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385" windowHeight="8400"/>
  </bookViews>
  <sheets>
    <sheet name="Plant details" sheetId="1" r:id="rId1"/>
    <sheet name="Cofigured Rule" sheetId="2" r:id="rId2"/>
    <sheet name="Changeover data " sheetId="3" r:id="rId3"/>
    <sheet name="Sheet1" sheetId="4" r:id="rId4"/>
  </sheets>
  <calcPr calcId="124519"/>
</workbook>
</file>

<file path=xl/calcChain.xml><?xml version="1.0" encoding="utf-8"?>
<calcChain xmlns="http://schemas.openxmlformats.org/spreadsheetml/2006/main">
  <c r="F91" i="3"/>
  <c r="D91"/>
  <c r="F90"/>
  <c r="D90"/>
  <c r="F89"/>
  <c r="D89"/>
  <c r="F88"/>
  <c r="D88"/>
  <c r="F87"/>
  <c r="D87"/>
  <c r="F86"/>
  <c r="D86"/>
  <c r="F85"/>
  <c r="D85"/>
  <c r="F84"/>
  <c r="D84"/>
  <c r="F83"/>
  <c r="D83"/>
  <c r="F82"/>
  <c r="D82"/>
  <c r="F81"/>
  <c r="D81"/>
  <c r="F80"/>
  <c r="D80"/>
  <c r="F79"/>
  <c r="D79"/>
  <c r="F78"/>
  <c r="D78"/>
  <c r="F77"/>
  <c r="D77"/>
  <c r="F76"/>
  <c r="D76"/>
  <c r="F75"/>
  <c r="D75"/>
  <c r="F74"/>
  <c r="D74"/>
  <c r="F73"/>
  <c r="D73"/>
  <c r="F72"/>
  <c r="D72"/>
  <c r="F71"/>
  <c r="D71"/>
  <c r="F70"/>
  <c r="D70"/>
  <c r="F69"/>
  <c r="D69"/>
  <c r="F68"/>
  <c r="D68"/>
  <c r="F67"/>
  <c r="D67"/>
  <c r="F66"/>
  <c r="D66"/>
  <c r="F65"/>
  <c r="D65"/>
  <c r="F64"/>
  <c r="D64"/>
  <c r="F63"/>
  <c r="D63"/>
  <c r="F62"/>
  <c r="D62"/>
  <c r="F61"/>
  <c r="D61"/>
  <c r="F60"/>
  <c r="D60"/>
  <c r="F59"/>
  <c r="D59"/>
  <c r="F58"/>
  <c r="D58"/>
  <c r="F57"/>
  <c r="D57"/>
  <c r="F56"/>
  <c r="D56"/>
  <c r="F55"/>
  <c r="D55"/>
  <c r="F54"/>
  <c r="D54"/>
  <c r="F53"/>
  <c r="D53"/>
  <c r="F52"/>
  <c r="D52"/>
  <c r="F51"/>
  <c r="D51"/>
  <c r="F50"/>
  <c r="D50"/>
  <c r="F49"/>
  <c r="D49"/>
  <c r="F48"/>
  <c r="D48"/>
  <c r="F47"/>
  <c r="D47"/>
  <c r="F46"/>
  <c r="D46"/>
  <c r="F45"/>
  <c r="D45"/>
  <c r="F44"/>
  <c r="D44"/>
  <c r="F43"/>
  <c r="D43"/>
  <c r="F42"/>
  <c r="D42"/>
  <c r="F41"/>
  <c r="D41"/>
  <c r="F40"/>
  <c r="D40"/>
  <c r="F39"/>
  <c r="D39"/>
  <c r="F38"/>
  <c r="D38"/>
  <c r="F37"/>
  <c r="D37"/>
  <c r="F36"/>
  <c r="D36"/>
  <c r="F35"/>
  <c r="D35"/>
  <c r="F34"/>
  <c r="D34"/>
  <c r="F33"/>
  <c r="D33"/>
  <c r="F32"/>
  <c r="D32"/>
  <c r="F31"/>
  <c r="D31"/>
  <c r="F30"/>
  <c r="D30"/>
  <c r="F29"/>
  <c r="D29"/>
  <c r="F28"/>
  <c r="D28"/>
  <c r="F27"/>
  <c r="D27"/>
  <c r="F26"/>
  <c r="D26"/>
  <c r="F25"/>
  <c r="D25"/>
  <c r="F24"/>
  <c r="D24"/>
  <c r="F23"/>
  <c r="D23"/>
  <c r="F22"/>
  <c r="D22"/>
  <c r="F21"/>
  <c r="D21"/>
  <c r="F20"/>
  <c r="D20"/>
  <c r="F19"/>
  <c r="D19"/>
  <c r="F18"/>
  <c r="D18"/>
  <c r="F17"/>
  <c r="D17"/>
  <c r="F16"/>
  <c r="D16"/>
  <c r="F15"/>
  <c r="D15"/>
  <c r="F14"/>
  <c r="D14"/>
  <c r="F13"/>
  <c r="D13"/>
  <c r="F12"/>
  <c r="D12"/>
  <c r="F11"/>
  <c r="D11"/>
  <c r="F10"/>
  <c r="D10"/>
  <c r="F9"/>
  <c r="D9"/>
  <c r="F8"/>
  <c r="D8"/>
  <c r="F7"/>
  <c r="D7"/>
  <c r="F6"/>
  <c r="D6"/>
  <c r="F5"/>
  <c r="D5"/>
  <c r="F4"/>
  <c r="D4"/>
  <c r="F3"/>
  <c r="D3"/>
  <c r="G9" i="1"/>
  <c r="F9"/>
  <c r="E9"/>
  <c r="D9"/>
  <c r="C9"/>
  <c r="B9"/>
</calcChain>
</file>

<file path=xl/sharedStrings.xml><?xml version="1.0" encoding="utf-8"?>
<sst xmlns="http://schemas.openxmlformats.org/spreadsheetml/2006/main" count="321" uniqueCount="166">
  <si>
    <t>Tape Planning Rules and Parameter</t>
  </si>
  <si>
    <t>Unit</t>
  </si>
  <si>
    <t>Gajner</t>
  </si>
  <si>
    <t>D-19/20</t>
  </si>
  <si>
    <t>Plant</t>
  </si>
  <si>
    <t>TL-4</t>
  </si>
  <si>
    <t>TL-5</t>
  </si>
  <si>
    <t>TL-6</t>
  </si>
  <si>
    <t>TL-7</t>
  </si>
  <si>
    <t>TL-8</t>
  </si>
  <si>
    <t>TL-9</t>
  </si>
  <si>
    <t>Monofilament</t>
  </si>
  <si>
    <t>TL-1</t>
  </si>
  <si>
    <t>TL-2</t>
  </si>
  <si>
    <t>Model</t>
  </si>
  <si>
    <t>STAR-EX 120 B, 1400</t>
  </si>
  <si>
    <t>LOREX E-135 SB, 1600 HS</t>
  </si>
  <si>
    <t>LOREX E-105 MS, 1600 HS</t>
  </si>
  <si>
    <t>LOREX E-120 MS, 1600 HS</t>
  </si>
  <si>
    <t>LOREX E-90HP, 1400 HS</t>
  </si>
  <si>
    <t>PME-80(weiyu)</t>
  </si>
  <si>
    <t>LOREX E-120B, 1400HS</t>
  </si>
  <si>
    <t>Die Bolts nos</t>
  </si>
  <si>
    <t>die hole 38/40</t>
  </si>
  <si>
    <t>Die width mm</t>
  </si>
  <si>
    <t xml:space="preserve">Film width working mm </t>
  </si>
  <si>
    <t>melt capacity</t>
  </si>
  <si>
    <t xml:space="preserve"> max output (kg/hr)</t>
  </si>
  <si>
    <t>Current out put kg/hrs</t>
  </si>
  <si>
    <t>No. Of Winders</t>
  </si>
  <si>
    <t xml:space="preserve">Tape Priority -
</t>
  </si>
  <si>
    <t>1-Wider Tape without rp &lt;10 % rp</t>
  </si>
  <si>
    <t>1-Webbing Tape</t>
  </si>
  <si>
    <t>1-Sulzer Tape</t>
  </si>
  <si>
    <t>1-Mono tape</t>
  </si>
  <si>
    <t>1-Narrow tape (&gt;=940 D)</t>
  </si>
  <si>
    <t>2-Filler Tape  low denier (more Than 10% = CaCO3/Filler +Omega</t>
  </si>
  <si>
    <t>2-Narrow tape</t>
  </si>
  <si>
    <t>2-Wider tape</t>
  </si>
  <si>
    <t>2-Fibrillated Tape</t>
  </si>
  <si>
    <t>3-Wider tape</t>
  </si>
  <si>
    <t>3-Webbing Tape</t>
  </si>
  <si>
    <t>4-Narrow tape</t>
  </si>
  <si>
    <t>4-Filler Tape  high denier (more Than 10% = CaCO3/Filler +Omega</t>
  </si>
  <si>
    <t>Color Priority-</t>
  </si>
  <si>
    <t>White Tape</t>
  </si>
  <si>
    <t>Color Tape</t>
  </si>
  <si>
    <t>No Plan -</t>
  </si>
  <si>
    <t>Webbing Tape</t>
  </si>
  <si>
    <t xml:space="preserve">Narrow tape </t>
  </si>
  <si>
    <t>Narrow tape &gt;1700</t>
  </si>
  <si>
    <t>Narrow &lt;1220 N</t>
  </si>
  <si>
    <t>Filler Tape (more Than 10% = CaCO3/Filler +Omega</t>
  </si>
  <si>
    <t>Low Denier (&lt;940 D)</t>
  </si>
  <si>
    <t>Sulzer Tape</t>
  </si>
  <si>
    <t>Wider Tape</t>
  </si>
  <si>
    <t>Fibrillated tape</t>
  </si>
  <si>
    <t>No. Of Tape X No Of layer X 1.5 KG</t>
  </si>
  <si>
    <t>No. Of Tape X No Of layer X 0.6 KG</t>
  </si>
  <si>
    <t>Unit wise tape demand &amp; tape Schudle should be done.</t>
  </si>
  <si>
    <t>FORM  - Configured Rules For Step Up/Down</t>
  </si>
  <si>
    <t>Tape Type</t>
  </si>
  <si>
    <t>Denier</t>
  </si>
  <si>
    <t>Time (in Min)</t>
  </si>
  <si>
    <t>Narrow tape</t>
  </si>
  <si>
    <t>Wider</t>
  </si>
  <si>
    <t>Low Denier</t>
  </si>
  <si>
    <t>FORM - Configured Rules For Recipe Change</t>
  </si>
  <si>
    <t>Duration (im Min)</t>
  </si>
  <si>
    <t>pp</t>
  </si>
  <si>
    <t>filler</t>
  </si>
  <si>
    <t xml:space="preserve">uv </t>
  </si>
  <si>
    <t>rp</t>
  </si>
  <si>
    <t>FORM - Tape Line Plan stop /Preventive Maintenance Stop Form  (Due Less Load on Plant / Less Order)</t>
  </si>
  <si>
    <t>Tape Line</t>
  </si>
  <si>
    <t>From date &amp; Time</t>
  </si>
  <si>
    <t>To date &amp; Time.</t>
  </si>
  <si>
    <t>Tape ID</t>
  </si>
  <si>
    <t>Qty.(in Kg)</t>
  </si>
  <si>
    <t>Changeover Data Requirement</t>
  </si>
  <si>
    <t>Tape line no</t>
  </si>
  <si>
    <t>Type of changeover</t>
  </si>
  <si>
    <t>Down Time taken (Min)</t>
  </si>
  <si>
    <t>Production loss (kg)</t>
  </si>
  <si>
    <t>Wastage (kg)</t>
  </si>
  <si>
    <t>Manpower cost loss (Rs)</t>
  </si>
  <si>
    <t>tape line 1</t>
  </si>
  <si>
    <t xml:space="preserve">Cam Change /Spacer chnge </t>
  </si>
  <si>
    <t>Program change</t>
  </si>
  <si>
    <t>Blade change</t>
  </si>
  <si>
    <t>Recipe change (filler)</t>
  </si>
  <si>
    <t>Color change (white to color )</t>
  </si>
  <si>
    <t>Color chnge (Color to white)</t>
  </si>
  <si>
    <t>Mesh change</t>
  </si>
  <si>
    <t>color +cam chnage</t>
  </si>
  <si>
    <t>color+mesh change</t>
  </si>
  <si>
    <t>recipe+cam change</t>
  </si>
  <si>
    <t>recipe+mesh change</t>
  </si>
  <si>
    <t>k</t>
  </si>
  <si>
    <t>tape line 2</t>
  </si>
  <si>
    <t>tape line 4</t>
  </si>
  <si>
    <t>tape line 5</t>
  </si>
  <si>
    <t>tape line 6</t>
  </si>
  <si>
    <t>tape line 7</t>
  </si>
  <si>
    <t>tape line 8</t>
  </si>
  <si>
    <t>tape line 9</t>
  </si>
  <si>
    <t xml:space="preserve">Tape guide chnage </t>
  </si>
  <si>
    <t>Low Denier RP Tape-Base Material Is RP in Place Of PP</t>
  </si>
  <si>
    <t>Narrow RP Tape-Base Material Is RP in Place Of PP</t>
  </si>
  <si>
    <t>Wider RP Tape-Base Material Is RP in Place Of PP</t>
  </si>
  <si>
    <t>Low denier with out RP (&lt;1000 D</t>
  </si>
  <si>
    <t>Low denier with RP (&lt;1000 D</t>
  </si>
  <si>
    <t>5-Low Denier RP Tape-Base Material Is RP in Place Of PP (100% RP)</t>
  </si>
  <si>
    <t>Low Denier RP Tape-Base Material Is RP in Place Of PP (100 % RP)</t>
  </si>
  <si>
    <t>Narrow RP Tape-Base Material Is RP in Place Of PP (100 % RP)</t>
  </si>
  <si>
    <t>Wider RP Tape-Base Material Is RP in Place Of PP (100 %RP)</t>
  </si>
  <si>
    <t>6-Narrow RP Tape-Base Material Is RP in Place Of PP (100 % RP)</t>
  </si>
  <si>
    <t>7-Wider RP Tape-Base Material Is RP in Place Of PP (100 %RP)</t>
  </si>
  <si>
    <t>5-Narrow RP Tape-Base Material Is RP in Place Of PP (100 % RP)</t>
  </si>
  <si>
    <t>6-Wider RP Tape-Base Material Is RP in Place Of PP (100 %RP)</t>
  </si>
  <si>
    <t>Filler Tape  low denier (more Than 10% = CaCO3/Filler +Omega</t>
  </si>
  <si>
    <t>3-Filler Tape  low denier (more Than 10% = CaCO3/Filler +Omega</t>
  </si>
  <si>
    <t>1-Low Denier with out RP  (&lt;1000 D)</t>
  </si>
  <si>
    <t>1-Low denier with/with out RP (&lt;1000 D)</t>
  </si>
  <si>
    <t>1-Narrow tape</t>
  </si>
  <si>
    <t>Narrow &lt;=1500 D</t>
  </si>
  <si>
    <t>Narrow tape &gt;1500 D</t>
  </si>
  <si>
    <t>1-Low Denier with out RP (&lt;940 D)</t>
  </si>
  <si>
    <t xml:space="preserve">Plant should not stop due to planning before 12 hrs </t>
  </si>
  <si>
    <t xml:space="preserve">Color plan should be at 01 plant only at a time </t>
  </si>
  <si>
    <t xml:space="preserve">Minium 08 hrs plan to be provided </t>
  </si>
  <si>
    <t>Not provide plan less then 500 kg requirement  before approval</t>
  </si>
  <si>
    <t xml:space="preserve">Same color plan or color plan  should be provide in sequance </t>
  </si>
  <si>
    <t xml:space="preserve">Less quantity/Color  reqirement tape should be plan in single runing </t>
  </si>
  <si>
    <t>plan should be provide in one 1 step up and down in denier change</t>
  </si>
  <si>
    <t xml:space="preserve">Marking and tape id should be provide with plan </t>
  </si>
  <si>
    <t>DNR WISE PROD tAKEN SHOULD BE CMS FORMS</t>
  </si>
  <si>
    <t>In Color tape -minimum 2500 Kg should Be Plan.</t>
  </si>
  <si>
    <t xml:space="preserve">Minimum changeover to be done </t>
  </si>
  <si>
    <t>Next Day projection Plan</t>
  </si>
  <si>
    <t>Prediction Plan</t>
  </si>
  <si>
    <t>color change/mb change</t>
  </si>
  <si>
    <t>FORM - Buffer Tape Plan Stock/Coding tape/Other Tape requirement Form.</t>
  </si>
  <si>
    <t>Reciepe 1</t>
  </si>
  <si>
    <t>Reciepe 2</t>
  </si>
  <si>
    <t>Calculation of Required Warp and Weft tapes</t>
  </si>
  <si>
    <t>Read Weaving Planning</t>
  </si>
  <si>
    <t>Use fabric Recipe data and get fabric width, GSM, Warp Mesh , Weft Mesh</t>
  </si>
  <si>
    <t>Use Master tape to get tape denier</t>
  </si>
  <si>
    <t>Convert UL fabric balance to make (mtr) KG steps are given below</t>
  </si>
  <si>
    <t>KG = (width x UL balance to make (mtr)  X GSM)/1000</t>
  </si>
  <si>
    <t>No Of warp tape = (Width X Multiplying Factor X Warp Mesh )/ 2.54</t>
  </si>
  <si>
    <t>For Flat/Tube Fabric -</t>
  </si>
  <si>
    <t>For Flat/Tube reinforcement -</t>
  </si>
  <si>
    <t>No Of Warp Tape = ((Width X Multiplying factor) - (Reinforce Width x no Of zone)) x Warp Mesh / 2.54</t>
  </si>
  <si>
    <t>No of Reinforce tape = ((Reinforcement Wdth X No of Zone / 2.54)) X Warp Mesh X 2</t>
  </si>
  <si>
    <t>For Flat/Tube reinforcement Conductive -</t>
  </si>
  <si>
    <t>Flat/Tube Conductive -</t>
  </si>
  <si>
    <t>Multiplying Factor F = 1 , T or Tr = 2</t>
  </si>
  <si>
    <t>No of Reinforce tape = ((Reinforcement Width X No of Zone / 2.54)) X Warp Mesh X 2</t>
  </si>
  <si>
    <t>No Of Conductive Tape in warp = (Width X Multiplying Factor)/ 14</t>
  </si>
  <si>
    <t>No Of warp tape = ((Width X Multiplying Factor X Warp Mesh )/ 2.54)  - No Of Conductive Tape in warp</t>
  </si>
  <si>
    <t>No Of Conductive Tape in warp = (Width X Multiplying Factor)/  14</t>
  </si>
  <si>
    <t>No Of warp tape = (((Width X Multiplying factor) - (Reinforce Width x no Of zone)) x Warp Mesh / 2.54) - No Of Conductive Tape in warp</t>
  </si>
  <si>
    <t>Warp Tape Loading on one loom  (Qty in Kg &amp; no Of bobbin)</t>
  </si>
  <si>
    <t>Warp Tape Unloading on one loom   (Qty in Kg &amp; no Of bobbin)</t>
  </si>
</sst>
</file>

<file path=xl/styles.xml><?xml version="1.0" encoding="utf-8"?>
<styleSheet xmlns="http://schemas.openxmlformats.org/spreadsheetml/2006/main">
  <numFmts count="1">
    <numFmt numFmtId="164" formatCode="0_ "/>
  </numFmts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105">
    <xf numFmtId="0" fontId="0" fillId="0" borderId="0" xfId="0"/>
    <xf numFmtId="0" fontId="5" fillId="0" borderId="0" xfId="1" applyAlignment="1">
      <alignment vertical="center" wrapText="1"/>
    </xf>
    <xf numFmtId="0" fontId="5" fillId="0" borderId="0" xfId="1">
      <alignment vertical="center"/>
    </xf>
    <xf numFmtId="0" fontId="7" fillId="3" borderId="1" xfId="1" applyFont="1" applyFill="1" applyBorder="1" applyAlignment="1">
      <alignment horizontal="center" vertical="center" wrapText="1"/>
    </xf>
    <xf numFmtId="0" fontId="7" fillId="3" borderId="2" xfId="1" applyFont="1" applyFill="1" applyBorder="1" applyAlignment="1">
      <alignment horizontal="center" vertical="center" wrapText="1"/>
    </xf>
    <xf numFmtId="0" fontId="7" fillId="3" borderId="4" xfId="1" applyFont="1" applyFill="1" applyBorder="1" applyAlignment="1">
      <alignment horizontal="center" vertical="center" wrapText="1"/>
    </xf>
    <xf numFmtId="0" fontId="7" fillId="3" borderId="5" xfId="1" applyFont="1" applyFill="1" applyBorder="1" applyAlignment="1">
      <alignment horizontal="center" vertical="center" wrapText="1"/>
    </xf>
    <xf numFmtId="0" fontId="7" fillId="3" borderId="6" xfId="1" applyFont="1" applyFill="1" applyBorder="1" applyAlignment="1">
      <alignment horizontal="center" vertical="center" wrapText="1"/>
    </xf>
    <xf numFmtId="0" fontId="7" fillId="3" borderId="3" xfId="1" applyFont="1" applyFill="1" applyBorder="1" applyAlignment="1">
      <alignment horizontal="center" vertical="center" wrapText="1"/>
    </xf>
    <xf numFmtId="0" fontId="5" fillId="0" borderId="8" xfId="1" applyBorder="1" applyAlignment="1">
      <alignment horizontal="left" vertical="center"/>
    </xf>
    <xf numFmtId="0" fontId="5" fillId="0" borderId="9" xfId="1" applyBorder="1" applyAlignment="1">
      <alignment horizontal="center" vertical="center"/>
    </xf>
    <xf numFmtId="164" fontId="5" fillId="0" borderId="10" xfId="1" applyNumberFormat="1" applyBorder="1" applyAlignment="1">
      <alignment horizontal="center" vertical="center"/>
    </xf>
    <xf numFmtId="0" fontId="5" fillId="0" borderId="11" xfId="1" applyBorder="1" applyAlignment="1">
      <alignment horizontal="center" vertical="center"/>
    </xf>
    <xf numFmtId="164" fontId="5" fillId="0" borderId="12" xfId="1" applyNumberFormat="1" applyBorder="1" applyAlignment="1">
      <alignment horizontal="center" vertical="center"/>
    </xf>
    <xf numFmtId="0" fontId="5" fillId="0" borderId="14" xfId="1" applyBorder="1" applyAlignment="1">
      <alignment horizontal="left" vertical="center"/>
    </xf>
    <xf numFmtId="0" fontId="5" fillId="0" borderId="15" xfId="1" applyBorder="1" applyAlignment="1">
      <alignment horizontal="center" vertical="center"/>
    </xf>
    <xf numFmtId="164" fontId="5" fillId="0" borderId="16" xfId="1" applyNumberFormat="1" applyBorder="1" applyAlignment="1">
      <alignment horizontal="center" vertical="center"/>
    </xf>
    <xf numFmtId="0" fontId="5" fillId="0" borderId="17" xfId="1" applyBorder="1" applyAlignment="1">
      <alignment horizontal="center" vertical="center"/>
    </xf>
    <xf numFmtId="164" fontId="5" fillId="0" borderId="18" xfId="1" applyNumberFormat="1" applyBorder="1" applyAlignment="1">
      <alignment horizontal="center" vertical="center"/>
    </xf>
    <xf numFmtId="0" fontId="5" fillId="0" borderId="20" xfId="1" applyBorder="1" applyAlignment="1">
      <alignment horizontal="left" vertical="center"/>
    </xf>
    <xf numFmtId="0" fontId="5" fillId="0" borderId="21" xfId="1" applyBorder="1" applyAlignment="1">
      <alignment horizontal="center" vertical="center"/>
    </xf>
    <xf numFmtId="164" fontId="5" fillId="0" borderId="22" xfId="1" applyNumberFormat="1" applyBorder="1" applyAlignment="1">
      <alignment horizontal="center" vertical="center"/>
    </xf>
    <xf numFmtId="0" fontId="5" fillId="0" borderId="23" xfId="1" applyBorder="1" applyAlignment="1">
      <alignment horizontal="center" vertical="center"/>
    </xf>
    <xf numFmtId="164" fontId="5" fillId="0" borderId="24" xfId="1" applyNumberFormat="1" applyBorder="1" applyAlignment="1">
      <alignment horizontal="center" vertical="center"/>
    </xf>
    <xf numFmtId="0" fontId="5" fillId="0" borderId="8" xfId="1" applyBorder="1" applyAlignment="1">
      <alignment horizontal="center" vertical="center"/>
    </xf>
    <xf numFmtId="164" fontId="5" fillId="0" borderId="25" xfId="1" applyNumberFormat="1" applyBorder="1" applyAlignment="1">
      <alignment horizontal="center" vertical="center"/>
    </xf>
    <xf numFmtId="0" fontId="5" fillId="0" borderId="14" xfId="1" applyBorder="1" applyAlignment="1">
      <alignment horizontal="center" vertical="center"/>
    </xf>
    <xf numFmtId="0" fontId="5" fillId="0" borderId="20" xfId="1" applyBorder="1" applyAlignment="1">
      <alignment horizontal="center" vertical="center"/>
    </xf>
    <xf numFmtId="164" fontId="5" fillId="0" borderId="8" xfId="1" applyNumberFormat="1" applyBorder="1" applyAlignment="1">
      <alignment horizontal="center" vertical="center"/>
    </xf>
    <xf numFmtId="164" fontId="5" fillId="0" borderId="14" xfId="1" applyNumberFormat="1" applyBorder="1" applyAlignment="1">
      <alignment horizontal="center" vertical="center"/>
    </xf>
    <xf numFmtId="164" fontId="5" fillId="0" borderId="20" xfId="1" applyNumberFormat="1" applyBorder="1" applyAlignment="1">
      <alignment horizontal="center" vertical="center"/>
    </xf>
    <xf numFmtId="164" fontId="5" fillId="4" borderId="8" xfId="1" applyNumberFormat="1" applyFill="1" applyBorder="1" applyAlignment="1">
      <alignment horizontal="center" vertical="center"/>
    </xf>
    <xf numFmtId="164" fontId="5" fillId="4" borderId="14" xfId="1" applyNumberFormat="1" applyFill="1" applyBorder="1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0" xfId="1" applyAlignment="1">
      <alignment horizontal="left" vertical="center"/>
    </xf>
    <xf numFmtId="164" fontId="5" fillId="0" borderId="0" xfId="1" applyNumberFormat="1" applyAlignment="1">
      <alignment horizontal="center" vertical="center"/>
    </xf>
    <xf numFmtId="0" fontId="0" fillId="0" borderId="0" xfId="0" applyFill="1"/>
    <xf numFmtId="0" fontId="8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0" fillId="2" borderId="0" xfId="0" applyFill="1"/>
    <xf numFmtId="0" fontId="0" fillId="0" borderId="14" xfId="0" applyFont="1" applyBorder="1"/>
    <xf numFmtId="0" fontId="0" fillId="0" borderId="14" xfId="0" applyBorder="1"/>
    <xf numFmtId="0" fontId="8" fillId="0" borderId="0" xfId="0" applyFont="1" applyFill="1" applyAlignment="1">
      <alignment horizontal="center"/>
    </xf>
    <xf numFmtId="0" fontId="0" fillId="0" borderId="14" xfId="0" applyFont="1" applyFill="1" applyBorder="1"/>
    <xf numFmtId="0" fontId="0" fillId="0" borderId="0" xfId="0" applyFont="1" applyFill="1"/>
    <xf numFmtId="0" fontId="8" fillId="0" borderId="0" xfId="0" applyFont="1"/>
    <xf numFmtId="0" fontId="8" fillId="0" borderId="14" xfId="0" applyFont="1" applyBorder="1"/>
    <xf numFmtId="0" fontId="8" fillId="0" borderId="14" xfId="0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9" fillId="0" borderId="0" xfId="0" applyFont="1"/>
    <xf numFmtId="0" fontId="0" fillId="5" borderId="14" xfId="0" applyFont="1" applyFill="1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0" fillId="0" borderId="14" xfId="0" applyFont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4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/>
    </xf>
    <xf numFmtId="0" fontId="0" fillId="0" borderId="14" xfId="0" applyFont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0" fillId="0" borderId="17" xfId="0" applyFont="1" applyBorder="1" applyAlignment="1">
      <alignment vertical="center" wrapText="1"/>
    </xf>
    <xf numFmtId="0" fontId="8" fillId="2" borderId="14" xfId="0" applyFont="1" applyFill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10" fillId="0" borderId="0" xfId="0" applyFont="1" applyAlignment="1">
      <alignment vertical="top"/>
    </xf>
    <xf numFmtId="0" fontId="0" fillId="0" borderId="0" xfId="0" applyAlignment="1"/>
    <xf numFmtId="0" fontId="0" fillId="0" borderId="0" xfId="0" applyFont="1" applyAlignment="1"/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4" fillId="0" borderId="14" xfId="0" applyFont="1" applyBorder="1" applyAlignment="1">
      <alignment vertical="center" wrapText="1"/>
    </xf>
    <xf numFmtId="0" fontId="0" fillId="0" borderId="14" xfId="0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4" fillId="0" borderId="17" xfId="0" applyFont="1" applyBorder="1" applyAlignment="1">
      <alignment vertical="center" wrapText="1"/>
    </xf>
    <xf numFmtId="0" fontId="4" fillId="0" borderId="17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/>
    <xf numFmtId="0" fontId="0" fillId="0" borderId="0" xfId="0" applyFill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0" fontId="0" fillId="5" borderId="14" xfId="0" applyFont="1" applyFill="1" applyBorder="1" applyAlignment="1">
      <alignment horizontal="center"/>
    </xf>
    <xf numFmtId="0" fontId="8" fillId="0" borderId="14" xfId="0" applyFont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/>
    </xf>
    <xf numFmtId="0" fontId="5" fillId="0" borderId="7" xfId="1" applyBorder="1" applyAlignment="1">
      <alignment horizontal="center" vertical="center"/>
    </xf>
    <xf numFmtId="0" fontId="5" fillId="0" borderId="13" xfId="1" applyBorder="1" applyAlignment="1">
      <alignment horizontal="center" vertical="center"/>
    </xf>
    <xf numFmtId="0" fontId="5" fillId="0" borderId="19" xfId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89"/>
  <sheetViews>
    <sheetView tabSelected="1" zoomScale="85" zoomScaleNormal="85" workbookViewId="0">
      <pane ySplit="5" topLeftCell="A39" activePane="bottomLeft" state="frozen"/>
      <selection pane="bottomLeft" activeCell="F56" sqref="F56"/>
    </sheetView>
  </sheetViews>
  <sheetFormatPr defaultColWidth="9" defaultRowHeight="15"/>
  <cols>
    <col min="1" max="1" width="24.85546875" customWidth="1"/>
    <col min="2" max="2" width="29.7109375" customWidth="1"/>
    <col min="3" max="3" width="26.85546875" customWidth="1"/>
    <col min="4" max="4" width="28.28515625" customWidth="1"/>
    <col min="5" max="5" width="31.42578125" customWidth="1"/>
    <col min="6" max="7" width="27.42578125" customWidth="1"/>
    <col min="8" max="8" width="27.28515625" customWidth="1"/>
    <col min="9" max="9" width="7" customWidth="1"/>
    <col min="10" max="10" width="26" customWidth="1"/>
    <col min="11" max="11" width="20.42578125" customWidth="1"/>
  </cols>
  <sheetData>
    <row r="1" spans="1:11" ht="18.75">
      <c r="A1" s="51" t="s">
        <v>0</v>
      </c>
    </row>
    <row r="4" spans="1:11">
      <c r="A4" s="52" t="s">
        <v>1</v>
      </c>
      <c r="B4" s="95" t="s">
        <v>2</v>
      </c>
      <c r="C4" s="95"/>
      <c r="D4" s="95"/>
      <c r="E4" s="95"/>
      <c r="F4" s="95"/>
      <c r="G4" s="95"/>
      <c r="H4" s="95"/>
      <c r="J4" s="95" t="s">
        <v>3</v>
      </c>
      <c r="K4" s="95"/>
    </row>
    <row r="5" spans="1:11" ht="18" customHeight="1">
      <c r="A5" s="53" t="s">
        <v>4</v>
      </c>
      <c r="B5" s="53" t="s">
        <v>5</v>
      </c>
      <c r="C5" s="53" t="s">
        <v>6</v>
      </c>
      <c r="D5" s="53" t="s">
        <v>7</v>
      </c>
      <c r="E5" s="53" t="s">
        <v>8</v>
      </c>
      <c r="F5" s="53" t="s">
        <v>9</v>
      </c>
      <c r="G5" s="53" t="s">
        <v>10</v>
      </c>
      <c r="H5" s="54" t="s">
        <v>11</v>
      </c>
      <c r="J5" s="53" t="s">
        <v>12</v>
      </c>
      <c r="K5" s="53" t="s">
        <v>13</v>
      </c>
    </row>
    <row r="6" spans="1:11" ht="35.1" customHeight="1">
      <c r="A6" s="55" t="s">
        <v>14</v>
      </c>
      <c r="B6" s="56" t="s">
        <v>15</v>
      </c>
      <c r="C6" s="56" t="s">
        <v>16</v>
      </c>
      <c r="D6" s="56" t="s">
        <v>16</v>
      </c>
      <c r="E6" s="56" t="s">
        <v>17</v>
      </c>
      <c r="F6" s="56" t="s">
        <v>18</v>
      </c>
      <c r="G6" s="56" t="s">
        <v>19</v>
      </c>
      <c r="H6" s="56" t="s">
        <v>20</v>
      </c>
      <c r="J6" s="56" t="s">
        <v>21</v>
      </c>
      <c r="K6" s="56" t="s">
        <v>21</v>
      </c>
    </row>
    <row r="7" spans="1:11" ht="15.95" hidden="1" customHeight="1">
      <c r="A7" s="55" t="s">
        <v>22</v>
      </c>
      <c r="B7" s="55">
        <v>50</v>
      </c>
      <c r="C7" s="55">
        <v>69</v>
      </c>
      <c r="D7" s="55">
        <v>69</v>
      </c>
      <c r="E7" s="55">
        <v>68</v>
      </c>
      <c r="F7" s="55">
        <v>69</v>
      </c>
      <c r="G7" s="55">
        <v>62</v>
      </c>
      <c r="H7" s="55" t="s">
        <v>23</v>
      </c>
      <c r="J7" s="55"/>
      <c r="K7" s="55"/>
    </row>
    <row r="8" spans="1:11" ht="15.95" customHeight="1">
      <c r="A8" s="55" t="s">
        <v>24</v>
      </c>
      <c r="B8" s="55">
        <v>1500</v>
      </c>
      <c r="C8" s="55">
        <v>1750</v>
      </c>
      <c r="D8" s="55">
        <v>1750</v>
      </c>
      <c r="E8" s="55">
        <v>1750</v>
      </c>
      <c r="F8" s="55">
        <v>1750</v>
      </c>
      <c r="G8" s="55">
        <v>1500</v>
      </c>
      <c r="H8" s="55"/>
      <c r="J8" s="55">
        <v>1500</v>
      </c>
      <c r="K8" s="55">
        <v>1500</v>
      </c>
    </row>
    <row r="9" spans="1:11" ht="15.95" customHeight="1">
      <c r="A9" s="55" t="s">
        <v>25</v>
      </c>
      <c r="B9" s="55">
        <f>+B8-150</f>
        <v>1350</v>
      </c>
      <c r="C9" s="55">
        <f>+C8-220</f>
        <v>1530</v>
      </c>
      <c r="D9" s="55">
        <f>+D8-220</f>
        <v>1530</v>
      </c>
      <c r="E9" s="55">
        <f>+E8-210</f>
        <v>1540</v>
      </c>
      <c r="F9" s="55">
        <f>+F8-210</f>
        <v>1540</v>
      </c>
      <c r="G9" s="55">
        <f>+G8-150</f>
        <v>1350</v>
      </c>
      <c r="H9" s="55"/>
      <c r="J9" s="55">
        <v>1330</v>
      </c>
      <c r="K9" s="55">
        <v>1330</v>
      </c>
    </row>
    <row r="10" spans="1:11" ht="30" customHeight="1">
      <c r="A10" s="56" t="s">
        <v>26</v>
      </c>
      <c r="B10" s="55">
        <v>580</v>
      </c>
      <c r="C10" s="55">
        <v>750</v>
      </c>
      <c r="D10" s="55">
        <v>750</v>
      </c>
      <c r="E10" s="55">
        <v>720</v>
      </c>
      <c r="F10" s="55">
        <v>850</v>
      </c>
      <c r="G10" s="55">
        <v>500</v>
      </c>
      <c r="H10" s="55">
        <v>104</v>
      </c>
      <c r="J10" s="55">
        <v>600</v>
      </c>
      <c r="K10" s="55">
        <v>600</v>
      </c>
    </row>
    <row r="11" spans="1:11" ht="21" customHeight="1">
      <c r="A11" s="55" t="s">
        <v>27</v>
      </c>
      <c r="B11" s="55">
        <v>522</v>
      </c>
      <c r="C11" s="55">
        <v>690</v>
      </c>
      <c r="D11" s="55">
        <v>690</v>
      </c>
      <c r="E11" s="55">
        <v>662</v>
      </c>
      <c r="F11" s="55">
        <v>780</v>
      </c>
      <c r="G11" s="55">
        <v>460</v>
      </c>
      <c r="H11" s="55">
        <v>100</v>
      </c>
      <c r="J11" s="55">
        <v>540</v>
      </c>
      <c r="K11" s="55">
        <v>540</v>
      </c>
    </row>
    <row r="12" spans="1:11" ht="21" customHeight="1">
      <c r="A12" s="55" t="s">
        <v>28</v>
      </c>
      <c r="B12" s="55">
        <v>480</v>
      </c>
      <c r="C12" s="55">
        <v>600</v>
      </c>
      <c r="D12" s="55">
        <v>670</v>
      </c>
      <c r="E12" s="55">
        <v>600</v>
      </c>
      <c r="F12" s="55">
        <v>719</v>
      </c>
      <c r="G12" s="55">
        <v>420</v>
      </c>
      <c r="H12" s="55">
        <v>50</v>
      </c>
      <c r="J12" s="55">
        <v>500</v>
      </c>
      <c r="K12" s="55">
        <v>500</v>
      </c>
    </row>
    <row r="13" spans="1:11" ht="24.95" customHeight="1">
      <c r="A13" s="56" t="s">
        <v>29</v>
      </c>
      <c r="B13" s="55">
        <v>196</v>
      </c>
      <c r="C13" s="55">
        <v>322</v>
      </c>
      <c r="D13" s="55">
        <v>320</v>
      </c>
      <c r="E13" s="55">
        <v>324</v>
      </c>
      <c r="F13" s="55">
        <v>332</v>
      </c>
      <c r="G13" s="55">
        <v>244</v>
      </c>
      <c r="H13" s="55">
        <v>40</v>
      </c>
      <c r="J13" s="55">
        <v>268</v>
      </c>
      <c r="K13" s="55">
        <v>264</v>
      </c>
    </row>
    <row r="14" spans="1:11" s="49" customFormat="1" ht="15.75" customHeight="1">
      <c r="A14" s="61"/>
      <c r="B14" s="61"/>
      <c r="C14" s="62"/>
      <c r="D14" s="62"/>
      <c r="E14" s="62"/>
      <c r="F14" s="62"/>
      <c r="G14" s="62"/>
      <c r="H14" s="61"/>
      <c r="I14"/>
      <c r="J14" s="77"/>
      <c r="K14" s="77"/>
    </row>
    <row r="15" spans="1:11" s="49" customFormat="1" ht="15.75" customHeight="1">
      <c r="A15" s="61"/>
      <c r="B15" s="61"/>
      <c r="C15" s="62"/>
      <c r="D15" s="62"/>
      <c r="E15" s="62"/>
      <c r="F15" s="61"/>
      <c r="G15" s="63"/>
      <c r="H15" s="61"/>
      <c r="I15"/>
      <c r="J15" s="77"/>
      <c r="K15" s="77"/>
    </row>
    <row r="16" spans="1:11" s="49" customFormat="1" ht="15.75" customHeight="1">
      <c r="B16" s="61"/>
      <c r="C16" s="62"/>
      <c r="D16" s="62"/>
      <c r="E16" s="62"/>
      <c r="F16" s="61"/>
      <c r="G16" s="63"/>
      <c r="H16" s="61"/>
      <c r="I16"/>
      <c r="J16" s="77"/>
      <c r="K16" s="77"/>
    </row>
    <row r="17" spans="1:11" s="49" customFormat="1" ht="33" customHeight="1">
      <c r="A17" s="97" t="s">
        <v>30</v>
      </c>
      <c r="B17" s="58" t="s">
        <v>31</v>
      </c>
      <c r="C17" s="80" t="s">
        <v>122</v>
      </c>
      <c r="D17" s="58" t="s">
        <v>32</v>
      </c>
      <c r="E17" s="80" t="s">
        <v>123</v>
      </c>
      <c r="F17" s="80" t="s">
        <v>124</v>
      </c>
      <c r="G17" s="60" t="s">
        <v>33</v>
      </c>
      <c r="H17" s="60" t="s">
        <v>34</v>
      </c>
      <c r="I17"/>
      <c r="J17" s="58" t="s">
        <v>35</v>
      </c>
      <c r="K17" s="80" t="s">
        <v>127</v>
      </c>
    </row>
    <row r="18" spans="1:11" s="49" customFormat="1" ht="52.5" customHeight="1">
      <c r="A18" s="97"/>
      <c r="B18" s="57"/>
      <c r="C18" s="80" t="s">
        <v>36</v>
      </c>
      <c r="D18" s="58" t="s">
        <v>37</v>
      </c>
      <c r="E18" s="58" t="s">
        <v>38</v>
      </c>
      <c r="F18" s="58" t="s">
        <v>38</v>
      </c>
      <c r="G18" s="60" t="s">
        <v>39</v>
      </c>
      <c r="H18" s="57"/>
      <c r="I18"/>
      <c r="J18" s="58" t="s">
        <v>38</v>
      </c>
      <c r="K18" s="58" t="s">
        <v>38</v>
      </c>
    </row>
    <row r="19" spans="1:11" s="49" customFormat="1" ht="35.25" customHeight="1">
      <c r="A19" s="97"/>
      <c r="B19" s="57"/>
      <c r="C19" s="58" t="s">
        <v>40</v>
      </c>
      <c r="D19" s="58" t="s">
        <v>40</v>
      </c>
      <c r="E19" s="58" t="s">
        <v>41</v>
      </c>
      <c r="F19" s="58" t="s">
        <v>41</v>
      </c>
      <c r="G19" s="60"/>
      <c r="H19" s="57"/>
      <c r="I19"/>
      <c r="J19" s="59"/>
      <c r="K19" s="80" t="s">
        <v>121</v>
      </c>
    </row>
    <row r="20" spans="1:11" s="49" customFormat="1" ht="48.75" customHeight="1">
      <c r="A20" s="97"/>
      <c r="B20" s="57"/>
      <c r="C20" s="58" t="s">
        <v>42</v>
      </c>
      <c r="D20" s="80" t="s">
        <v>43</v>
      </c>
      <c r="E20" s="58" t="s">
        <v>43</v>
      </c>
      <c r="F20" s="58" t="s">
        <v>43</v>
      </c>
      <c r="G20" s="60"/>
      <c r="H20" s="57"/>
      <c r="I20"/>
      <c r="J20" s="59"/>
      <c r="K20" s="80" t="s">
        <v>125</v>
      </c>
    </row>
    <row r="21" spans="1:11" s="49" customFormat="1" ht="54.75" customHeight="1">
      <c r="A21" s="97"/>
      <c r="B21" s="57"/>
      <c r="C21" s="58"/>
      <c r="D21" s="58"/>
      <c r="E21" s="80" t="s">
        <v>112</v>
      </c>
      <c r="F21" s="80" t="s">
        <v>118</v>
      </c>
      <c r="G21" s="60"/>
      <c r="H21" s="57"/>
      <c r="I21"/>
      <c r="J21" s="59"/>
      <c r="K21" s="59"/>
    </row>
    <row r="22" spans="1:11" s="49" customFormat="1" ht="47.25" customHeight="1">
      <c r="A22" s="97"/>
      <c r="B22" s="57"/>
      <c r="C22" s="58"/>
      <c r="D22" s="58"/>
      <c r="E22" s="80" t="s">
        <v>116</v>
      </c>
      <c r="F22" s="80" t="s">
        <v>119</v>
      </c>
      <c r="G22" s="60"/>
      <c r="H22" s="57"/>
      <c r="I22"/>
      <c r="J22" s="59"/>
      <c r="K22" s="59"/>
    </row>
    <row r="23" spans="1:11" s="49" customFormat="1" ht="51.75" customHeight="1">
      <c r="A23" s="97"/>
      <c r="B23" s="57"/>
      <c r="C23" s="58"/>
      <c r="D23" s="58"/>
      <c r="E23" s="80" t="s">
        <v>117</v>
      </c>
      <c r="F23" s="80"/>
      <c r="G23" s="60"/>
      <c r="H23" s="57"/>
      <c r="I23"/>
      <c r="J23" s="59"/>
      <c r="K23" s="59"/>
    </row>
    <row r="24" spans="1:11" s="50" customFormat="1" ht="17.25" customHeight="1">
      <c r="A24" s="64"/>
      <c r="B24" s="65"/>
      <c r="C24" s="66"/>
      <c r="D24" s="66"/>
      <c r="E24" s="66"/>
      <c r="F24" s="65"/>
      <c r="G24" s="67"/>
      <c r="H24" s="65"/>
      <c r="I24" s="36"/>
      <c r="J24" s="78"/>
      <c r="K24" s="78"/>
    </row>
    <row r="25" spans="1:11" s="49" customFormat="1" ht="15.75" customHeight="1">
      <c r="A25" s="98" t="s">
        <v>44</v>
      </c>
      <c r="B25" s="68" t="s">
        <v>45</v>
      </c>
      <c r="C25" s="68" t="s">
        <v>45</v>
      </c>
      <c r="D25" s="68" t="s">
        <v>45</v>
      </c>
      <c r="E25" s="68" t="s">
        <v>45</v>
      </c>
      <c r="F25" s="68" t="s">
        <v>45</v>
      </c>
      <c r="G25" s="68" t="s">
        <v>45</v>
      </c>
      <c r="H25" s="68" t="s">
        <v>45</v>
      </c>
      <c r="I25" s="79"/>
      <c r="J25" s="68" t="s">
        <v>45</v>
      </c>
      <c r="K25" s="68" t="s">
        <v>45</v>
      </c>
    </row>
    <row r="26" spans="1:11" s="49" customFormat="1" ht="15.75" customHeight="1">
      <c r="A26" s="98"/>
      <c r="B26" s="69" t="s">
        <v>46</v>
      </c>
      <c r="C26" s="69" t="s">
        <v>46</v>
      </c>
      <c r="D26" s="69" t="s">
        <v>46</v>
      </c>
      <c r="E26" s="69" t="s">
        <v>46</v>
      </c>
      <c r="F26" s="69" t="s">
        <v>46</v>
      </c>
      <c r="G26" s="69" t="s">
        <v>46</v>
      </c>
      <c r="H26" s="69" t="s">
        <v>46</v>
      </c>
      <c r="I26" s="79"/>
      <c r="J26" s="69" t="s">
        <v>46</v>
      </c>
      <c r="K26" s="69" t="s">
        <v>46</v>
      </c>
    </row>
    <row r="27" spans="1:11" s="49" customFormat="1" ht="15.75" customHeight="1">
      <c r="A27" s="61"/>
      <c r="B27" s="61"/>
      <c r="C27" s="62"/>
      <c r="D27" s="62"/>
      <c r="E27" s="62"/>
      <c r="F27" s="61"/>
      <c r="G27" s="63"/>
      <c r="H27" s="61"/>
      <c r="I27" s="61"/>
      <c r="J27" s="77"/>
      <c r="K27" s="77"/>
    </row>
    <row r="28" spans="1:11" s="49" customFormat="1" ht="15.75" customHeight="1">
      <c r="A28" s="98" t="s">
        <v>47</v>
      </c>
      <c r="B28" s="70" t="s">
        <v>48</v>
      </c>
      <c r="C28" s="60" t="s">
        <v>48</v>
      </c>
      <c r="D28" s="58"/>
      <c r="E28" s="58"/>
      <c r="F28" s="60"/>
      <c r="G28" s="60" t="s">
        <v>48</v>
      </c>
      <c r="H28" s="58" t="s">
        <v>40</v>
      </c>
      <c r="I28" s="61"/>
      <c r="J28" s="60" t="s">
        <v>48</v>
      </c>
      <c r="K28" s="60" t="s">
        <v>48</v>
      </c>
    </row>
    <row r="29" spans="1:11" s="49" customFormat="1" ht="25.5" customHeight="1">
      <c r="A29" s="98"/>
      <c r="B29" s="84" t="s">
        <v>49</v>
      </c>
      <c r="D29" s="58"/>
      <c r="E29" s="60" t="s">
        <v>50</v>
      </c>
      <c r="F29" s="60" t="s">
        <v>51</v>
      </c>
      <c r="G29" s="60" t="s">
        <v>49</v>
      </c>
      <c r="H29" s="60" t="s">
        <v>49</v>
      </c>
      <c r="I29" s="61"/>
      <c r="J29" s="57"/>
      <c r="K29" s="85" t="s">
        <v>126</v>
      </c>
    </row>
    <row r="30" spans="1:11" s="49" customFormat="1" ht="48" customHeight="1">
      <c r="A30" s="98"/>
      <c r="B30" s="71"/>
      <c r="C30" s="58"/>
      <c r="D30" s="58"/>
      <c r="E30" s="58"/>
      <c r="F30" s="58"/>
      <c r="G30" s="58"/>
      <c r="H30" s="58"/>
      <c r="I30" s="61"/>
      <c r="J30" s="58" t="s">
        <v>52</v>
      </c>
      <c r="K30" s="59"/>
    </row>
    <row r="31" spans="1:11" s="49" customFormat="1" ht="15.75" customHeight="1">
      <c r="A31" s="98"/>
      <c r="B31" s="70" t="s">
        <v>54</v>
      </c>
      <c r="C31" s="60" t="s">
        <v>54</v>
      </c>
      <c r="D31" s="60" t="s">
        <v>54</v>
      </c>
      <c r="E31" s="60" t="s">
        <v>54</v>
      </c>
      <c r="F31" s="60" t="s">
        <v>54</v>
      </c>
      <c r="G31" s="60"/>
      <c r="H31" s="60" t="s">
        <v>54</v>
      </c>
      <c r="I31" s="61"/>
      <c r="J31" s="60" t="s">
        <v>54</v>
      </c>
      <c r="K31" s="60" t="s">
        <v>54</v>
      </c>
    </row>
    <row r="32" spans="1:11" s="49" customFormat="1" ht="33.75" customHeight="1">
      <c r="A32" s="98"/>
      <c r="B32" s="83" t="s">
        <v>111</v>
      </c>
      <c r="C32" s="80" t="s">
        <v>111</v>
      </c>
      <c r="D32" s="83" t="s">
        <v>111</v>
      </c>
      <c r="E32" s="58"/>
      <c r="F32" s="80" t="s">
        <v>111</v>
      </c>
      <c r="G32" s="80" t="s">
        <v>111</v>
      </c>
      <c r="H32" s="80" t="s">
        <v>111</v>
      </c>
      <c r="I32" s="61"/>
      <c r="J32" s="80" t="s">
        <v>111</v>
      </c>
      <c r="K32" s="80" t="s">
        <v>111</v>
      </c>
    </row>
    <row r="33" spans="1:11" s="49" customFormat="1" ht="33.75" customHeight="1">
      <c r="A33" s="98"/>
      <c r="B33" s="83" t="s">
        <v>110</v>
      </c>
      <c r="C33" s="58"/>
      <c r="D33" s="83" t="s">
        <v>110</v>
      </c>
      <c r="E33" s="58"/>
      <c r="F33" s="83" t="s">
        <v>110</v>
      </c>
      <c r="G33" s="83" t="s">
        <v>110</v>
      </c>
      <c r="H33" s="83" t="s">
        <v>110</v>
      </c>
      <c r="I33" s="61"/>
      <c r="J33" s="58" t="s">
        <v>53</v>
      </c>
      <c r="K33" s="58"/>
    </row>
    <row r="34" spans="1:11" s="49" customFormat="1" ht="33.75" customHeight="1">
      <c r="A34" s="98"/>
      <c r="B34" s="83" t="s">
        <v>120</v>
      </c>
      <c r="C34" s="58"/>
      <c r="D34" s="58"/>
      <c r="E34" s="58"/>
      <c r="F34" s="58"/>
      <c r="G34" s="83" t="s">
        <v>120</v>
      </c>
      <c r="H34" s="83" t="s">
        <v>120</v>
      </c>
      <c r="I34" s="61"/>
      <c r="J34" s="80" t="s">
        <v>120</v>
      </c>
      <c r="K34" s="58"/>
    </row>
    <row r="35" spans="1:11" s="49" customFormat="1" ht="43.5" customHeight="1">
      <c r="A35" s="98"/>
      <c r="B35" s="83"/>
      <c r="C35" s="58"/>
      <c r="D35" s="58"/>
      <c r="E35" s="58"/>
      <c r="F35" s="58"/>
      <c r="G35" s="58" t="s">
        <v>55</v>
      </c>
      <c r="H35" s="58" t="s">
        <v>55</v>
      </c>
      <c r="I35" s="61"/>
      <c r="J35" s="59"/>
      <c r="K35" s="59"/>
    </row>
    <row r="36" spans="1:11" s="49" customFormat="1" ht="31.5" customHeight="1">
      <c r="A36" s="98"/>
      <c r="B36" s="71" t="s">
        <v>56</v>
      </c>
      <c r="C36" s="58" t="s">
        <v>56</v>
      </c>
      <c r="D36" s="58" t="s">
        <v>56</v>
      </c>
      <c r="E36" s="58" t="s">
        <v>56</v>
      </c>
      <c r="F36" s="58" t="s">
        <v>56</v>
      </c>
      <c r="G36" s="60"/>
      <c r="H36" s="58" t="s">
        <v>56</v>
      </c>
      <c r="I36" s="61"/>
      <c r="J36" s="58" t="s">
        <v>56</v>
      </c>
      <c r="K36" s="58" t="s">
        <v>56</v>
      </c>
    </row>
    <row r="37" spans="1:11" s="49" customFormat="1" ht="43.5" customHeight="1">
      <c r="A37" s="98"/>
      <c r="B37" s="80" t="s">
        <v>113</v>
      </c>
      <c r="C37" s="80" t="s">
        <v>113</v>
      </c>
      <c r="D37" s="80" t="s">
        <v>113</v>
      </c>
      <c r="E37" s="58"/>
      <c r="F37" s="80" t="s">
        <v>107</v>
      </c>
      <c r="G37" s="80" t="s">
        <v>107</v>
      </c>
      <c r="H37" s="80" t="s">
        <v>107</v>
      </c>
      <c r="I37" s="61"/>
      <c r="J37" s="80" t="s">
        <v>107</v>
      </c>
      <c r="K37" s="80" t="s">
        <v>107</v>
      </c>
    </row>
    <row r="38" spans="1:11" s="49" customFormat="1" ht="43.5" customHeight="1">
      <c r="A38" s="98"/>
      <c r="B38" s="80" t="s">
        <v>114</v>
      </c>
      <c r="C38" s="80" t="s">
        <v>114</v>
      </c>
      <c r="D38" s="80" t="s">
        <v>114</v>
      </c>
      <c r="E38" s="58"/>
      <c r="F38" s="58"/>
      <c r="G38" s="80" t="s">
        <v>108</v>
      </c>
      <c r="H38" s="80" t="s">
        <v>108</v>
      </c>
      <c r="I38" s="61"/>
      <c r="J38" s="80" t="s">
        <v>108</v>
      </c>
      <c r="K38" s="80" t="s">
        <v>108</v>
      </c>
    </row>
    <row r="39" spans="1:11" s="49" customFormat="1" ht="43.5" customHeight="1">
      <c r="A39" s="98"/>
      <c r="B39" s="80" t="s">
        <v>115</v>
      </c>
      <c r="C39" s="80" t="s">
        <v>115</v>
      </c>
      <c r="D39" s="80" t="s">
        <v>115</v>
      </c>
      <c r="E39" s="58"/>
      <c r="F39" s="58"/>
      <c r="G39" s="80" t="s">
        <v>109</v>
      </c>
      <c r="H39" s="80" t="s">
        <v>109</v>
      </c>
      <c r="I39" s="61"/>
      <c r="J39" s="80" t="s">
        <v>109</v>
      </c>
      <c r="K39" s="80" t="s">
        <v>109</v>
      </c>
    </row>
    <row r="40" spans="1:11" s="49" customFormat="1" ht="15.75" customHeight="1">
      <c r="A40" s="61"/>
      <c r="B40" s="61"/>
      <c r="C40" s="62"/>
      <c r="D40" s="62"/>
      <c r="E40" s="62"/>
      <c r="F40" s="61"/>
      <c r="G40" s="63"/>
      <c r="H40" s="61"/>
      <c r="I40" s="61"/>
      <c r="J40" s="77"/>
      <c r="K40" s="77"/>
    </row>
    <row r="41" spans="1:11" s="49" customFormat="1" ht="16.5" customHeight="1">
      <c r="A41" s="61"/>
      <c r="B41" s="61"/>
      <c r="C41" s="62"/>
      <c r="D41" s="62"/>
      <c r="E41" s="62"/>
      <c r="F41" s="61"/>
      <c r="G41" s="63"/>
      <c r="H41" s="61"/>
      <c r="I41" s="61"/>
      <c r="J41" s="77"/>
      <c r="K41" s="77"/>
    </row>
    <row r="42" spans="1:11" s="49" customFormat="1" ht="16.5" customHeight="1">
      <c r="A42" s="61"/>
      <c r="B42" s="61"/>
      <c r="C42" s="62"/>
      <c r="D42" s="62"/>
      <c r="E42" s="62"/>
      <c r="F42" s="61"/>
      <c r="G42" s="63"/>
      <c r="H42" s="61"/>
      <c r="I42" s="61"/>
      <c r="J42" s="77"/>
      <c r="K42" s="77"/>
    </row>
    <row r="43" spans="1:11" s="49" customFormat="1" ht="16.5" customHeight="1">
      <c r="A43" s="61"/>
      <c r="B43" s="61"/>
      <c r="C43" s="62"/>
      <c r="D43" s="62"/>
      <c r="E43" s="62"/>
      <c r="F43" s="61"/>
      <c r="G43" s="63"/>
      <c r="H43" s="61"/>
      <c r="I43" s="61"/>
      <c r="J43" s="77"/>
      <c r="K43" s="77"/>
    </row>
    <row r="44" spans="1:11" s="49" customFormat="1" ht="16.5" customHeight="1">
      <c r="A44" s="61"/>
      <c r="B44" s="94" t="s">
        <v>152</v>
      </c>
      <c r="C44" s="62"/>
      <c r="D44" s="62"/>
      <c r="E44" s="62"/>
      <c r="F44" s="61"/>
      <c r="G44" s="63"/>
      <c r="H44" s="61"/>
      <c r="I44" s="61"/>
      <c r="J44" s="77"/>
      <c r="K44" s="77"/>
    </row>
    <row r="45" spans="1:11" s="49" customFormat="1" ht="16.5" customHeight="1">
      <c r="A45" s="61"/>
      <c r="B45" s="92" t="s">
        <v>151</v>
      </c>
      <c r="C45" s="62"/>
      <c r="D45" s="62"/>
      <c r="E45" s="62"/>
      <c r="F45" s="61"/>
      <c r="G45" s="63"/>
      <c r="H45" s="61"/>
      <c r="I45" s="61"/>
      <c r="J45" s="77"/>
      <c r="K45" s="77"/>
    </row>
    <row r="46" spans="1:11" s="49" customFormat="1" ht="16.5" customHeight="1">
      <c r="A46" s="61"/>
      <c r="B46" s="61"/>
      <c r="C46" s="62"/>
      <c r="D46" s="62"/>
      <c r="E46" s="62"/>
      <c r="F46" s="61"/>
      <c r="G46" s="63"/>
      <c r="H46" s="61"/>
      <c r="I46" s="61"/>
      <c r="J46" s="77"/>
      <c r="K46" s="77"/>
    </row>
    <row r="47" spans="1:11" s="49" customFormat="1" ht="16.5" customHeight="1">
      <c r="A47" s="61"/>
      <c r="B47" s="94" t="s">
        <v>153</v>
      </c>
      <c r="C47" s="62"/>
      <c r="D47" s="62"/>
      <c r="E47" s="62"/>
      <c r="F47" s="61"/>
      <c r="G47" s="63"/>
      <c r="H47" s="61"/>
      <c r="I47" s="61"/>
      <c r="J47" s="77"/>
      <c r="K47" s="77"/>
    </row>
    <row r="48" spans="1:11" s="49" customFormat="1" ht="16.5" customHeight="1">
      <c r="A48" s="61"/>
      <c r="B48" s="92" t="s">
        <v>159</v>
      </c>
      <c r="C48" s="62"/>
      <c r="D48" s="62"/>
      <c r="E48" s="62"/>
      <c r="F48" s="61"/>
      <c r="G48" s="63"/>
      <c r="H48" s="61"/>
      <c r="I48" s="61"/>
      <c r="J48" s="77"/>
      <c r="K48" s="77"/>
    </row>
    <row r="49" spans="1:11" s="49" customFormat="1" ht="16.5" customHeight="1">
      <c r="A49" s="61"/>
      <c r="B49" s="92"/>
      <c r="C49" s="62"/>
      <c r="D49" s="62"/>
      <c r="E49" s="62"/>
      <c r="F49" s="61"/>
      <c r="G49" s="63"/>
      <c r="H49" s="61"/>
      <c r="I49" s="61"/>
      <c r="J49" s="77"/>
      <c r="K49" s="77"/>
    </row>
    <row r="50" spans="1:11" s="49" customFormat="1" ht="16.5" customHeight="1">
      <c r="A50" s="61"/>
      <c r="B50" s="92" t="s">
        <v>154</v>
      </c>
      <c r="C50" s="62"/>
      <c r="D50" s="62"/>
      <c r="E50" s="62"/>
      <c r="F50" s="61"/>
      <c r="G50" s="63"/>
      <c r="H50" s="61"/>
      <c r="I50" s="61"/>
      <c r="J50" s="77"/>
      <c r="K50" s="77"/>
    </row>
    <row r="51" spans="1:11" s="49" customFormat="1" ht="16.5" customHeight="1">
      <c r="A51" s="61"/>
      <c r="B51" s="61"/>
      <c r="C51" s="62"/>
      <c r="D51" s="62"/>
      <c r="E51" s="62"/>
      <c r="F51" s="61"/>
      <c r="G51" s="63"/>
      <c r="H51" s="61"/>
      <c r="I51" s="61"/>
      <c r="J51" s="77"/>
      <c r="K51" s="77"/>
    </row>
    <row r="52" spans="1:11" s="49" customFormat="1" ht="16.5" customHeight="1">
      <c r="A52" s="61"/>
      <c r="B52" s="94" t="s">
        <v>157</v>
      </c>
      <c r="C52" s="62"/>
      <c r="D52" s="62"/>
      <c r="E52" s="62"/>
      <c r="F52" s="61"/>
      <c r="G52" s="63"/>
      <c r="H52" s="61"/>
      <c r="I52" s="61"/>
      <c r="J52" s="77"/>
      <c r="K52" s="77"/>
    </row>
    <row r="53" spans="1:11" s="49" customFormat="1" ht="16.5" customHeight="1">
      <c r="A53" s="61"/>
      <c r="B53" s="92" t="s">
        <v>160</v>
      </c>
      <c r="C53" s="62"/>
      <c r="D53" s="62"/>
      <c r="E53" s="62"/>
      <c r="F53" s="61"/>
      <c r="G53" s="63"/>
      <c r="H53" s="61"/>
      <c r="I53" s="61"/>
      <c r="J53" s="77"/>
      <c r="K53" s="77"/>
    </row>
    <row r="54" spans="1:11" s="49" customFormat="1" ht="16.5" customHeight="1">
      <c r="A54" s="61"/>
      <c r="B54" s="92"/>
      <c r="C54" s="62"/>
      <c r="D54" s="62"/>
      <c r="E54" s="62"/>
      <c r="F54" s="61"/>
      <c r="G54" s="63"/>
      <c r="H54" s="61"/>
      <c r="I54" s="61"/>
      <c r="J54" s="77"/>
      <c r="K54" s="77"/>
    </row>
    <row r="55" spans="1:11" s="49" customFormat="1" ht="16.5" customHeight="1">
      <c r="A55" s="61"/>
      <c r="B55" s="92" t="s">
        <v>161</v>
      </c>
      <c r="C55" s="62"/>
      <c r="D55" s="62"/>
      <c r="E55" s="62"/>
      <c r="F55" s="61"/>
      <c r="G55" s="63"/>
      <c r="H55" s="61"/>
      <c r="I55" s="61"/>
      <c r="J55" s="77"/>
      <c r="K55" s="77"/>
    </row>
    <row r="56" spans="1:11" s="49" customFormat="1" ht="16.5" customHeight="1">
      <c r="A56" s="61"/>
      <c r="B56" s="61"/>
      <c r="C56" s="62"/>
      <c r="D56" s="62"/>
      <c r="E56" s="62"/>
      <c r="F56" s="61"/>
      <c r="G56" s="63"/>
      <c r="H56" s="61"/>
      <c r="I56" s="61"/>
      <c r="J56" s="77"/>
      <c r="K56" s="77"/>
    </row>
    <row r="57" spans="1:11" s="49" customFormat="1" ht="16.5" customHeight="1">
      <c r="A57" s="61"/>
      <c r="B57" s="94" t="s">
        <v>156</v>
      </c>
      <c r="C57" s="62"/>
      <c r="D57" s="62"/>
      <c r="E57" s="62"/>
      <c r="F57" s="61"/>
      <c r="G57" s="63"/>
      <c r="H57" s="61"/>
      <c r="I57" s="61"/>
      <c r="J57" s="77"/>
      <c r="K57" s="77"/>
    </row>
    <row r="58" spans="1:11" s="49" customFormat="1" ht="16.5" customHeight="1">
      <c r="A58" s="61"/>
      <c r="B58" s="92" t="s">
        <v>162</v>
      </c>
      <c r="C58" s="62"/>
      <c r="D58" s="62"/>
      <c r="E58" s="62"/>
      <c r="F58" s="61"/>
      <c r="G58" s="63"/>
      <c r="H58" s="61"/>
      <c r="I58" s="61"/>
      <c r="J58" s="77"/>
      <c r="K58" s="77"/>
    </row>
    <row r="59" spans="1:11" s="49" customFormat="1" ht="16.5" customHeight="1">
      <c r="A59" s="61"/>
      <c r="B59" s="61"/>
      <c r="C59" s="62"/>
      <c r="D59" s="62"/>
      <c r="E59" s="62"/>
      <c r="F59" s="61"/>
      <c r="G59" s="63"/>
      <c r="H59" s="61"/>
      <c r="I59" s="61"/>
      <c r="J59" s="77"/>
      <c r="K59" s="77"/>
    </row>
    <row r="60" spans="1:11" s="49" customFormat="1" ht="16.5" customHeight="1">
      <c r="A60" s="61"/>
      <c r="B60" s="92" t="s">
        <v>155</v>
      </c>
      <c r="C60" s="62"/>
      <c r="D60" s="62"/>
      <c r="E60" s="62"/>
      <c r="F60" s="61"/>
      <c r="G60" s="63"/>
      <c r="H60" s="61"/>
      <c r="I60" s="61"/>
      <c r="J60" s="77"/>
      <c r="K60" s="77"/>
    </row>
    <row r="61" spans="1:11" s="49" customFormat="1" ht="16.5" customHeight="1">
      <c r="A61" s="61"/>
      <c r="B61" s="61"/>
      <c r="C61" s="62"/>
      <c r="D61" s="62"/>
      <c r="E61" s="62"/>
      <c r="F61" s="61"/>
      <c r="G61" s="63"/>
      <c r="H61" s="61"/>
      <c r="I61" s="61"/>
      <c r="J61" s="77"/>
      <c r="K61" s="77"/>
    </row>
    <row r="62" spans="1:11" s="49" customFormat="1" ht="16.5" customHeight="1">
      <c r="A62" s="61"/>
      <c r="B62" s="92" t="s">
        <v>163</v>
      </c>
      <c r="C62" s="62"/>
      <c r="D62" s="62"/>
      <c r="E62" s="62"/>
      <c r="F62" s="61"/>
      <c r="G62" s="63"/>
      <c r="H62" s="61"/>
      <c r="I62" s="61"/>
      <c r="J62" s="77"/>
      <c r="K62" s="77"/>
    </row>
    <row r="63" spans="1:11" s="49" customFormat="1" ht="16.5" customHeight="1">
      <c r="A63" s="61"/>
      <c r="B63" s="92"/>
      <c r="C63" s="62"/>
      <c r="D63" s="62"/>
      <c r="E63" s="62"/>
      <c r="F63" s="61"/>
      <c r="G63" s="63"/>
      <c r="H63" s="61"/>
      <c r="I63" s="61"/>
      <c r="J63" s="77"/>
      <c r="K63" s="77"/>
    </row>
    <row r="64" spans="1:11" s="49" customFormat="1" ht="16.5" customHeight="1">
      <c r="A64" s="61"/>
      <c r="B64" s="93" t="s">
        <v>158</v>
      </c>
      <c r="C64" s="62"/>
      <c r="D64" s="62"/>
      <c r="E64" s="62"/>
      <c r="F64" s="61"/>
      <c r="G64" s="63"/>
      <c r="H64" s="61"/>
      <c r="I64" s="61"/>
      <c r="J64" s="77"/>
      <c r="K64" s="77"/>
    </row>
    <row r="65" spans="1:11" s="49" customFormat="1" ht="16.5" customHeight="1">
      <c r="A65" s="61"/>
      <c r="B65" s="92"/>
      <c r="C65" s="62"/>
      <c r="D65" s="62"/>
      <c r="E65" s="62"/>
      <c r="F65" s="61"/>
      <c r="G65" s="63"/>
      <c r="H65" s="61"/>
      <c r="I65" s="61"/>
      <c r="J65" s="77"/>
      <c r="K65" s="77"/>
    </row>
    <row r="66" spans="1:11" s="49" customFormat="1" ht="16.5" customHeight="1">
      <c r="A66" s="61"/>
      <c r="B66" s="61"/>
      <c r="C66" s="62"/>
      <c r="D66" s="62"/>
      <c r="E66" s="62"/>
      <c r="F66" s="61"/>
      <c r="G66" s="63"/>
      <c r="H66" s="61"/>
      <c r="I66" s="61"/>
      <c r="J66" s="77"/>
      <c r="K66" s="77"/>
    </row>
    <row r="67" spans="1:11" s="49" customFormat="1" ht="40.5" customHeight="1">
      <c r="A67" s="72" t="s">
        <v>164</v>
      </c>
      <c r="B67" s="96" t="s">
        <v>57</v>
      </c>
      <c r="C67" s="96"/>
      <c r="D67" s="63"/>
      <c r="E67" s="62"/>
      <c r="F67" s="61"/>
      <c r="G67" s="63"/>
      <c r="H67" s="61"/>
      <c r="I67" s="61"/>
      <c r="J67" s="77"/>
      <c r="K67" s="77"/>
    </row>
    <row r="68" spans="1:11" s="49" customFormat="1" ht="15.75" customHeight="1">
      <c r="A68" s="73"/>
      <c r="B68" s="73"/>
      <c r="C68" s="73"/>
      <c r="D68" s="62"/>
      <c r="E68" s="62"/>
      <c r="F68" s="61"/>
      <c r="G68" s="63"/>
      <c r="H68" s="61"/>
      <c r="I68" s="61"/>
      <c r="J68" s="77"/>
      <c r="K68" s="77"/>
    </row>
    <row r="69" spans="1:11" s="49" customFormat="1" ht="49.5" customHeight="1">
      <c r="A69" s="72" t="s">
        <v>165</v>
      </c>
      <c r="B69" s="96" t="s">
        <v>58</v>
      </c>
      <c r="C69" s="96"/>
      <c r="D69" s="63"/>
      <c r="E69" s="62"/>
      <c r="F69" s="61"/>
      <c r="G69" s="63"/>
      <c r="H69" s="61"/>
      <c r="I69" s="61"/>
      <c r="J69" s="77"/>
      <c r="K69" s="77"/>
    </row>
    <row r="70" spans="1:11" s="49" customFormat="1" ht="16.5" customHeight="1">
      <c r="A70" s="61"/>
      <c r="B70" s="61"/>
      <c r="C70" s="62"/>
      <c r="D70" s="62"/>
      <c r="E70" s="62"/>
      <c r="F70" s="61"/>
      <c r="G70" s="63"/>
      <c r="H70" s="61"/>
      <c r="I70" s="61"/>
      <c r="J70" s="77"/>
      <c r="K70" s="77"/>
    </row>
    <row r="71" spans="1:11" s="49" customFormat="1" ht="16.5" customHeight="1">
      <c r="A71" s="61"/>
      <c r="B71" s="61"/>
      <c r="C71" s="62"/>
      <c r="D71" s="62"/>
      <c r="E71" s="62"/>
      <c r="F71" s="61"/>
      <c r="G71" s="63"/>
      <c r="H71" s="61"/>
      <c r="I71" s="61"/>
      <c r="J71" s="77"/>
      <c r="K71" s="77"/>
    </row>
    <row r="72" spans="1:11" s="49" customFormat="1" ht="15.75" customHeight="1">
      <c r="A72" s="79">
        <v>1</v>
      </c>
      <c r="B72" s="63" t="s">
        <v>59</v>
      </c>
      <c r="C72" s="62"/>
      <c r="D72" s="62"/>
      <c r="E72" s="62"/>
      <c r="F72" s="61"/>
      <c r="G72" s="63"/>
      <c r="H72" s="61"/>
      <c r="I72" s="61"/>
      <c r="J72" s="77"/>
      <c r="K72" s="77"/>
    </row>
    <row r="73" spans="1:11" s="49" customFormat="1" ht="15.75" customHeight="1">
      <c r="A73" s="79">
        <v>2</v>
      </c>
      <c r="B73" s="86" t="s">
        <v>137</v>
      </c>
      <c r="C73" s="62"/>
      <c r="D73" s="62"/>
      <c r="E73" s="62"/>
      <c r="F73" s="61"/>
      <c r="G73" s="63"/>
      <c r="H73" s="61"/>
      <c r="I73" s="61"/>
      <c r="J73" s="77"/>
      <c r="K73" s="77"/>
    </row>
    <row r="74" spans="1:11" s="49" customFormat="1" ht="15.75" customHeight="1">
      <c r="A74" s="79">
        <v>3</v>
      </c>
      <c r="B74" s="87" t="s">
        <v>138</v>
      </c>
      <c r="C74" s="62"/>
      <c r="D74" s="62"/>
      <c r="E74" s="62"/>
      <c r="F74" s="61"/>
      <c r="G74" s="63"/>
      <c r="H74" s="61"/>
      <c r="I74" s="61"/>
      <c r="J74" s="77"/>
      <c r="K74" s="77"/>
    </row>
    <row r="75" spans="1:11" ht="13.5" customHeight="1">
      <c r="A75" s="79">
        <v>4</v>
      </c>
      <c r="B75" s="75" t="s">
        <v>128</v>
      </c>
      <c r="D75" s="74"/>
    </row>
    <row r="76" spans="1:11">
      <c r="A76" s="79">
        <v>5</v>
      </c>
      <c r="B76" s="75" t="s">
        <v>129</v>
      </c>
      <c r="C76" s="75"/>
      <c r="D76" s="75"/>
      <c r="E76" s="75"/>
      <c r="F76" s="75"/>
      <c r="G76" s="75"/>
      <c r="H76" s="75"/>
      <c r="I76" s="75"/>
      <c r="J76" s="75"/>
      <c r="K76" s="75"/>
    </row>
    <row r="77" spans="1:11">
      <c r="A77" s="79">
        <v>6</v>
      </c>
      <c r="B77" s="75" t="s">
        <v>130</v>
      </c>
      <c r="C77" s="75"/>
      <c r="D77" s="75"/>
      <c r="E77" s="75"/>
      <c r="F77" s="75"/>
      <c r="G77" s="75"/>
      <c r="H77" s="75"/>
      <c r="I77" s="75"/>
      <c r="J77" s="75"/>
      <c r="K77" s="75"/>
    </row>
    <row r="78" spans="1:11">
      <c r="A78" s="79">
        <v>7</v>
      </c>
      <c r="B78" s="75" t="s">
        <v>131</v>
      </c>
      <c r="C78" s="75"/>
      <c r="D78" s="75"/>
      <c r="E78" s="75"/>
      <c r="F78" s="75"/>
      <c r="G78" s="75"/>
      <c r="H78" s="75"/>
      <c r="I78" s="75"/>
      <c r="J78" s="75"/>
      <c r="K78" s="75"/>
    </row>
    <row r="79" spans="1:11">
      <c r="A79" s="79">
        <v>8</v>
      </c>
      <c r="B79" s="75" t="s">
        <v>132</v>
      </c>
      <c r="C79" s="75"/>
      <c r="D79" s="75"/>
      <c r="E79" s="75"/>
      <c r="F79" s="75"/>
      <c r="G79" s="75"/>
      <c r="H79" s="75"/>
      <c r="I79" s="75"/>
      <c r="J79" s="75"/>
      <c r="K79" s="75"/>
    </row>
    <row r="80" spans="1:11">
      <c r="A80" s="79">
        <v>9</v>
      </c>
      <c r="B80" s="75" t="s">
        <v>133</v>
      </c>
      <c r="C80" s="75"/>
      <c r="D80" s="75"/>
      <c r="E80" s="75"/>
      <c r="F80" s="75"/>
      <c r="G80" s="75"/>
      <c r="H80" s="75"/>
      <c r="I80" s="75"/>
      <c r="J80" s="75"/>
      <c r="K80" s="75"/>
    </row>
    <row r="81" spans="1:11">
      <c r="A81" s="79">
        <v>10</v>
      </c>
      <c r="B81" s="75" t="s">
        <v>134</v>
      </c>
      <c r="C81" s="75"/>
      <c r="D81" s="75"/>
      <c r="E81" s="75"/>
      <c r="F81" s="75"/>
      <c r="G81" s="75"/>
      <c r="H81" s="75"/>
      <c r="I81" s="75"/>
      <c r="J81" s="75"/>
      <c r="K81" s="75"/>
    </row>
    <row r="82" spans="1:11">
      <c r="A82" s="79">
        <v>11</v>
      </c>
      <c r="B82" s="75" t="s">
        <v>135</v>
      </c>
      <c r="C82" s="75"/>
      <c r="D82" s="75"/>
      <c r="E82" s="75"/>
      <c r="F82" s="75"/>
      <c r="G82" s="75"/>
      <c r="H82" s="75"/>
      <c r="I82" s="75"/>
      <c r="J82" s="75"/>
      <c r="K82" s="75"/>
    </row>
    <row r="83" spans="1:11">
      <c r="A83" s="79">
        <v>12</v>
      </c>
      <c r="B83" s="75" t="s">
        <v>136</v>
      </c>
      <c r="C83" s="75"/>
      <c r="D83" s="75"/>
      <c r="E83" s="75"/>
      <c r="F83" s="75"/>
      <c r="G83" s="75"/>
      <c r="H83" s="75"/>
      <c r="I83" s="75"/>
      <c r="J83" s="75"/>
      <c r="K83" s="75"/>
    </row>
    <row r="84" spans="1:11">
      <c r="A84" s="88">
        <v>13</v>
      </c>
      <c r="B84" s="87" t="s">
        <v>139</v>
      </c>
      <c r="C84" s="75"/>
      <c r="D84" s="75"/>
      <c r="E84" s="75"/>
      <c r="F84" s="75"/>
      <c r="G84" s="75"/>
      <c r="H84" s="75"/>
      <c r="I84" s="75"/>
      <c r="J84" s="75"/>
      <c r="K84" s="75"/>
    </row>
    <row r="85" spans="1:11">
      <c r="A85" s="88">
        <v>14</v>
      </c>
      <c r="B85" s="87" t="s">
        <v>140</v>
      </c>
      <c r="C85" s="75"/>
      <c r="D85" s="75"/>
      <c r="E85" s="75"/>
      <c r="F85" s="75"/>
      <c r="G85" s="75"/>
      <c r="H85" s="75"/>
      <c r="I85" s="75"/>
      <c r="J85" s="75"/>
      <c r="K85" s="75"/>
    </row>
    <row r="86" spans="1:11">
      <c r="A86" s="76"/>
      <c r="B86" s="75"/>
      <c r="C86" s="75"/>
      <c r="D86" s="75"/>
      <c r="E86" s="75"/>
      <c r="F86" s="75"/>
      <c r="G86" s="75"/>
      <c r="H86" s="75"/>
      <c r="I86" s="75"/>
      <c r="J86" s="75"/>
      <c r="K86" s="75"/>
    </row>
    <row r="87" spans="1:11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</row>
    <row r="88" spans="1:11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</row>
    <row r="89" spans="1:11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</row>
  </sheetData>
  <mergeCells count="7">
    <mergeCell ref="B4:H4"/>
    <mergeCell ref="J4:K4"/>
    <mergeCell ref="B67:C67"/>
    <mergeCell ref="B69:C69"/>
    <mergeCell ref="A17:A23"/>
    <mergeCell ref="A25:A26"/>
    <mergeCell ref="A28:A39"/>
  </mergeCells>
  <pageMargins left="0" right="0" top="0" bottom="0" header="0.3" footer="0.3"/>
  <pageSetup paperSize="9" scale="4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3:G32"/>
  <sheetViews>
    <sheetView workbookViewId="0">
      <selection activeCell="A13" sqref="A13:D20"/>
    </sheetView>
  </sheetViews>
  <sheetFormatPr defaultColWidth="9" defaultRowHeight="15"/>
  <cols>
    <col min="1" max="1" width="9" style="37"/>
    <col min="2" max="2" width="22" customWidth="1"/>
    <col min="3" max="3" width="16.85546875" customWidth="1"/>
    <col min="4" max="4" width="16.85546875" bestFit="1" customWidth="1"/>
  </cols>
  <sheetData>
    <row r="3" spans="1:4">
      <c r="A3" s="38">
        <v>1</v>
      </c>
      <c r="B3" s="39" t="s">
        <v>60</v>
      </c>
      <c r="C3" s="40"/>
      <c r="D3" s="40"/>
    </row>
    <row r="5" spans="1:4">
      <c r="B5" s="41" t="s">
        <v>61</v>
      </c>
      <c r="C5" s="82" t="s">
        <v>62</v>
      </c>
      <c r="D5" s="81" t="s">
        <v>63</v>
      </c>
    </row>
    <row r="6" spans="1:4">
      <c r="B6" s="41" t="s">
        <v>64</v>
      </c>
      <c r="C6" s="81">
        <v>250</v>
      </c>
      <c r="D6" s="81">
        <v>30</v>
      </c>
    </row>
    <row r="7" spans="1:4">
      <c r="B7" s="41" t="s">
        <v>65</v>
      </c>
      <c r="C7" s="81">
        <v>250</v>
      </c>
      <c r="D7" s="81">
        <v>30</v>
      </c>
    </row>
    <row r="8" spans="1:4">
      <c r="B8" s="41" t="s">
        <v>66</v>
      </c>
      <c r="C8" s="81">
        <v>200</v>
      </c>
      <c r="D8" s="81">
        <v>30</v>
      </c>
    </row>
    <row r="9" spans="1:4">
      <c r="B9" s="41" t="s">
        <v>48</v>
      </c>
      <c r="C9" s="81">
        <v>330</v>
      </c>
      <c r="D9" s="81">
        <v>30</v>
      </c>
    </row>
    <row r="13" spans="1:4">
      <c r="A13" s="38">
        <v>2</v>
      </c>
      <c r="B13" s="39" t="s">
        <v>67</v>
      </c>
      <c r="C13" s="40"/>
      <c r="D13" s="40"/>
    </row>
    <row r="15" spans="1:4">
      <c r="B15" s="90" t="s">
        <v>143</v>
      </c>
      <c r="C15" s="90" t="s">
        <v>144</v>
      </c>
      <c r="D15" s="81" t="s">
        <v>68</v>
      </c>
    </row>
    <row r="16" spans="1:4">
      <c r="B16" s="89" t="s">
        <v>69</v>
      </c>
      <c r="C16" s="42"/>
      <c r="D16" s="81">
        <v>0</v>
      </c>
    </row>
    <row r="17" spans="1:7">
      <c r="B17" s="81" t="s">
        <v>70</v>
      </c>
      <c r="C17" s="42"/>
      <c r="D17" s="81">
        <v>40</v>
      </c>
    </row>
    <row r="18" spans="1:7">
      <c r="B18" s="81" t="s">
        <v>71</v>
      </c>
      <c r="C18" s="42"/>
      <c r="D18" s="81">
        <v>0</v>
      </c>
    </row>
    <row r="19" spans="1:7">
      <c r="B19" s="81" t="s">
        <v>72</v>
      </c>
      <c r="C19" s="42"/>
      <c r="D19" s="81">
        <v>0</v>
      </c>
    </row>
    <row r="20" spans="1:7">
      <c r="B20" s="89" t="s">
        <v>141</v>
      </c>
      <c r="C20" s="42"/>
      <c r="D20" s="81">
        <v>60</v>
      </c>
    </row>
    <row r="22" spans="1:7">
      <c r="A22" s="38">
        <v>3</v>
      </c>
      <c r="B22" s="39" t="s">
        <v>73</v>
      </c>
      <c r="C22" s="40"/>
      <c r="D22" s="40"/>
      <c r="E22" s="40"/>
      <c r="F22" s="40"/>
      <c r="G22" s="40"/>
    </row>
    <row r="24" spans="1:7" s="36" customFormat="1">
      <c r="A24" s="43"/>
      <c r="B24" s="44" t="s">
        <v>74</v>
      </c>
      <c r="C24" s="44" t="s">
        <v>75</v>
      </c>
      <c r="D24" s="44" t="s">
        <v>76</v>
      </c>
    </row>
    <row r="25" spans="1:7" s="36" customFormat="1">
      <c r="A25" s="43"/>
      <c r="B25" s="45"/>
    </row>
    <row r="27" spans="1:7" ht="12.75" customHeight="1">
      <c r="A27" s="38">
        <v>4</v>
      </c>
      <c r="B27" s="39" t="s">
        <v>142</v>
      </c>
      <c r="C27" s="39"/>
      <c r="D27" s="40"/>
      <c r="E27" s="40"/>
    </row>
    <row r="28" spans="1:7" ht="17.25" customHeight="1">
      <c r="B28" s="46"/>
      <c r="C28" s="46"/>
    </row>
    <row r="29" spans="1:7">
      <c r="B29" s="47" t="s">
        <v>77</v>
      </c>
      <c r="C29" s="48" t="s">
        <v>78</v>
      </c>
    </row>
    <row r="30" spans="1:7">
      <c r="B30" s="42"/>
      <c r="C30" s="42"/>
    </row>
    <row r="31" spans="1:7">
      <c r="B31" s="42"/>
      <c r="C31" s="42"/>
    </row>
    <row r="32" spans="1:7">
      <c r="B32" s="42"/>
      <c r="C32" s="42"/>
    </row>
  </sheetData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I92"/>
  <sheetViews>
    <sheetView zoomScale="160" zoomScaleNormal="160" workbookViewId="0">
      <selection activeCell="B78" sqref="B78"/>
    </sheetView>
  </sheetViews>
  <sheetFormatPr defaultColWidth="9" defaultRowHeight="12.75"/>
  <cols>
    <col min="1" max="1" width="10.28515625" style="2" customWidth="1"/>
    <col min="2" max="2" width="29.42578125" style="2" customWidth="1"/>
    <col min="3" max="3" width="16" style="2" customWidth="1"/>
    <col min="4" max="4" width="16.28515625" style="2" customWidth="1"/>
    <col min="5" max="5" width="13" style="2" customWidth="1"/>
    <col min="6" max="6" width="13.28515625" style="2" customWidth="1"/>
    <col min="7" max="256" width="9.140625" style="2"/>
    <col min="257" max="257" width="10.28515625" style="2" customWidth="1"/>
    <col min="258" max="258" width="29.42578125" style="2" customWidth="1"/>
    <col min="259" max="259" width="16" style="2" customWidth="1"/>
    <col min="260" max="260" width="16.28515625" style="2" customWidth="1"/>
    <col min="261" max="261" width="13" style="2" customWidth="1"/>
    <col min="262" max="262" width="13.28515625" style="2" customWidth="1"/>
    <col min="263" max="512" width="9.140625" style="2"/>
    <col min="513" max="513" width="10.28515625" style="2" customWidth="1"/>
    <col min="514" max="514" width="29.42578125" style="2" customWidth="1"/>
    <col min="515" max="515" width="16" style="2" customWidth="1"/>
    <col min="516" max="516" width="16.28515625" style="2" customWidth="1"/>
    <col min="517" max="517" width="13" style="2" customWidth="1"/>
    <col min="518" max="518" width="13.28515625" style="2" customWidth="1"/>
    <col min="519" max="768" width="9.140625" style="2"/>
    <col min="769" max="769" width="10.28515625" style="2" customWidth="1"/>
    <col min="770" max="770" width="29.42578125" style="2" customWidth="1"/>
    <col min="771" max="771" width="16" style="2" customWidth="1"/>
    <col min="772" max="772" width="16.28515625" style="2" customWidth="1"/>
    <col min="773" max="773" width="13" style="2" customWidth="1"/>
    <col min="774" max="774" width="13.28515625" style="2" customWidth="1"/>
    <col min="775" max="1024" width="9.140625" style="2"/>
    <col min="1025" max="1025" width="10.28515625" style="2" customWidth="1"/>
    <col min="1026" max="1026" width="29.42578125" style="2" customWidth="1"/>
    <col min="1027" max="1027" width="16" style="2" customWidth="1"/>
    <col min="1028" max="1028" width="16.28515625" style="2" customWidth="1"/>
    <col min="1029" max="1029" width="13" style="2" customWidth="1"/>
    <col min="1030" max="1030" width="13.28515625" style="2" customWidth="1"/>
    <col min="1031" max="1280" width="9.140625" style="2"/>
    <col min="1281" max="1281" width="10.28515625" style="2" customWidth="1"/>
    <col min="1282" max="1282" width="29.42578125" style="2" customWidth="1"/>
    <col min="1283" max="1283" width="16" style="2" customWidth="1"/>
    <col min="1284" max="1284" width="16.28515625" style="2" customWidth="1"/>
    <col min="1285" max="1285" width="13" style="2" customWidth="1"/>
    <col min="1286" max="1286" width="13.28515625" style="2" customWidth="1"/>
    <col min="1287" max="1536" width="9.140625" style="2"/>
    <col min="1537" max="1537" width="10.28515625" style="2" customWidth="1"/>
    <col min="1538" max="1538" width="29.42578125" style="2" customWidth="1"/>
    <col min="1539" max="1539" width="16" style="2" customWidth="1"/>
    <col min="1540" max="1540" width="16.28515625" style="2" customWidth="1"/>
    <col min="1541" max="1541" width="13" style="2" customWidth="1"/>
    <col min="1542" max="1542" width="13.28515625" style="2" customWidth="1"/>
    <col min="1543" max="1792" width="9.140625" style="2"/>
    <col min="1793" max="1793" width="10.28515625" style="2" customWidth="1"/>
    <col min="1794" max="1794" width="29.42578125" style="2" customWidth="1"/>
    <col min="1795" max="1795" width="16" style="2" customWidth="1"/>
    <col min="1796" max="1796" width="16.28515625" style="2" customWidth="1"/>
    <col min="1797" max="1797" width="13" style="2" customWidth="1"/>
    <col min="1798" max="1798" width="13.28515625" style="2" customWidth="1"/>
    <col min="1799" max="2048" width="9.140625" style="2"/>
    <col min="2049" max="2049" width="10.28515625" style="2" customWidth="1"/>
    <col min="2050" max="2050" width="29.42578125" style="2" customWidth="1"/>
    <col min="2051" max="2051" width="16" style="2" customWidth="1"/>
    <col min="2052" max="2052" width="16.28515625" style="2" customWidth="1"/>
    <col min="2053" max="2053" width="13" style="2" customWidth="1"/>
    <col min="2054" max="2054" width="13.28515625" style="2" customWidth="1"/>
    <col min="2055" max="2304" width="9.140625" style="2"/>
    <col min="2305" max="2305" width="10.28515625" style="2" customWidth="1"/>
    <col min="2306" max="2306" width="29.42578125" style="2" customWidth="1"/>
    <col min="2307" max="2307" width="16" style="2" customWidth="1"/>
    <col min="2308" max="2308" width="16.28515625" style="2" customWidth="1"/>
    <col min="2309" max="2309" width="13" style="2" customWidth="1"/>
    <col min="2310" max="2310" width="13.28515625" style="2" customWidth="1"/>
    <col min="2311" max="2560" width="9.140625" style="2"/>
    <col min="2561" max="2561" width="10.28515625" style="2" customWidth="1"/>
    <col min="2562" max="2562" width="29.42578125" style="2" customWidth="1"/>
    <col min="2563" max="2563" width="16" style="2" customWidth="1"/>
    <col min="2564" max="2564" width="16.28515625" style="2" customWidth="1"/>
    <col min="2565" max="2565" width="13" style="2" customWidth="1"/>
    <col min="2566" max="2566" width="13.28515625" style="2" customWidth="1"/>
    <col min="2567" max="2816" width="9.140625" style="2"/>
    <col min="2817" max="2817" width="10.28515625" style="2" customWidth="1"/>
    <col min="2818" max="2818" width="29.42578125" style="2" customWidth="1"/>
    <col min="2819" max="2819" width="16" style="2" customWidth="1"/>
    <col min="2820" max="2820" width="16.28515625" style="2" customWidth="1"/>
    <col min="2821" max="2821" width="13" style="2" customWidth="1"/>
    <col min="2822" max="2822" width="13.28515625" style="2" customWidth="1"/>
    <col min="2823" max="3072" width="9.140625" style="2"/>
    <col min="3073" max="3073" width="10.28515625" style="2" customWidth="1"/>
    <col min="3074" max="3074" width="29.42578125" style="2" customWidth="1"/>
    <col min="3075" max="3075" width="16" style="2" customWidth="1"/>
    <col min="3076" max="3076" width="16.28515625" style="2" customWidth="1"/>
    <col min="3077" max="3077" width="13" style="2" customWidth="1"/>
    <col min="3078" max="3078" width="13.28515625" style="2" customWidth="1"/>
    <col min="3079" max="3328" width="9.140625" style="2"/>
    <col min="3329" max="3329" width="10.28515625" style="2" customWidth="1"/>
    <col min="3330" max="3330" width="29.42578125" style="2" customWidth="1"/>
    <col min="3331" max="3331" width="16" style="2" customWidth="1"/>
    <col min="3332" max="3332" width="16.28515625" style="2" customWidth="1"/>
    <col min="3333" max="3333" width="13" style="2" customWidth="1"/>
    <col min="3334" max="3334" width="13.28515625" style="2" customWidth="1"/>
    <col min="3335" max="3584" width="9.140625" style="2"/>
    <col min="3585" max="3585" width="10.28515625" style="2" customWidth="1"/>
    <col min="3586" max="3586" width="29.42578125" style="2" customWidth="1"/>
    <col min="3587" max="3587" width="16" style="2" customWidth="1"/>
    <col min="3588" max="3588" width="16.28515625" style="2" customWidth="1"/>
    <col min="3589" max="3589" width="13" style="2" customWidth="1"/>
    <col min="3590" max="3590" width="13.28515625" style="2" customWidth="1"/>
    <col min="3591" max="3840" width="9.140625" style="2"/>
    <col min="3841" max="3841" width="10.28515625" style="2" customWidth="1"/>
    <col min="3842" max="3842" width="29.42578125" style="2" customWidth="1"/>
    <col min="3843" max="3843" width="16" style="2" customWidth="1"/>
    <col min="3844" max="3844" width="16.28515625" style="2" customWidth="1"/>
    <col min="3845" max="3845" width="13" style="2" customWidth="1"/>
    <col min="3846" max="3846" width="13.28515625" style="2" customWidth="1"/>
    <col min="3847" max="4096" width="9.140625" style="2"/>
    <col min="4097" max="4097" width="10.28515625" style="2" customWidth="1"/>
    <col min="4098" max="4098" width="29.42578125" style="2" customWidth="1"/>
    <col min="4099" max="4099" width="16" style="2" customWidth="1"/>
    <col min="4100" max="4100" width="16.28515625" style="2" customWidth="1"/>
    <col min="4101" max="4101" width="13" style="2" customWidth="1"/>
    <col min="4102" max="4102" width="13.28515625" style="2" customWidth="1"/>
    <col min="4103" max="4352" width="9.140625" style="2"/>
    <col min="4353" max="4353" width="10.28515625" style="2" customWidth="1"/>
    <col min="4354" max="4354" width="29.42578125" style="2" customWidth="1"/>
    <col min="4355" max="4355" width="16" style="2" customWidth="1"/>
    <col min="4356" max="4356" width="16.28515625" style="2" customWidth="1"/>
    <col min="4357" max="4357" width="13" style="2" customWidth="1"/>
    <col min="4358" max="4358" width="13.28515625" style="2" customWidth="1"/>
    <col min="4359" max="4608" width="9.140625" style="2"/>
    <col min="4609" max="4609" width="10.28515625" style="2" customWidth="1"/>
    <col min="4610" max="4610" width="29.42578125" style="2" customWidth="1"/>
    <col min="4611" max="4611" width="16" style="2" customWidth="1"/>
    <col min="4612" max="4612" width="16.28515625" style="2" customWidth="1"/>
    <col min="4613" max="4613" width="13" style="2" customWidth="1"/>
    <col min="4614" max="4614" width="13.28515625" style="2" customWidth="1"/>
    <col min="4615" max="4864" width="9.140625" style="2"/>
    <col min="4865" max="4865" width="10.28515625" style="2" customWidth="1"/>
    <col min="4866" max="4866" width="29.42578125" style="2" customWidth="1"/>
    <col min="4867" max="4867" width="16" style="2" customWidth="1"/>
    <col min="4868" max="4868" width="16.28515625" style="2" customWidth="1"/>
    <col min="4869" max="4869" width="13" style="2" customWidth="1"/>
    <col min="4870" max="4870" width="13.28515625" style="2" customWidth="1"/>
    <col min="4871" max="5120" width="9.140625" style="2"/>
    <col min="5121" max="5121" width="10.28515625" style="2" customWidth="1"/>
    <col min="5122" max="5122" width="29.42578125" style="2" customWidth="1"/>
    <col min="5123" max="5123" width="16" style="2" customWidth="1"/>
    <col min="5124" max="5124" width="16.28515625" style="2" customWidth="1"/>
    <col min="5125" max="5125" width="13" style="2" customWidth="1"/>
    <col min="5126" max="5126" width="13.28515625" style="2" customWidth="1"/>
    <col min="5127" max="5376" width="9.140625" style="2"/>
    <col min="5377" max="5377" width="10.28515625" style="2" customWidth="1"/>
    <col min="5378" max="5378" width="29.42578125" style="2" customWidth="1"/>
    <col min="5379" max="5379" width="16" style="2" customWidth="1"/>
    <col min="5380" max="5380" width="16.28515625" style="2" customWidth="1"/>
    <col min="5381" max="5381" width="13" style="2" customWidth="1"/>
    <col min="5382" max="5382" width="13.28515625" style="2" customWidth="1"/>
    <col min="5383" max="5632" width="9.140625" style="2"/>
    <col min="5633" max="5633" width="10.28515625" style="2" customWidth="1"/>
    <col min="5634" max="5634" width="29.42578125" style="2" customWidth="1"/>
    <col min="5635" max="5635" width="16" style="2" customWidth="1"/>
    <col min="5636" max="5636" width="16.28515625" style="2" customWidth="1"/>
    <col min="5637" max="5637" width="13" style="2" customWidth="1"/>
    <col min="5638" max="5638" width="13.28515625" style="2" customWidth="1"/>
    <col min="5639" max="5888" width="9.140625" style="2"/>
    <col min="5889" max="5889" width="10.28515625" style="2" customWidth="1"/>
    <col min="5890" max="5890" width="29.42578125" style="2" customWidth="1"/>
    <col min="5891" max="5891" width="16" style="2" customWidth="1"/>
    <col min="5892" max="5892" width="16.28515625" style="2" customWidth="1"/>
    <col min="5893" max="5893" width="13" style="2" customWidth="1"/>
    <col min="5894" max="5894" width="13.28515625" style="2" customWidth="1"/>
    <col min="5895" max="6144" width="9.140625" style="2"/>
    <col min="6145" max="6145" width="10.28515625" style="2" customWidth="1"/>
    <col min="6146" max="6146" width="29.42578125" style="2" customWidth="1"/>
    <col min="6147" max="6147" width="16" style="2" customWidth="1"/>
    <col min="6148" max="6148" width="16.28515625" style="2" customWidth="1"/>
    <col min="6149" max="6149" width="13" style="2" customWidth="1"/>
    <col min="6150" max="6150" width="13.28515625" style="2" customWidth="1"/>
    <col min="6151" max="6400" width="9.140625" style="2"/>
    <col min="6401" max="6401" width="10.28515625" style="2" customWidth="1"/>
    <col min="6402" max="6402" width="29.42578125" style="2" customWidth="1"/>
    <col min="6403" max="6403" width="16" style="2" customWidth="1"/>
    <col min="6404" max="6404" width="16.28515625" style="2" customWidth="1"/>
    <col min="6405" max="6405" width="13" style="2" customWidth="1"/>
    <col min="6406" max="6406" width="13.28515625" style="2" customWidth="1"/>
    <col min="6407" max="6656" width="9.140625" style="2"/>
    <col min="6657" max="6657" width="10.28515625" style="2" customWidth="1"/>
    <col min="6658" max="6658" width="29.42578125" style="2" customWidth="1"/>
    <col min="6659" max="6659" width="16" style="2" customWidth="1"/>
    <col min="6660" max="6660" width="16.28515625" style="2" customWidth="1"/>
    <col min="6661" max="6661" width="13" style="2" customWidth="1"/>
    <col min="6662" max="6662" width="13.28515625" style="2" customWidth="1"/>
    <col min="6663" max="6912" width="9.140625" style="2"/>
    <col min="6913" max="6913" width="10.28515625" style="2" customWidth="1"/>
    <col min="6914" max="6914" width="29.42578125" style="2" customWidth="1"/>
    <col min="6915" max="6915" width="16" style="2" customWidth="1"/>
    <col min="6916" max="6916" width="16.28515625" style="2" customWidth="1"/>
    <col min="6917" max="6917" width="13" style="2" customWidth="1"/>
    <col min="6918" max="6918" width="13.28515625" style="2" customWidth="1"/>
    <col min="6919" max="7168" width="9.140625" style="2"/>
    <col min="7169" max="7169" width="10.28515625" style="2" customWidth="1"/>
    <col min="7170" max="7170" width="29.42578125" style="2" customWidth="1"/>
    <col min="7171" max="7171" width="16" style="2" customWidth="1"/>
    <col min="7172" max="7172" width="16.28515625" style="2" customWidth="1"/>
    <col min="7173" max="7173" width="13" style="2" customWidth="1"/>
    <col min="7174" max="7174" width="13.28515625" style="2" customWidth="1"/>
    <col min="7175" max="7424" width="9.140625" style="2"/>
    <col min="7425" max="7425" width="10.28515625" style="2" customWidth="1"/>
    <col min="7426" max="7426" width="29.42578125" style="2" customWidth="1"/>
    <col min="7427" max="7427" width="16" style="2" customWidth="1"/>
    <col min="7428" max="7428" width="16.28515625" style="2" customWidth="1"/>
    <col min="7429" max="7429" width="13" style="2" customWidth="1"/>
    <col min="7430" max="7430" width="13.28515625" style="2" customWidth="1"/>
    <col min="7431" max="7680" width="9.140625" style="2"/>
    <col min="7681" max="7681" width="10.28515625" style="2" customWidth="1"/>
    <col min="7682" max="7682" width="29.42578125" style="2" customWidth="1"/>
    <col min="7683" max="7683" width="16" style="2" customWidth="1"/>
    <col min="7684" max="7684" width="16.28515625" style="2" customWidth="1"/>
    <col min="7685" max="7685" width="13" style="2" customWidth="1"/>
    <col min="7686" max="7686" width="13.28515625" style="2" customWidth="1"/>
    <col min="7687" max="7936" width="9.140625" style="2"/>
    <col min="7937" max="7937" width="10.28515625" style="2" customWidth="1"/>
    <col min="7938" max="7938" width="29.42578125" style="2" customWidth="1"/>
    <col min="7939" max="7939" width="16" style="2" customWidth="1"/>
    <col min="7940" max="7940" width="16.28515625" style="2" customWidth="1"/>
    <col min="7941" max="7941" width="13" style="2" customWidth="1"/>
    <col min="7942" max="7942" width="13.28515625" style="2" customWidth="1"/>
    <col min="7943" max="8192" width="9.140625" style="2"/>
    <col min="8193" max="8193" width="10.28515625" style="2" customWidth="1"/>
    <col min="8194" max="8194" width="29.42578125" style="2" customWidth="1"/>
    <col min="8195" max="8195" width="16" style="2" customWidth="1"/>
    <col min="8196" max="8196" width="16.28515625" style="2" customWidth="1"/>
    <col min="8197" max="8197" width="13" style="2" customWidth="1"/>
    <col min="8198" max="8198" width="13.28515625" style="2" customWidth="1"/>
    <col min="8199" max="8448" width="9.140625" style="2"/>
    <col min="8449" max="8449" width="10.28515625" style="2" customWidth="1"/>
    <col min="8450" max="8450" width="29.42578125" style="2" customWidth="1"/>
    <col min="8451" max="8451" width="16" style="2" customWidth="1"/>
    <col min="8452" max="8452" width="16.28515625" style="2" customWidth="1"/>
    <col min="8453" max="8453" width="13" style="2" customWidth="1"/>
    <col min="8454" max="8454" width="13.28515625" style="2" customWidth="1"/>
    <col min="8455" max="8704" width="9.140625" style="2"/>
    <col min="8705" max="8705" width="10.28515625" style="2" customWidth="1"/>
    <col min="8706" max="8706" width="29.42578125" style="2" customWidth="1"/>
    <col min="8707" max="8707" width="16" style="2" customWidth="1"/>
    <col min="8708" max="8708" width="16.28515625" style="2" customWidth="1"/>
    <col min="8709" max="8709" width="13" style="2" customWidth="1"/>
    <col min="8710" max="8710" width="13.28515625" style="2" customWidth="1"/>
    <col min="8711" max="8960" width="9.140625" style="2"/>
    <col min="8961" max="8961" width="10.28515625" style="2" customWidth="1"/>
    <col min="8962" max="8962" width="29.42578125" style="2" customWidth="1"/>
    <col min="8963" max="8963" width="16" style="2" customWidth="1"/>
    <col min="8964" max="8964" width="16.28515625" style="2" customWidth="1"/>
    <col min="8965" max="8965" width="13" style="2" customWidth="1"/>
    <col min="8966" max="8966" width="13.28515625" style="2" customWidth="1"/>
    <col min="8967" max="9216" width="9.140625" style="2"/>
    <col min="9217" max="9217" width="10.28515625" style="2" customWidth="1"/>
    <col min="9218" max="9218" width="29.42578125" style="2" customWidth="1"/>
    <col min="9219" max="9219" width="16" style="2" customWidth="1"/>
    <col min="9220" max="9220" width="16.28515625" style="2" customWidth="1"/>
    <col min="9221" max="9221" width="13" style="2" customWidth="1"/>
    <col min="9222" max="9222" width="13.28515625" style="2" customWidth="1"/>
    <col min="9223" max="9472" width="9.140625" style="2"/>
    <col min="9473" max="9473" width="10.28515625" style="2" customWidth="1"/>
    <col min="9474" max="9474" width="29.42578125" style="2" customWidth="1"/>
    <col min="9475" max="9475" width="16" style="2" customWidth="1"/>
    <col min="9476" max="9476" width="16.28515625" style="2" customWidth="1"/>
    <col min="9477" max="9477" width="13" style="2" customWidth="1"/>
    <col min="9478" max="9478" width="13.28515625" style="2" customWidth="1"/>
    <col min="9479" max="9728" width="9.140625" style="2"/>
    <col min="9729" max="9729" width="10.28515625" style="2" customWidth="1"/>
    <col min="9730" max="9730" width="29.42578125" style="2" customWidth="1"/>
    <col min="9731" max="9731" width="16" style="2" customWidth="1"/>
    <col min="9732" max="9732" width="16.28515625" style="2" customWidth="1"/>
    <col min="9733" max="9733" width="13" style="2" customWidth="1"/>
    <col min="9734" max="9734" width="13.28515625" style="2" customWidth="1"/>
    <col min="9735" max="9984" width="9.140625" style="2"/>
    <col min="9985" max="9985" width="10.28515625" style="2" customWidth="1"/>
    <col min="9986" max="9986" width="29.42578125" style="2" customWidth="1"/>
    <col min="9987" max="9987" width="16" style="2" customWidth="1"/>
    <col min="9988" max="9988" width="16.28515625" style="2" customWidth="1"/>
    <col min="9989" max="9989" width="13" style="2" customWidth="1"/>
    <col min="9990" max="9990" width="13.28515625" style="2" customWidth="1"/>
    <col min="9991" max="10240" width="9.140625" style="2"/>
    <col min="10241" max="10241" width="10.28515625" style="2" customWidth="1"/>
    <col min="10242" max="10242" width="29.42578125" style="2" customWidth="1"/>
    <col min="10243" max="10243" width="16" style="2" customWidth="1"/>
    <col min="10244" max="10244" width="16.28515625" style="2" customWidth="1"/>
    <col min="10245" max="10245" width="13" style="2" customWidth="1"/>
    <col min="10246" max="10246" width="13.28515625" style="2" customWidth="1"/>
    <col min="10247" max="10496" width="9.140625" style="2"/>
    <col min="10497" max="10497" width="10.28515625" style="2" customWidth="1"/>
    <col min="10498" max="10498" width="29.42578125" style="2" customWidth="1"/>
    <col min="10499" max="10499" width="16" style="2" customWidth="1"/>
    <col min="10500" max="10500" width="16.28515625" style="2" customWidth="1"/>
    <col min="10501" max="10501" width="13" style="2" customWidth="1"/>
    <col min="10502" max="10502" width="13.28515625" style="2" customWidth="1"/>
    <col min="10503" max="10752" width="9.140625" style="2"/>
    <col min="10753" max="10753" width="10.28515625" style="2" customWidth="1"/>
    <col min="10754" max="10754" width="29.42578125" style="2" customWidth="1"/>
    <col min="10755" max="10755" width="16" style="2" customWidth="1"/>
    <col min="10756" max="10756" width="16.28515625" style="2" customWidth="1"/>
    <col min="10757" max="10757" width="13" style="2" customWidth="1"/>
    <col min="10758" max="10758" width="13.28515625" style="2" customWidth="1"/>
    <col min="10759" max="11008" width="9.140625" style="2"/>
    <col min="11009" max="11009" width="10.28515625" style="2" customWidth="1"/>
    <col min="11010" max="11010" width="29.42578125" style="2" customWidth="1"/>
    <col min="11011" max="11011" width="16" style="2" customWidth="1"/>
    <col min="11012" max="11012" width="16.28515625" style="2" customWidth="1"/>
    <col min="11013" max="11013" width="13" style="2" customWidth="1"/>
    <col min="11014" max="11014" width="13.28515625" style="2" customWidth="1"/>
    <col min="11015" max="11264" width="9.140625" style="2"/>
    <col min="11265" max="11265" width="10.28515625" style="2" customWidth="1"/>
    <col min="11266" max="11266" width="29.42578125" style="2" customWidth="1"/>
    <col min="11267" max="11267" width="16" style="2" customWidth="1"/>
    <col min="11268" max="11268" width="16.28515625" style="2" customWidth="1"/>
    <col min="11269" max="11269" width="13" style="2" customWidth="1"/>
    <col min="11270" max="11270" width="13.28515625" style="2" customWidth="1"/>
    <col min="11271" max="11520" width="9.140625" style="2"/>
    <col min="11521" max="11521" width="10.28515625" style="2" customWidth="1"/>
    <col min="11522" max="11522" width="29.42578125" style="2" customWidth="1"/>
    <col min="11523" max="11523" width="16" style="2" customWidth="1"/>
    <col min="11524" max="11524" width="16.28515625" style="2" customWidth="1"/>
    <col min="11525" max="11525" width="13" style="2" customWidth="1"/>
    <col min="11526" max="11526" width="13.28515625" style="2" customWidth="1"/>
    <col min="11527" max="11776" width="9.140625" style="2"/>
    <col min="11777" max="11777" width="10.28515625" style="2" customWidth="1"/>
    <col min="11778" max="11778" width="29.42578125" style="2" customWidth="1"/>
    <col min="11779" max="11779" width="16" style="2" customWidth="1"/>
    <col min="11780" max="11780" width="16.28515625" style="2" customWidth="1"/>
    <col min="11781" max="11781" width="13" style="2" customWidth="1"/>
    <col min="11782" max="11782" width="13.28515625" style="2" customWidth="1"/>
    <col min="11783" max="12032" width="9.140625" style="2"/>
    <col min="12033" max="12033" width="10.28515625" style="2" customWidth="1"/>
    <col min="12034" max="12034" width="29.42578125" style="2" customWidth="1"/>
    <col min="12035" max="12035" width="16" style="2" customWidth="1"/>
    <col min="12036" max="12036" width="16.28515625" style="2" customWidth="1"/>
    <col min="12037" max="12037" width="13" style="2" customWidth="1"/>
    <col min="12038" max="12038" width="13.28515625" style="2" customWidth="1"/>
    <col min="12039" max="12288" width="9.140625" style="2"/>
    <col min="12289" max="12289" width="10.28515625" style="2" customWidth="1"/>
    <col min="12290" max="12290" width="29.42578125" style="2" customWidth="1"/>
    <col min="12291" max="12291" width="16" style="2" customWidth="1"/>
    <col min="12292" max="12292" width="16.28515625" style="2" customWidth="1"/>
    <col min="12293" max="12293" width="13" style="2" customWidth="1"/>
    <col min="12294" max="12294" width="13.28515625" style="2" customWidth="1"/>
    <col min="12295" max="12544" width="9.140625" style="2"/>
    <col min="12545" max="12545" width="10.28515625" style="2" customWidth="1"/>
    <col min="12546" max="12546" width="29.42578125" style="2" customWidth="1"/>
    <col min="12547" max="12547" width="16" style="2" customWidth="1"/>
    <col min="12548" max="12548" width="16.28515625" style="2" customWidth="1"/>
    <col min="12549" max="12549" width="13" style="2" customWidth="1"/>
    <col min="12550" max="12550" width="13.28515625" style="2" customWidth="1"/>
    <col min="12551" max="12800" width="9.140625" style="2"/>
    <col min="12801" max="12801" width="10.28515625" style="2" customWidth="1"/>
    <col min="12802" max="12802" width="29.42578125" style="2" customWidth="1"/>
    <col min="12803" max="12803" width="16" style="2" customWidth="1"/>
    <col min="12804" max="12804" width="16.28515625" style="2" customWidth="1"/>
    <col min="12805" max="12805" width="13" style="2" customWidth="1"/>
    <col min="12806" max="12806" width="13.28515625" style="2" customWidth="1"/>
    <col min="12807" max="13056" width="9.140625" style="2"/>
    <col min="13057" max="13057" width="10.28515625" style="2" customWidth="1"/>
    <col min="13058" max="13058" width="29.42578125" style="2" customWidth="1"/>
    <col min="13059" max="13059" width="16" style="2" customWidth="1"/>
    <col min="13060" max="13060" width="16.28515625" style="2" customWidth="1"/>
    <col min="13061" max="13061" width="13" style="2" customWidth="1"/>
    <col min="13062" max="13062" width="13.28515625" style="2" customWidth="1"/>
    <col min="13063" max="13312" width="9.140625" style="2"/>
    <col min="13313" max="13313" width="10.28515625" style="2" customWidth="1"/>
    <col min="13314" max="13314" width="29.42578125" style="2" customWidth="1"/>
    <col min="13315" max="13315" width="16" style="2" customWidth="1"/>
    <col min="13316" max="13316" width="16.28515625" style="2" customWidth="1"/>
    <col min="13317" max="13317" width="13" style="2" customWidth="1"/>
    <col min="13318" max="13318" width="13.28515625" style="2" customWidth="1"/>
    <col min="13319" max="13568" width="9.140625" style="2"/>
    <col min="13569" max="13569" width="10.28515625" style="2" customWidth="1"/>
    <col min="13570" max="13570" width="29.42578125" style="2" customWidth="1"/>
    <col min="13571" max="13571" width="16" style="2" customWidth="1"/>
    <col min="13572" max="13572" width="16.28515625" style="2" customWidth="1"/>
    <col min="13573" max="13573" width="13" style="2" customWidth="1"/>
    <col min="13574" max="13574" width="13.28515625" style="2" customWidth="1"/>
    <col min="13575" max="13824" width="9.140625" style="2"/>
    <col min="13825" max="13825" width="10.28515625" style="2" customWidth="1"/>
    <col min="13826" max="13826" width="29.42578125" style="2" customWidth="1"/>
    <col min="13827" max="13827" width="16" style="2" customWidth="1"/>
    <col min="13828" max="13828" width="16.28515625" style="2" customWidth="1"/>
    <col min="13829" max="13829" width="13" style="2" customWidth="1"/>
    <col min="13830" max="13830" width="13.28515625" style="2" customWidth="1"/>
    <col min="13831" max="14080" width="9.140625" style="2"/>
    <col min="14081" max="14081" width="10.28515625" style="2" customWidth="1"/>
    <col min="14082" max="14082" width="29.42578125" style="2" customWidth="1"/>
    <col min="14083" max="14083" width="16" style="2" customWidth="1"/>
    <col min="14084" max="14084" width="16.28515625" style="2" customWidth="1"/>
    <col min="14085" max="14085" width="13" style="2" customWidth="1"/>
    <col min="14086" max="14086" width="13.28515625" style="2" customWidth="1"/>
    <col min="14087" max="14336" width="9.140625" style="2"/>
    <col min="14337" max="14337" width="10.28515625" style="2" customWidth="1"/>
    <col min="14338" max="14338" width="29.42578125" style="2" customWidth="1"/>
    <col min="14339" max="14339" width="16" style="2" customWidth="1"/>
    <col min="14340" max="14340" width="16.28515625" style="2" customWidth="1"/>
    <col min="14341" max="14341" width="13" style="2" customWidth="1"/>
    <col min="14342" max="14342" width="13.28515625" style="2" customWidth="1"/>
    <col min="14343" max="14592" width="9.140625" style="2"/>
    <col min="14593" max="14593" width="10.28515625" style="2" customWidth="1"/>
    <col min="14594" max="14594" width="29.42578125" style="2" customWidth="1"/>
    <col min="14595" max="14595" width="16" style="2" customWidth="1"/>
    <col min="14596" max="14596" width="16.28515625" style="2" customWidth="1"/>
    <col min="14597" max="14597" width="13" style="2" customWidth="1"/>
    <col min="14598" max="14598" width="13.28515625" style="2" customWidth="1"/>
    <col min="14599" max="14848" width="9.140625" style="2"/>
    <col min="14849" max="14849" width="10.28515625" style="2" customWidth="1"/>
    <col min="14850" max="14850" width="29.42578125" style="2" customWidth="1"/>
    <col min="14851" max="14851" width="16" style="2" customWidth="1"/>
    <col min="14852" max="14852" width="16.28515625" style="2" customWidth="1"/>
    <col min="14853" max="14853" width="13" style="2" customWidth="1"/>
    <col min="14854" max="14854" width="13.28515625" style="2" customWidth="1"/>
    <col min="14855" max="15104" width="9.140625" style="2"/>
    <col min="15105" max="15105" width="10.28515625" style="2" customWidth="1"/>
    <col min="15106" max="15106" width="29.42578125" style="2" customWidth="1"/>
    <col min="15107" max="15107" width="16" style="2" customWidth="1"/>
    <col min="15108" max="15108" width="16.28515625" style="2" customWidth="1"/>
    <col min="15109" max="15109" width="13" style="2" customWidth="1"/>
    <col min="15110" max="15110" width="13.28515625" style="2" customWidth="1"/>
    <col min="15111" max="15360" width="9.140625" style="2"/>
    <col min="15361" max="15361" width="10.28515625" style="2" customWidth="1"/>
    <col min="15362" max="15362" width="29.42578125" style="2" customWidth="1"/>
    <col min="15363" max="15363" width="16" style="2" customWidth="1"/>
    <col min="15364" max="15364" width="16.28515625" style="2" customWidth="1"/>
    <col min="15365" max="15365" width="13" style="2" customWidth="1"/>
    <col min="15366" max="15366" width="13.28515625" style="2" customWidth="1"/>
    <col min="15367" max="15616" width="9.140625" style="2"/>
    <col min="15617" max="15617" width="10.28515625" style="2" customWidth="1"/>
    <col min="15618" max="15618" width="29.42578125" style="2" customWidth="1"/>
    <col min="15619" max="15619" width="16" style="2" customWidth="1"/>
    <col min="15620" max="15620" width="16.28515625" style="2" customWidth="1"/>
    <col min="15621" max="15621" width="13" style="2" customWidth="1"/>
    <col min="15622" max="15622" width="13.28515625" style="2" customWidth="1"/>
    <col min="15623" max="15872" width="9.140625" style="2"/>
    <col min="15873" max="15873" width="10.28515625" style="2" customWidth="1"/>
    <col min="15874" max="15874" width="29.42578125" style="2" customWidth="1"/>
    <col min="15875" max="15875" width="16" style="2" customWidth="1"/>
    <col min="15876" max="15876" width="16.28515625" style="2" customWidth="1"/>
    <col min="15877" max="15877" width="13" style="2" customWidth="1"/>
    <col min="15878" max="15878" width="13.28515625" style="2" customWidth="1"/>
    <col min="15879" max="16128" width="9.140625" style="2"/>
    <col min="16129" max="16129" width="10.28515625" style="2" customWidth="1"/>
    <col min="16130" max="16130" width="29.42578125" style="2" customWidth="1"/>
    <col min="16131" max="16131" width="16" style="2" customWidth="1"/>
    <col min="16132" max="16132" width="16.28515625" style="2" customWidth="1"/>
    <col min="16133" max="16133" width="13" style="2" customWidth="1"/>
    <col min="16134" max="16134" width="13.28515625" style="2" customWidth="1"/>
    <col min="16135" max="16384" width="9.140625" style="2"/>
  </cols>
  <sheetData>
    <row r="1" spans="1:9">
      <c r="A1" s="102" t="s">
        <v>79</v>
      </c>
      <c r="B1" s="103"/>
      <c r="C1" s="103"/>
      <c r="D1" s="103"/>
      <c r="E1" s="103"/>
      <c r="F1" s="104"/>
    </row>
    <row r="2" spans="1:9" s="1" customFormat="1" ht="27" customHeight="1">
      <c r="A2" s="3" t="s">
        <v>80</v>
      </c>
      <c r="B2" s="4" t="s">
        <v>81</v>
      </c>
      <c r="C2" s="5" t="s">
        <v>82</v>
      </c>
      <c r="D2" s="6" t="s">
        <v>83</v>
      </c>
      <c r="E2" s="7" t="s">
        <v>84</v>
      </c>
      <c r="F2" s="8" t="s">
        <v>85</v>
      </c>
    </row>
    <row r="3" spans="1:9" s="1" customFormat="1" ht="12.75" customHeight="1">
      <c r="A3" s="99" t="s">
        <v>86</v>
      </c>
      <c r="B3" s="9" t="s">
        <v>87</v>
      </c>
      <c r="C3" s="10">
        <v>40</v>
      </c>
      <c r="D3" s="11">
        <f>540/60*C3</f>
        <v>360</v>
      </c>
      <c r="E3" s="12">
        <v>40</v>
      </c>
      <c r="F3" s="13">
        <f>+((2*700)+(10*580)+(4*405))/24/60*C3</f>
        <v>245</v>
      </c>
    </row>
    <row r="4" spans="1:9" s="1" customFormat="1" ht="12.75" customHeight="1">
      <c r="A4" s="100"/>
      <c r="B4" s="14" t="s">
        <v>88</v>
      </c>
      <c r="C4" s="15">
        <v>40</v>
      </c>
      <c r="D4" s="16">
        <f t="shared" ref="D4:D14" si="0">540/60*C4</f>
        <v>360</v>
      </c>
      <c r="E4" s="17">
        <v>40</v>
      </c>
      <c r="F4" s="18">
        <f t="shared" ref="F4:F25" si="1">+((2*700)+(10*580)+(4*405))/24/60*C4</f>
        <v>245</v>
      </c>
    </row>
    <row r="5" spans="1:9" s="1" customFormat="1" ht="12.75" customHeight="1">
      <c r="A5" s="100"/>
      <c r="B5" s="14" t="s">
        <v>89</v>
      </c>
      <c r="C5" s="15">
        <v>40</v>
      </c>
      <c r="D5" s="16">
        <f t="shared" si="0"/>
        <v>360</v>
      </c>
      <c r="E5" s="17">
        <v>40</v>
      </c>
      <c r="F5" s="18">
        <f t="shared" si="1"/>
        <v>245</v>
      </c>
    </row>
    <row r="6" spans="1:9" s="1" customFormat="1" ht="12.75" customHeight="1">
      <c r="A6" s="100"/>
      <c r="B6" s="14" t="s">
        <v>90</v>
      </c>
      <c r="C6" s="15">
        <v>25</v>
      </c>
      <c r="D6" s="16">
        <f t="shared" si="0"/>
        <v>225</v>
      </c>
      <c r="E6" s="17">
        <v>80</v>
      </c>
      <c r="F6" s="18">
        <f t="shared" si="1"/>
        <v>153.125</v>
      </c>
    </row>
    <row r="7" spans="1:9" s="1" customFormat="1" ht="12.75" customHeight="1">
      <c r="A7" s="100"/>
      <c r="B7" s="14" t="s">
        <v>91</v>
      </c>
      <c r="C7" s="15">
        <v>25</v>
      </c>
      <c r="D7" s="16">
        <f t="shared" si="0"/>
        <v>225</v>
      </c>
      <c r="E7" s="17">
        <v>40</v>
      </c>
      <c r="F7" s="18">
        <f t="shared" si="1"/>
        <v>153.125</v>
      </c>
    </row>
    <row r="8" spans="1:9" s="1" customFormat="1" ht="12.75" customHeight="1">
      <c r="A8" s="100"/>
      <c r="B8" s="14" t="s">
        <v>92</v>
      </c>
      <c r="C8" s="15">
        <v>25</v>
      </c>
      <c r="D8" s="16">
        <f t="shared" si="0"/>
        <v>225</v>
      </c>
      <c r="E8" s="17">
        <v>150</v>
      </c>
      <c r="F8" s="18">
        <f t="shared" si="1"/>
        <v>153.125</v>
      </c>
    </row>
    <row r="9" spans="1:9" s="1" customFormat="1" ht="12.75" customHeight="1">
      <c r="A9" s="100"/>
      <c r="B9" s="14" t="s">
        <v>93</v>
      </c>
      <c r="C9" s="15">
        <v>120</v>
      </c>
      <c r="D9" s="16">
        <f t="shared" si="0"/>
        <v>1080</v>
      </c>
      <c r="E9" s="17">
        <v>40</v>
      </c>
      <c r="F9" s="18">
        <f t="shared" si="1"/>
        <v>735</v>
      </c>
    </row>
    <row r="10" spans="1:9" s="1" customFormat="1" ht="12.75" customHeight="1">
      <c r="A10" s="100"/>
      <c r="B10" s="14" t="s">
        <v>94</v>
      </c>
      <c r="C10" s="15">
        <v>40</v>
      </c>
      <c r="D10" s="16">
        <f t="shared" si="0"/>
        <v>360</v>
      </c>
      <c r="E10" s="17">
        <v>150</v>
      </c>
      <c r="F10" s="18">
        <f t="shared" si="1"/>
        <v>245</v>
      </c>
    </row>
    <row r="11" spans="1:9" s="1" customFormat="1" ht="12.75" customHeight="1">
      <c r="A11" s="100"/>
      <c r="B11" s="14" t="s">
        <v>95</v>
      </c>
      <c r="C11" s="15">
        <v>120</v>
      </c>
      <c r="D11" s="16">
        <f t="shared" si="0"/>
        <v>1080</v>
      </c>
      <c r="E11" s="17">
        <v>150</v>
      </c>
      <c r="F11" s="18">
        <f t="shared" si="1"/>
        <v>735</v>
      </c>
    </row>
    <row r="12" spans="1:9" s="1" customFormat="1" ht="12.75" customHeight="1">
      <c r="A12" s="100"/>
      <c r="B12" s="14" t="s">
        <v>96</v>
      </c>
      <c r="C12" s="15">
        <v>40</v>
      </c>
      <c r="D12" s="16">
        <f t="shared" si="0"/>
        <v>360</v>
      </c>
      <c r="E12" s="17">
        <v>40</v>
      </c>
      <c r="F12" s="18">
        <f t="shared" si="1"/>
        <v>245</v>
      </c>
    </row>
    <row r="13" spans="1:9" s="1" customFormat="1" ht="12.75" customHeight="1">
      <c r="A13" s="101"/>
      <c r="B13" s="19" t="s">
        <v>97</v>
      </c>
      <c r="C13" s="20">
        <v>120</v>
      </c>
      <c r="D13" s="21">
        <f t="shared" si="0"/>
        <v>1080</v>
      </c>
      <c r="E13" s="22">
        <v>40</v>
      </c>
      <c r="F13" s="23">
        <f t="shared" si="1"/>
        <v>735</v>
      </c>
      <c r="I13" s="1" t="s">
        <v>98</v>
      </c>
    </row>
    <row r="14" spans="1:9" s="1" customFormat="1" ht="12.75" customHeight="1">
      <c r="A14" s="99" t="s">
        <v>99</v>
      </c>
      <c r="B14" s="9" t="s">
        <v>87</v>
      </c>
      <c r="C14" s="24">
        <v>40</v>
      </c>
      <c r="D14" s="25">
        <f t="shared" si="0"/>
        <v>360</v>
      </c>
      <c r="E14" s="24">
        <v>40</v>
      </c>
      <c r="F14" s="13">
        <f t="shared" si="1"/>
        <v>245</v>
      </c>
    </row>
    <row r="15" spans="1:9" s="1" customFormat="1" ht="12.75" customHeight="1">
      <c r="A15" s="100"/>
      <c r="B15" s="14" t="s">
        <v>88</v>
      </c>
      <c r="C15" s="26">
        <v>40</v>
      </c>
      <c r="D15" s="25">
        <f t="shared" ref="D15:D24" si="2">540/60*C15</f>
        <v>360</v>
      </c>
      <c r="E15" s="26">
        <v>40</v>
      </c>
      <c r="F15" s="18">
        <f t="shared" si="1"/>
        <v>245</v>
      </c>
    </row>
    <row r="16" spans="1:9" s="1" customFormat="1" ht="12.75" customHeight="1">
      <c r="A16" s="100"/>
      <c r="B16" s="14" t="s">
        <v>89</v>
      </c>
      <c r="C16" s="26">
        <v>40</v>
      </c>
      <c r="D16" s="25">
        <f t="shared" si="2"/>
        <v>360</v>
      </c>
      <c r="E16" s="26">
        <v>40</v>
      </c>
      <c r="F16" s="18">
        <f t="shared" si="1"/>
        <v>245</v>
      </c>
    </row>
    <row r="17" spans="1:6" s="1" customFormat="1" ht="12.75" customHeight="1">
      <c r="A17" s="100"/>
      <c r="B17" s="14" t="s">
        <v>90</v>
      </c>
      <c r="C17" s="26">
        <v>25</v>
      </c>
      <c r="D17" s="25">
        <f t="shared" si="2"/>
        <v>225</v>
      </c>
      <c r="E17" s="26">
        <v>80</v>
      </c>
      <c r="F17" s="18">
        <f t="shared" si="1"/>
        <v>153.125</v>
      </c>
    </row>
    <row r="18" spans="1:6" s="1" customFormat="1" ht="12.75" customHeight="1">
      <c r="A18" s="100"/>
      <c r="B18" s="14" t="s">
        <v>91</v>
      </c>
      <c r="C18" s="26">
        <v>25</v>
      </c>
      <c r="D18" s="25">
        <f t="shared" si="2"/>
        <v>225</v>
      </c>
      <c r="E18" s="26">
        <v>40</v>
      </c>
      <c r="F18" s="18">
        <f t="shared" si="1"/>
        <v>153.125</v>
      </c>
    </row>
    <row r="19" spans="1:6" s="1" customFormat="1" ht="12.75" customHeight="1">
      <c r="A19" s="100"/>
      <c r="B19" s="14" t="s">
        <v>92</v>
      </c>
      <c r="C19" s="26">
        <v>25</v>
      </c>
      <c r="D19" s="25">
        <f t="shared" si="2"/>
        <v>225</v>
      </c>
      <c r="E19" s="26">
        <v>150</v>
      </c>
      <c r="F19" s="18">
        <f t="shared" si="1"/>
        <v>153.125</v>
      </c>
    </row>
    <row r="20" spans="1:6" s="1" customFormat="1" ht="12.75" customHeight="1">
      <c r="A20" s="100"/>
      <c r="B20" s="14" t="s">
        <v>93</v>
      </c>
      <c r="C20" s="26">
        <v>120</v>
      </c>
      <c r="D20" s="25">
        <f t="shared" si="2"/>
        <v>1080</v>
      </c>
      <c r="E20" s="26">
        <v>40</v>
      </c>
      <c r="F20" s="18">
        <f t="shared" si="1"/>
        <v>735</v>
      </c>
    </row>
    <row r="21" spans="1:6" s="1" customFormat="1" ht="12.75" customHeight="1">
      <c r="A21" s="100"/>
      <c r="B21" s="14" t="s">
        <v>94</v>
      </c>
      <c r="C21" s="26">
        <v>40</v>
      </c>
      <c r="D21" s="25">
        <f t="shared" si="2"/>
        <v>360</v>
      </c>
      <c r="E21" s="26">
        <v>150</v>
      </c>
      <c r="F21" s="18">
        <f t="shared" si="1"/>
        <v>245</v>
      </c>
    </row>
    <row r="22" spans="1:6" s="1" customFormat="1" ht="12.75" customHeight="1">
      <c r="A22" s="100"/>
      <c r="B22" s="14" t="s">
        <v>95</v>
      </c>
      <c r="C22" s="26">
        <v>120</v>
      </c>
      <c r="D22" s="25">
        <f t="shared" si="2"/>
        <v>1080</v>
      </c>
      <c r="E22" s="26">
        <v>150</v>
      </c>
      <c r="F22" s="18">
        <f t="shared" si="1"/>
        <v>735</v>
      </c>
    </row>
    <row r="23" spans="1:6" s="1" customFormat="1" ht="12.75" customHeight="1">
      <c r="A23" s="100"/>
      <c r="B23" s="14" t="s">
        <v>96</v>
      </c>
      <c r="C23" s="26">
        <v>40</v>
      </c>
      <c r="D23" s="25">
        <f t="shared" si="2"/>
        <v>360</v>
      </c>
      <c r="E23" s="26">
        <v>40</v>
      </c>
      <c r="F23" s="18">
        <f t="shared" si="1"/>
        <v>245</v>
      </c>
    </row>
    <row r="24" spans="1:6" s="1" customFormat="1" ht="12.75" customHeight="1">
      <c r="A24" s="101"/>
      <c r="B24" s="19" t="s">
        <v>97</v>
      </c>
      <c r="C24" s="27">
        <v>120</v>
      </c>
      <c r="D24" s="25">
        <f t="shared" si="2"/>
        <v>1080</v>
      </c>
      <c r="E24" s="27">
        <v>40</v>
      </c>
      <c r="F24" s="23">
        <f t="shared" si="1"/>
        <v>735</v>
      </c>
    </row>
    <row r="25" spans="1:6">
      <c r="A25" s="99" t="s">
        <v>100</v>
      </c>
      <c r="B25" s="9" t="s">
        <v>87</v>
      </c>
      <c r="C25" s="24">
        <v>40</v>
      </c>
      <c r="D25" s="28">
        <f>500/60*C25</f>
        <v>333.33333333333297</v>
      </c>
      <c r="E25" s="24">
        <v>40</v>
      </c>
      <c r="F25" s="13">
        <f t="shared" si="1"/>
        <v>245</v>
      </c>
    </row>
    <row r="26" spans="1:6">
      <c r="A26" s="100"/>
      <c r="B26" s="14" t="s">
        <v>88</v>
      </c>
      <c r="C26" s="26">
        <v>40</v>
      </c>
      <c r="D26" s="29">
        <f t="shared" ref="D26:D35" si="3">500/60*C26</f>
        <v>333.33333333333297</v>
      </c>
      <c r="E26" s="26">
        <v>40</v>
      </c>
      <c r="F26" s="18">
        <f t="shared" ref="F26:F35" si="4">+((2*700)+(10*580)+(4*405))/24/60*C26</f>
        <v>245</v>
      </c>
    </row>
    <row r="27" spans="1:6">
      <c r="A27" s="100"/>
      <c r="B27" s="14" t="s">
        <v>89</v>
      </c>
      <c r="C27" s="26">
        <v>40</v>
      </c>
      <c r="D27" s="29">
        <f t="shared" si="3"/>
        <v>333.33333333333297</v>
      </c>
      <c r="E27" s="26">
        <v>40</v>
      </c>
      <c r="F27" s="18">
        <f t="shared" si="4"/>
        <v>245</v>
      </c>
    </row>
    <row r="28" spans="1:6">
      <c r="A28" s="100"/>
      <c r="B28" s="14" t="s">
        <v>90</v>
      </c>
      <c r="C28" s="26">
        <v>25</v>
      </c>
      <c r="D28" s="29">
        <f t="shared" si="3"/>
        <v>208.333333333333</v>
      </c>
      <c r="E28" s="26">
        <v>80</v>
      </c>
      <c r="F28" s="18">
        <f t="shared" si="4"/>
        <v>153.125</v>
      </c>
    </row>
    <row r="29" spans="1:6">
      <c r="A29" s="100"/>
      <c r="B29" s="14" t="s">
        <v>91</v>
      </c>
      <c r="C29" s="26">
        <v>25</v>
      </c>
      <c r="D29" s="29">
        <f t="shared" si="3"/>
        <v>208.333333333333</v>
      </c>
      <c r="E29" s="26">
        <v>40</v>
      </c>
      <c r="F29" s="18">
        <f t="shared" si="4"/>
        <v>153.125</v>
      </c>
    </row>
    <row r="30" spans="1:6">
      <c r="A30" s="100"/>
      <c r="B30" s="14" t="s">
        <v>92</v>
      </c>
      <c r="C30" s="26">
        <v>25</v>
      </c>
      <c r="D30" s="29">
        <f t="shared" si="3"/>
        <v>208.333333333333</v>
      </c>
      <c r="E30" s="26">
        <v>150</v>
      </c>
      <c r="F30" s="18">
        <f t="shared" si="4"/>
        <v>153.125</v>
      </c>
    </row>
    <row r="31" spans="1:6">
      <c r="A31" s="100"/>
      <c r="B31" s="14" t="s">
        <v>93</v>
      </c>
      <c r="C31" s="26">
        <v>120</v>
      </c>
      <c r="D31" s="29">
        <f t="shared" si="3"/>
        <v>1000</v>
      </c>
      <c r="E31" s="26">
        <v>40</v>
      </c>
      <c r="F31" s="18">
        <f t="shared" si="4"/>
        <v>735</v>
      </c>
    </row>
    <row r="32" spans="1:6">
      <c r="A32" s="100"/>
      <c r="B32" s="14" t="s">
        <v>94</v>
      </c>
      <c r="C32" s="26">
        <v>40</v>
      </c>
      <c r="D32" s="29">
        <f t="shared" si="3"/>
        <v>333.33333333333297</v>
      </c>
      <c r="E32" s="26">
        <v>150</v>
      </c>
      <c r="F32" s="18">
        <f t="shared" si="4"/>
        <v>245</v>
      </c>
    </row>
    <row r="33" spans="1:6">
      <c r="A33" s="100"/>
      <c r="B33" s="14" t="s">
        <v>95</v>
      </c>
      <c r="C33" s="26">
        <v>120</v>
      </c>
      <c r="D33" s="29">
        <f t="shared" si="3"/>
        <v>1000</v>
      </c>
      <c r="E33" s="26">
        <v>150</v>
      </c>
      <c r="F33" s="18">
        <f t="shared" si="4"/>
        <v>735</v>
      </c>
    </row>
    <row r="34" spans="1:6">
      <c r="A34" s="100"/>
      <c r="B34" s="14" t="s">
        <v>96</v>
      </c>
      <c r="C34" s="26">
        <v>40</v>
      </c>
      <c r="D34" s="29">
        <f t="shared" si="3"/>
        <v>333.33333333333297</v>
      </c>
      <c r="E34" s="26">
        <v>40</v>
      </c>
      <c r="F34" s="18">
        <f t="shared" si="4"/>
        <v>245</v>
      </c>
    </row>
    <row r="35" spans="1:6">
      <c r="A35" s="101"/>
      <c r="B35" s="19" t="s">
        <v>97</v>
      </c>
      <c r="C35" s="27">
        <v>120</v>
      </c>
      <c r="D35" s="30">
        <f t="shared" si="3"/>
        <v>1000</v>
      </c>
      <c r="E35" s="27">
        <v>40</v>
      </c>
      <c r="F35" s="23">
        <f t="shared" si="4"/>
        <v>735</v>
      </c>
    </row>
    <row r="36" spans="1:6">
      <c r="A36" s="99" t="s">
        <v>101</v>
      </c>
      <c r="B36" s="9" t="s">
        <v>87</v>
      </c>
      <c r="C36" s="24">
        <v>40</v>
      </c>
      <c r="D36" s="31">
        <f>690/60*C36</f>
        <v>460</v>
      </c>
      <c r="E36" s="24">
        <v>40</v>
      </c>
      <c r="F36" s="13">
        <f t="shared" ref="F36:F40" si="5">+((2*700)+(12*580)+(6*405))/24/60*C36</f>
        <v>299.722222222222</v>
      </c>
    </row>
    <row r="37" spans="1:6">
      <c r="A37" s="100"/>
      <c r="B37" s="14" t="s">
        <v>88</v>
      </c>
      <c r="C37" s="26">
        <v>40</v>
      </c>
      <c r="D37" s="32">
        <f t="shared" ref="D37:D57" si="6">690/60*C37</f>
        <v>460</v>
      </c>
      <c r="E37" s="26">
        <v>40</v>
      </c>
      <c r="F37" s="18">
        <f t="shared" si="5"/>
        <v>299.722222222222</v>
      </c>
    </row>
    <row r="38" spans="1:6">
      <c r="A38" s="100"/>
      <c r="B38" s="14" t="s">
        <v>89</v>
      </c>
      <c r="C38" s="26">
        <v>40</v>
      </c>
      <c r="D38" s="29">
        <f t="shared" si="6"/>
        <v>460</v>
      </c>
      <c r="E38" s="26">
        <v>40</v>
      </c>
      <c r="F38" s="18">
        <f t="shared" si="5"/>
        <v>299.722222222222</v>
      </c>
    </row>
    <row r="39" spans="1:6">
      <c r="A39" s="100"/>
      <c r="B39" s="14" t="s">
        <v>90</v>
      </c>
      <c r="C39" s="26">
        <v>25</v>
      </c>
      <c r="D39" s="29">
        <f t="shared" si="6"/>
        <v>287.5</v>
      </c>
      <c r="E39" s="26">
        <v>80</v>
      </c>
      <c r="F39" s="18">
        <f t="shared" si="5"/>
        <v>187.326388888889</v>
      </c>
    </row>
    <row r="40" spans="1:6">
      <c r="A40" s="100"/>
      <c r="B40" s="14" t="s">
        <v>91</v>
      </c>
      <c r="C40" s="26">
        <v>25</v>
      </c>
      <c r="D40" s="29">
        <f t="shared" si="6"/>
        <v>287.5</v>
      </c>
      <c r="E40" s="26">
        <v>40</v>
      </c>
      <c r="F40" s="18">
        <f t="shared" si="5"/>
        <v>187.326388888889</v>
      </c>
    </row>
    <row r="41" spans="1:6">
      <c r="A41" s="100"/>
      <c r="B41" s="14" t="s">
        <v>92</v>
      </c>
      <c r="C41" s="26">
        <v>25</v>
      </c>
      <c r="D41" s="29">
        <f t="shared" si="6"/>
        <v>287.5</v>
      </c>
      <c r="E41" s="26">
        <v>150</v>
      </c>
      <c r="F41" s="18">
        <f t="shared" ref="F41:F79" si="7">+((2*700)+(12*580)+(6*405))/24/60*C41</f>
        <v>187.326388888889</v>
      </c>
    </row>
    <row r="42" spans="1:6">
      <c r="A42" s="100"/>
      <c r="B42" s="14" t="s">
        <v>93</v>
      </c>
      <c r="C42" s="26">
        <v>120</v>
      </c>
      <c r="D42" s="29">
        <f t="shared" si="6"/>
        <v>1380</v>
      </c>
      <c r="E42" s="26">
        <v>40</v>
      </c>
      <c r="F42" s="18">
        <f t="shared" si="7"/>
        <v>899.16666666666697</v>
      </c>
    </row>
    <row r="43" spans="1:6">
      <c r="A43" s="100"/>
      <c r="B43" s="14" t="s">
        <v>94</v>
      </c>
      <c r="C43" s="26">
        <v>40</v>
      </c>
      <c r="D43" s="29">
        <f t="shared" si="6"/>
        <v>460</v>
      </c>
      <c r="E43" s="26">
        <v>150</v>
      </c>
      <c r="F43" s="18">
        <f t="shared" si="7"/>
        <v>299.722222222222</v>
      </c>
    </row>
    <row r="44" spans="1:6">
      <c r="A44" s="100"/>
      <c r="B44" s="14" t="s">
        <v>95</v>
      </c>
      <c r="C44" s="26">
        <v>120</v>
      </c>
      <c r="D44" s="29">
        <f t="shared" si="6"/>
        <v>1380</v>
      </c>
      <c r="E44" s="26">
        <v>150</v>
      </c>
      <c r="F44" s="18">
        <f t="shared" si="7"/>
        <v>899.16666666666697</v>
      </c>
    </row>
    <row r="45" spans="1:6">
      <c r="A45" s="100"/>
      <c r="B45" s="14" t="s">
        <v>96</v>
      </c>
      <c r="C45" s="26">
        <v>40</v>
      </c>
      <c r="D45" s="29">
        <f t="shared" si="6"/>
        <v>460</v>
      </c>
      <c r="E45" s="26">
        <v>40</v>
      </c>
      <c r="F45" s="18">
        <f t="shared" si="7"/>
        <v>299.722222222222</v>
      </c>
    </row>
    <row r="46" spans="1:6">
      <c r="A46" s="101"/>
      <c r="B46" s="19" t="s">
        <v>97</v>
      </c>
      <c r="C46" s="27">
        <v>120</v>
      </c>
      <c r="D46" s="30">
        <f t="shared" si="6"/>
        <v>1380</v>
      </c>
      <c r="E46" s="27">
        <v>40</v>
      </c>
      <c r="F46" s="23">
        <f t="shared" si="7"/>
        <v>899.16666666666697</v>
      </c>
    </row>
    <row r="47" spans="1:6">
      <c r="A47" s="99" t="s">
        <v>102</v>
      </c>
      <c r="B47" s="9" t="s">
        <v>87</v>
      </c>
      <c r="C47" s="24">
        <v>40</v>
      </c>
      <c r="D47" s="28">
        <f t="shared" si="6"/>
        <v>460</v>
      </c>
      <c r="E47" s="24">
        <v>40</v>
      </c>
      <c r="F47" s="13">
        <f t="shared" si="7"/>
        <v>299.722222222222</v>
      </c>
    </row>
    <row r="48" spans="1:6">
      <c r="A48" s="100"/>
      <c r="B48" s="14" t="s">
        <v>88</v>
      </c>
      <c r="C48" s="26">
        <v>40</v>
      </c>
      <c r="D48" s="29">
        <f t="shared" si="6"/>
        <v>460</v>
      </c>
      <c r="E48" s="26">
        <v>40</v>
      </c>
      <c r="F48" s="18">
        <f t="shared" si="7"/>
        <v>299.722222222222</v>
      </c>
    </row>
    <row r="49" spans="1:6">
      <c r="A49" s="100"/>
      <c r="B49" s="14" t="s">
        <v>89</v>
      </c>
      <c r="C49" s="26">
        <v>40</v>
      </c>
      <c r="D49" s="29">
        <f t="shared" si="6"/>
        <v>460</v>
      </c>
      <c r="E49" s="26">
        <v>40</v>
      </c>
      <c r="F49" s="18">
        <f t="shared" si="7"/>
        <v>299.722222222222</v>
      </c>
    </row>
    <row r="50" spans="1:6">
      <c r="A50" s="100"/>
      <c r="B50" s="14" t="s">
        <v>90</v>
      </c>
      <c r="C50" s="26">
        <v>25</v>
      </c>
      <c r="D50" s="29">
        <f t="shared" si="6"/>
        <v>287.5</v>
      </c>
      <c r="E50" s="26">
        <v>80</v>
      </c>
      <c r="F50" s="18">
        <f t="shared" si="7"/>
        <v>187.326388888889</v>
      </c>
    </row>
    <row r="51" spans="1:6">
      <c r="A51" s="100"/>
      <c r="B51" s="14" t="s">
        <v>91</v>
      </c>
      <c r="C51" s="26">
        <v>25</v>
      </c>
      <c r="D51" s="29">
        <f t="shared" si="6"/>
        <v>287.5</v>
      </c>
      <c r="E51" s="26">
        <v>40</v>
      </c>
      <c r="F51" s="18">
        <f t="shared" si="7"/>
        <v>187.326388888889</v>
      </c>
    </row>
    <row r="52" spans="1:6">
      <c r="A52" s="100"/>
      <c r="B52" s="14" t="s">
        <v>92</v>
      </c>
      <c r="C52" s="26">
        <v>25</v>
      </c>
      <c r="D52" s="29">
        <f t="shared" si="6"/>
        <v>287.5</v>
      </c>
      <c r="E52" s="26">
        <v>150</v>
      </c>
      <c r="F52" s="18">
        <f t="shared" si="7"/>
        <v>187.326388888889</v>
      </c>
    </row>
    <row r="53" spans="1:6">
      <c r="A53" s="100"/>
      <c r="B53" s="14" t="s">
        <v>93</v>
      </c>
      <c r="C53" s="26">
        <v>120</v>
      </c>
      <c r="D53" s="29">
        <f t="shared" si="6"/>
        <v>1380</v>
      </c>
      <c r="E53" s="26">
        <v>40</v>
      </c>
      <c r="F53" s="18">
        <f t="shared" si="7"/>
        <v>899.16666666666697</v>
      </c>
    </row>
    <row r="54" spans="1:6">
      <c r="A54" s="100"/>
      <c r="B54" s="14" t="s">
        <v>94</v>
      </c>
      <c r="C54" s="26">
        <v>40</v>
      </c>
      <c r="D54" s="29">
        <f t="shared" si="6"/>
        <v>460</v>
      </c>
      <c r="E54" s="26">
        <v>150</v>
      </c>
      <c r="F54" s="18">
        <f t="shared" si="7"/>
        <v>299.722222222222</v>
      </c>
    </row>
    <row r="55" spans="1:6">
      <c r="A55" s="100"/>
      <c r="B55" s="14" t="s">
        <v>95</v>
      </c>
      <c r="C55" s="26">
        <v>120</v>
      </c>
      <c r="D55" s="29">
        <f t="shared" si="6"/>
        <v>1380</v>
      </c>
      <c r="E55" s="26">
        <v>150</v>
      </c>
      <c r="F55" s="18">
        <f t="shared" si="7"/>
        <v>899.16666666666697</v>
      </c>
    </row>
    <row r="56" spans="1:6">
      <c r="A56" s="100"/>
      <c r="B56" s="14" t="s">
        <v>96</v>
      </c>
      <c r="C56" s="26">
        <v>40</v>
      </c>
      <c r="D56" s="29">
        <f t="shared" si="6"/>
        <v>460</v>
      </c>
      <c r="E56" s="26">
        <v>40</v>
      </c>
      <c r="F56" s="18">
        <f t="shared" si="7"/>
        <v>299.722222222222</v>
      </c>
    </row>
    <row r="57" spans="1:6">
      <c r="A57" s="101"/>
      <c r="B57" s="19" t="s">
        <v>97</v>
      </c>
      <c r="C57" s="27">
        <v>120</v>
      </c>
      <c r="D57" s="30">
        <f t="shared" si="6"/>
        <v>1380</v>
      </c>
      <c r="E57" s="27">
        <v>40</v>
      </c>
      <c r="F57" s="23">
        <f t="shared" si="7"/>
        <v>899.16666666666697</v>
      </c>
    </row>
    <row r="58" spans="1:6">
      <c r="A58" s="99" t="s">
        <v>103</v>
      </c>
      <c r="B58" s="9" t="s">
        <v>87</v>
      </c>
      <c r="C58" s="24">
        <v>40</v>
      </c>
      <c r="D58" s="28">
        <f t="shared" ref="D58:D68" si="8">662/60*C58</f>
        <v>441.33333333333297</v>
      </c>
      <c r="E58" s="24">
        <v>40</v>
      </c>
      <c r="F58" s="13">
        <f t="shared" si="7"/>
        <v>299.722222222222</v>
      </c>
    </row>
    <row r="59" spans="1:6">
      <c r="A59" s="100"/>
      <c r="B59" s="14" t="s">
        <v>88</v>
      </c>
      <c r="C59" s="26">
        <v>40</v>
      </c>
      <c r="D59" s="29">
        <f t="shared" si="8"/>
        <v>441.33333333333297</v>
      </c>
      <c r="E59" s="26">
        <v>40</v>
      </c>
      <c r="F59" s="18">
        <f t="shared" si="7"/>
        <v>299.722222222222</v>
      </c>
    </row>
    <row r="60" spans="1:6">
      <c r="A60" s="100"/>
      <c r="B60" s="14" t="s">
        <v>89</v>
      </c>
      <c r="C60" s="26">
        <v>40</v>
      </c>
      <c r="D60" s="29">
        <f t="shared" si="8"/>
        <v>441.33333333333297</v>
      </c>
      <c r="E60" s="26">
        <v>40</v>
      </c>
      <c r="F60" s="18">
        <f t="shared" si="7"/>
        <v>299.722222222222</v>
      </c>
    </row>
    <row r="61" spans="1:6">
      <c r="A61" s="100"/>
      <c r="B61" s="14" t="s">
        <v>90</v>
      </c>
      <c r="C61" s="26">
        <v>25</v>
      </c>
      <c r="D61" s="29">
        <f t="shared" si="8"/>
        <v>275.83333333333297</v>
      </c>
      <c r="E61" s="26">
        <v>80</v>
      </c>
      <c r="F61" s="18">
        <f t="shared" si="7"/>
        <v>187.326388888889</v>
      </c>
    </row>
    <row r="62" spans="1:6">
      <c r="A62" s="100"/>
      <c r="B62" s="14" t="s">
        <v>91</v>
      </c>
      <c r="C62" s="26">
        <v>25</v>
      </c>
      <c r="D62" s="29">
        <f t="shared" si="8"/>
        <v>275.83333333333297</v>
      </c>
      <c r="E62" s="26">
        <v>40</v>
      </c>
      <c r="F62" s="18">
        <f t="shared" si="7"/>
        <v>187.326388888889</v>
      </c>
    </row>
    <row r="63" spans="1:6">
      <c r="A63" s="100"/>
      <c r="B63" s="14" t="s">
        <v>92</v>
      </c>
      <c r="C63" s="26">
        <v>25</v>
      </c>
      <c r="D63" s="29">
        <f t="shared" si="8"/>
        <v>275.83333333333297</v>
      </c>
      <c r="E63" s="26">
        <v>150</v>
      </c>
      <c r="F63" s="18">
        <f t="shared" si="7"/>
        <v>187.326388888889</v>
      </c>
    </row>
    <row r="64" spans="1:6">
      <c r="A64" s="100"/>
      <c r="B64" s="14" t="s">
        <v>93</v>
      </c>
      <c r="C64" s="26">
        <v>120</v>
      </c>
      <c r="D64" s="29">
        <f t="shared" si="8"/>
        <v>1324</v>
      </c>
      <c r="E64" s="26">
        <v>40</v>
      </c>
      <c r="F64" s="18">
        <f t="shared" si="7"/>
        <v>899.16666666666697</v>
      </c>
    </row>
    <row r="65" spans="1:6">
      <c r="A65" s="100"/>
      <c r="B65" s="14" t="s">
        <v>94</v>
      </c>
      <c r="C65" s="26">
        <v>40</v>
      </c>
      <c r="D65" s="29">
        <f t="shared" si="8"/>
        <v>441.33333333333297</v>
      </c>
      <c r="E65" s="26">
        <v>150</v>
      </c>
      <c r="F65" s="18">
        <f t="shared" si="7"/>
        <v>299.722222222222</v>
      </c>
    </row>
    <row r="66" spans="1:6">
      <c r="A66" s="100"/>
      <c r="B66" s="14" t="s">
        <v>95</v>
      </c>
      <c r="C66" s="26">
        <v>120</v>
      </c>
      <c r="D66" s="29">
        <f t="shared" si="8"/>
        <v>1324</v>
      </c>
      <c r="E66" s="26">
        <v>150</v>
      </c>
      <c r="F66" s="18">
        <f t="shared" si="7"/>
        <v>899.16666666666697</v>
      </c>
    </row>
    <row r="67" spans="1:6">
      <c r="A67" s="100"/>
      <c r="B67" s="14" t="s">
        <v>96</v>
      </c>
      <c r="C67" s="26">
        <v>40</v>
      </c>
      <c r="D67" s="29">
        <f t="shared" si="8"/>
        <v>441.33333333333297</v>
      </c>
      <c r="E67" s="26">
        <v>40</v>
      </c>
      <c r="F67" s="18">
        <f t="shared" si="7"/>
        <v>299.722222222222</v>
      </c>
    </row>
    <row r="68" spans="1:6">
      <c r="A68" s="101"/>
      <c r="B68" s="19" t="s">
        <v>97</v>
      </c>
      <c r="C68" s="27">
        <v>120</v>
      </c>
      <c r="D68" s="30">
        <f t="shared" si="8"/>
        <v>1324</v>
      </c>
      <c r="E68" s="27">
        <v>40</v>
      </c>
      <c r="F68" s="23">
        <f t="shared" si="7"/>
        <v>899.16666666666697</v>
      </c>
    </row>
    <row r="69" spans="1:6">
      <c r="A69" s="99" t="s">
        <v>104</v>
      </c>
      <c r="B69" s="9" t="s">
        <v>87</v>
      </c>
      <c r="C69" s="24">
        <v>40</v>
      </c>
      <c r="D69" s="28">
        <f t="shared" ref="D69:D79" si="9">780/60*C69</f>
        <v>520</v>
      </c>
      <c r="E69" s="24">
        <v>40</v>
      </c>
      <c r="F69" s="13">
        <f t="shared" si="7"/>
        <v>299.722222222222</v>
      </c>
    </row>
    <row r="70" spans="1:6">
      <c r="A70" s="100"/>
      <c r="B70" s="14" t="s">
        <v>88</v>
      </c>
      <c r="C70" s="26">
        <v>40</v>
      </c>
      <c r="D70" s="29">
        <f t="shared" si="9"/>
        <v>520</v>
      </c>
      <c r="E70" s="26">
        <v>40</v>
      </c>
      <c r="F70" s="18">
        <f t="shared" si="7"/>
        <v>299.722222222222</v>
      </c>
    </row>
    <row r="71" spans="1:6">
      <c r="A71" s="100"/>
      <c r="B71" s="14" t="s">
        <v>89</v>
      </c>
      <c r="C71" s="26">
        <v>40</v>
      </c>
      <c r="D71" s="29">
        <f t="shared" si="9"/>
        <v>520</v>
      </c>
      <c r="E71" s="26">
        <v>40</v>
      </c>
      <c r="F71" s="18">
        <f t="shared" si="7"/>
        <v>299.722222222222</v>
      </c>
    </row>
    <row r="72" spans="1:6">
      <c r="A72" s="100"/>
      <c r="B72" s="14" t="s">
        <v>90</v>
      </c>
      <c r="C72" s="26">
        <v>25</v>
      </c>
      <c r="D72" s="29">
        <f t="shared" si="9"/>
        <v>325</v>
      </c>
      <c r="E72" s="26">
        <v>80</v>
      </c>
      <c r="F72" s="18">
        <f t="shared" si="7"/>
        <v>187.326388888889</v>
      </c>
    </row>
    <row r="73" spans="1:6">
      <c r="A73" s="100"/>
      <c r="B73" s="14" t="s">
        <v>91</v>
      </c>
      <c r="C73" s="26">
        <v>25</v>
      </c>
      <c r="D73" s="29">
        <f t="shared" si="9"/>
        <v>325</v>
      </c>
      <c r="E73" s="26">
        <v>40</v>
      </c>
      <c r="F73" s="18">
        <f t="shared" si="7"/>
        <v>187.326388888889</v>
      </c>
    </row>
    <row r="74" spans="1:6">
      <c r="A74" s="100"/>
      <c r="B74" s="14" t="s">
        <v>92</v>
      </c>
      <c r="C74" s="26">
        <v>25</v>
      </c>
      <c r="D74" s="29">
        <f t="shared" si="9"/>
        <v>325</v>
      </c>
      <c r="E74" s="26">
        <v>150</v>
      </c>
      <c r="F74" s="18">
        <f t="shared" si="7"/>
        <v>187.326388888889</v>
      </c>
    </row>
    <row r="75" spans="1:6">
      <c r="A75" s="100"/>
      <c r="B75" s="14" t="s">
        <v>93</v>
      </c>
      <c r="C75" s="26">
        <v>120</v>
      </c>
      <c r="D75" s="29">
        <f t="shared" si="9"/>
        <v>1560</v>
      </c>
      <c r="E75" s="26">
        <v>40</v>
      </c>
      <c r="F75" s="18">
        <f t="shared" si="7"/>
        <v>899.16666666666697</v>
      </c>
    </row>
    <row r="76" spans="1:6">
      <c r="A76" s="100"/>
      <c r="B76" s="14" t="s">
        <v>94</v>
      </c>
      <c r="C76" s="26">
        <v>40</v>
      </c>
      <c r="D76" s="29">
        <f t="shared" si="9"/>
        <v>520</v>
      </c>
      <c r="E76" s="26">
        <v>150</v>
      </c>
      <c r="F76" s="18">
        <f t="shared" si="7"/>
        <v>299.722222222222</v>
      </c>
    </row>
    <row r="77" spans="1:6">
      <c r="A77" s="100"/>
      <c r="B77" s="14" t="s">
        <v>95</v>
      </c>
      <c r="C77" s="26">
        <v>120</v>
      </c>
      <c r="D77" s="29">
        <f t="shared" si="9"/>
        <v>1560</v>
      </c>
      <c r="E77" s="26">
        <v>150</v>
      </c>
      <c r="F77" s="18">
        <f t="shared" si="7"/>
        <v>899.16666666666697</v>
      </c>
    </row>
    <row r="78" spans="1:6">
      <c r="A78" s="100"/>
      <c r="B78" s="14" t="s">
        <v>96</v>
      </c>
      <c r="C78" s="26">
        <v>40</v>
      </c>
      <c r="D78" s="29">
        <f t="shared" si="9"/>
        <v>520</v>
      </c>
      <c r="E78" s="26">
        <v>40</v>
      </c>
      <c r="F78" s="18">
        <f t="shared" si="7"/>
        <v>299.722222222222</v>
      </c>
    </row>
    <row r="79" spans="1:6">
      <c r="A79" s="101"/>
      <c r="B79" s="19" t="s">
        <v>97</v>
      </c>
      <c r="C79" s="27">
        <v>120</v>
      </c>
      <c r="D79" s="30">
        <f t="shared" si="9"/>
        <v>1560</v>
      </c>
      <c r="E79" s="27">
        <v>40</v>
      </c>
      <c r="F79" s="23">
        <f t="shared" si="7"/>
        <v>899.16666666666697</v>
      </c>
    </row>
    <row r="80" spans="1:6">
      <c r="A80" s="99" t="s">
        <v>105</v>
      </c>
      <c r="B80" s="9" t="s">
        <v>87</v>
      </c>
      <c r="C80" s="24">
        <v>60</v>
      </c>
      <c r="D80" s="28">
        <f>480/60*C80</f>
        <v>480</v>
      </c>
      <c r="E80" s="24">
        <v>60</v>
      </c>
      <c r="F80" s="13">
        <f t="shared" ref="F80:F91" si="10">+((2*700)+(4*580)+(4*405))/24/60*C80</f>
        <v>222.5</v>
      </c>
    </row>
    <row r="81" spans="1:6">
      <c r="A81" s="100"/>
      <c r="B81" s="14" t="s">
        <v>88</v>
      </c>
      <c r="C81" s="26">
        <v>60</v>
      </c>
      <c r="D81" s="29">
        <f t="shared" ref="D81:D91" si="11">480/60*C81</f>
        <v>480</v>
      </c>
      <c r="E81" s="26">
        <v>60</v>
      </c>
      <c r="F81" s="18">
        <f t="shared" si="10"/>
        <v>222.5</v>
      </c>
    </row>
    <row r="82" spans="1:6">
      <c r="A82" s="100"/>
      <c r="B82" s="14" t="s">
        <v>89</v>
      </c>
      <c r="C82" s="26">
        <v>60</v>
      </c>
      <c r="D82" s="29">
        <f t="shared" si="11"/>
        <v>480</v>
      </c>
      <c r="E82" s="26">
        <v>60</v>
      </c>
      <c r="F82" s="18">
        <f t="shared" si="10"/>
        <v>222.5</v>
      </c>
    </row>
    <row r="83" spans="1:6">
      <c r="A83" s="100"/>
      <c r="B83" s="14" t="s">
        <v>90</v>
      </c>
      <c r="C83" s="26">
        <v>60</v>
      </c>
      <c r="D83" s="29">
        <f t="shared" si="11"/>
        <v>480</v>
      </c>
      <c r="E83" s="26">
        <v>80</v>
      </c>
      <c r="F83" s="18">
        <f t="shared" si="10"/>
        <v>222.5</v>
      </c>
    </row>
    <row r="84" spans="1:6">
      <c r="A84" s="100"/>
      <c r="B84" s="14" t="s">
        <v>91</v>
      </c>
      <c r="C84" s="26">
        <v>60</v>
      </c>
      <c r="D84" s="29">
        <f t="shared" si="11"/>
        <v>480</v>
      </c>
      <c r="E84" s="26">
        <v>40</v>
      </c>
      <c r="F84" s="18">
        <f t="shared" si="10"/>
        <v>222.5</v>
      </c>
    </row>
    <row r="85" spans="1:6">
      <c r="A85" s="100"/>
      <c r="B85" s="14" t="s">
        <v>92</v>
      </c>
      <c r="C85" s="26">
        <v>60</v>
      </c>
      <c r="D85" s="29">
        <f t="shared" si="11"/>
        <v>480</v>
      </c>
      <c r="E85" s="26">
        <v>150</v>
      </c>
      <c r="F85" s="18">
        <f t="shared" si="10"/>
        <v>222.5</v>
      </c>
    </row>
    <row r="86" spans="1:6">
      <c r="A86" s="100"/>
      <c r="B86" s="14" t="s">
        <v>93</v>
      </c>
      <c r="C86" s="26">
        <v>120</v>
      </c>
      <c r="D86" s="29">
        <f t="shared" si="11"/>
        <v>960</v>
      </c>
      <c r="E86" s="26">
        <v>60</v>
      </c>
      <c r="F86" s="18">
        <f t="shared" si="10"/>
        <v>445</v>
      </c>
    </row>
    <row r="87" spans="1:6">
      <c r="A87" s="100"/>
      <c r="B87" s="14" t="s">
        <v>106</v>
      </c>
      <c r="C87" s="26">
        <v>120</v>
      </c>
      <c r="D87" s="29">
        <f t="shared" si="11"/>
        <v>960</v>
      </c>
      <c r="E87" s="26">
        <v>60</v>
      </c>
      <c r="F87" s="18">
        <f t="shared" si="10"/>
        <v>445</v>
      </c>
    </row>
    <row r="88" spans="1:6">
      <c r="A88" s="100"/>
      <c r="B88" s="14" t="s">
        <v>94</v>
      </c>
      <c r="C88" s="26">
        <v>60</v>
      </c>
      <c r="D88" s="29">
        <f t="shared" si="11"/>
        <v>480</v>
      </c>
      <c r="E88" s="26">
        <v>150</v>
      </c>
      <c r="F88" s="18">
        <f t="shared" si="10"/>
        <v>222.5</v>
      </c>
    </row>
    <row r="89" spans="1:6">
      <c r="A89" s="100"/>
      <c r="B89" s="14" t="s">
        <v>95</v>
      </c>
      <c r="C89" s="26">
        <v>120</v>
      </c>
      <c r="D89" s="29">
        <f t="shared" si="11"/>
        <v>960</v>
      </c>
      <c r="E89" s="26">
        <v>150</v>
      </c>
      <c r="F89" s="18">
        <f t="shared" si="10"/>
        <v>445</v>
      </c>
    </row>
    <row r="90" spans="1:6">
      <c r="A90" s="100"/>
      <c r="B90" s="14" t="s">
        <v>96</v>
      </c>
      <c r="C90" s="26">
        <v>60</v>
      </c>
      <c r="D90" s="29">
        <f t="shared" si="11"/>
        <v>480</v>
      </c>
      <c r="E90" s="26">
        <v>40</v>
      </c>
      <c r="F90" s="18">
        <f t="shared" si="10"/>
        <v>222.5</v>
      </c>
    </row>
    <row r="91" spans="1:6">
      <c r="A91" s="101"/>
      <c r="B91" s="19" t="s">
        <v>97</v>
      </c>
      <c r="C91" s="27">
        <v>120</v>
      </c>
      <c r="D91" s="30">
        <f t="shared" si="11"/>
        <v>960</v>
      </c>
      <c r="E91" s="27">
        <v>40</v>
      </c>
      <c r="F91" s="23">
        <f t="shared" si="10"/>
        <v>445</v>
      </c>
    </row>
    <row r="92" spans="1:6">
      <c r="A92" s="33"/>
      <c r="B92" s="34"/>
      <c r="C92" s="33"/>
      <c r="D92" s="35"/>
      <c r="E92" s="33"/>
      <c r="F92" s="35"/>
    </row>
  </sheetData>
  <mergeCells count="9">
    <mergeCell ref="A47:A57"/>
    <mergeCell ref="A58:A68"/>
    <mergeCell ref="A69:A79"/>
    <mergeCell ref="A80:A91"/>
    <mergeCell ref="A1:F1"/>
    <mergeCell ref="A3:A13"/>
    <mergeCell ref="A14:A24"/>
    <mergeCell ref="A25:A35"/>
    <mergeCell ref="A36:A46"/>
  </mergeCells>
  <pageMargins left="0.118055555555556" right="0.235416666666667" top="0.98402777777777795" bottom="0.98402777777777795" header="0.51180555555555596" footer="0.51180555555555596"/>
  <pageSetup paperSize="256" fitToWidth="0" fitToHeight="0" orientation="portrait" useFirstPageNumber="1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C3:C9"/>
  <sheetViews>
    <sheetView workbookViewId="0">
      <selection activeCell="C11" sqref="C11"/>
    </sheetView>
  </sheetViews>
  <sheetFormatPr defaultRowHeight="15"/>
  <sheetData>
    <row r="3" spans="3:3">
      <c r="C3" s="91" t="s">
        <v>145</v>
      </c>
    </row>
    <row r="4" spans="3:3">
      <c r="C4" s="91" t="s">
        <v>146</v>
      </c>
    </row>
    <row r="5" spans="3:3">
      <c r="C5" s="91" t="s">
        <v>147</v>
      </c>
    </row>
    <row r="6" spans="3:3">
      <c r="C6" s="91" t="s">
        <v>148</v>
      </c>
    </row>
    <row r="7" spans="3:3">
      <c r="C7" s="91" t="s">
        <v>149</v>
      </c>
    </row>
    <row r="9" spans="3:3">
      <c r="C9" s="91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Plant details</vt:lpstr>
      <vt:lpstr>Cofigured Rule</vt:lpstr>
      <vt:lpstr>Changeover data 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Planning Gajner</dc:creator>
  <cp:lastModifiedBy>planningd19_4</cp:lastModifiedBy>
  <cp:lastPrinted>2023-07-22T09:53:00Z</cp:lastPrinted>
  <dcterms:created xsi:type="dcterms:W3CDTF">2022-12-20T09:18:00Z</dcterms:created>
  <dcterms:modified xsi:type="dcterms:W3CDTF">2023-09-28T11:19:40Z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2057-10.1.0.5652</vt:lpwstr>
  </property>
</Properties>
</file>