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  <color rgb="FF5C0303"/>
      <b val="true"/>
    </font>
    <font>
      <name val="Arial"/>
      <charset val="1"/>
      <family val="2"/>
      <sz val="10"/>
      <color rgb="FF4D4DA7"/>
      <u val="single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true" applyFont="true" applyProtection="false" borderId="1" fillId="0" fontId="4" numFmtId="164" xfId="0">
      <alignment horizontal="general" vertical="bottom" textRotation="0" wrapText="false" indent="0" shrinkToFit="false"/>
      <protection locked="true" hidden="false"/>
    </xf>
    <xf applyAlignment="false" applyBorder="true" applyFont="true" applyProtection="false" borderId="1" fillId="0" fontId="5" numFmtId="165" xfId="0">
      <alignment horizontal="general" vertical="bottom" textRotation="0" wrapText="false" indent="0" shrinkToFit="false"/>
      <protection locked="true" hidden="false"/>
    </xf>
    <xf applyAlignment="false" applyBorder="true" applyFont="true" applyProtection="false" borderId="1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customWidth="true" width="37"/>
    <col collapsed="false" hidden="false" max="2" min="2" style="0" customWidth="true" width="30"/>
    <col collapsed="false" hidden="false" max="3" min="3" style="0" customWidth="true" width="70"/>
    <col collapsed="false" hidden="false" max="4" min="4" style="0" customWidth="true" width="15"/>
    <col collapsed="false" hidden="false" max="5" min="5" style="0" customWidth="true" width="40"/>
    <col collapsed="false" hidden="false" max="6" min="6" style="0" customWidth="true" width="12"/>
    <col collapsed="false" hidden="false" max="7" min="7" style="0" customWidth="true" width="17"/>
    <col collapsed="false" hidden="false" max="8" min="8" style="0" customWidth="true" width="15"/>
    <col collapsed="false" hidden="false" max="9" min="9" style="0" customWidth="true" width="15"/>
    <col collapsed="false" hidden="false" max="10" min="10" style="0" customWidth="true" width="80"/>
    <col collapsed="false" hidden="false" max="1024" min="11" style="0" customWidth="false" width="11.5"/>
  </cols>
  <sheetData>
    <row collapsed="false" customFormat="false" customHeight="false" hidden="false" ht="12.1" outlineLevel="0" r="1">
      <c r="A1" s="2" t="inlineStr">
        <is>
          <t>Ссылка на www.list-org.com</t>
        </is>
      </c>
      <c r="B1" s="2" t="inlineStr">
        <is>
          <t>Наименование</t>
        </is>
      </c>
      <c r="C1" s="2" t="inlineStr">
        <is>
          <t>Юридическое наименование</t>
        </is>
      </c>
      <c r="D1" s="2" t="inlineStr">
        <is>
          <t>Статус</t>
        </is>
      </c>
      <c r="E1" s="2" t="inlineStr">
        <is>
          <t>Руководитель</t>
        </is>
      </c>
      <c r="F1" s="2" t="inlineStr">
        <is>
          <t>ИНН</t>
        </is>
      </c>
      <c r="G1" s="2" t="inlineStr">
        <is>
          <t>Телефон (один из)</t>
        </is>
      </c>
      <c r="H1" s="2" t="inlineStr">
        <is>
          <t>E-mail</t>
        </is>
      </c>
      <c r="I1" s="2" t="inlineStr">
        <is>
          <t>Сайт</t>
        </is>
      </c>
      <c r="J1" s="2" t="inlineStr">
        <is>
          <t>Юридический адрес</t>
        </is>
      </c>
    </row>
    <row collapsed="" customFormat="false" customHeight="" hidden="" ht="12.1" outlineLevel="0" r="2">
      <c r="A2" s="3" t="s">
        <f>=HYPERLINK("https://www.list-org.com/company/966389","https://www.list-org.com/company/966389")</f>
      </c>
      <c r="B2" s="4" t="inlineStr">
        <is>
          <t>ШМДОКУ Д/С "СОЛНЫШКО" ПГТ ЛЕНИНСКОЕ</t>
        </is>
      </c>
      <c r="C2" s="4" t="inlineStr">
        <is>
          <t>Шабалинское муниципальное дошкольное образовательное казенное учреждение детский сад общеразвивающего вида с приоритетным осуществлением деятельности по одному из направлений развития детей "Солнышко" пгт Ленинское Шабалинского района Кировской области</t>
        </is>
      </c>
      <c r="D2" s="4" t="inlineStr">
        <is>
          <t>действующее</t>
        </is>
      </c>
      <c r="E2" s="4" t="inlineStr">
        <is>
          <t>ПАВЛОВ НИКОЛАЙ ИВАНОВИЧ</t>
        </is>
      </c>
      <c r="F2" s="4" t="inlineStr">
        <is>
          <t>4337003253</t>
        </is>
      </c>
      <c r="G2" s="4" t="inlineStr">
        <is>
          <t>8 (83345) 2-16-31</t>
        </is>
      </c>
      <c r="H2" s="5" t="inlineStr">
        <is>
          <t>mdou1988@mail.ru</t>
        </is>
      </c>
      <c r="I2" s="5" t="inlineStr">
        <is>
          <t>detsad1988.my1.ru</t>
        </is>
      </c>
      <c r="J2" s="5" t="inlineStr">
        <is>
          <t>612020, КИРОВСКАЯ ОБЛ, ШАБАЛИНСКИЙ Р-Н, ЛЕНИНСКОЕ ПГТ, ГУСАРОВА УЛ, 6А</t>
        </is>
      </c>
    </row>
    <row collapsed="" customFormat="false" customHeight="" hidden="" ht="12.1" outlineLevel="0" r="3">
      <c r="A3" s="3" t="s">
        <f>=HYPERLINK("https://www.list-org.com/company/2725875","https://www.list-org.com/company/2725875")</f>
      </c>
      <c r="B3" s="4" t="inlineStr">
        <is>
          <t>ШУНЕРСКИЙ ДЕТСКИЙ САД</t>
        </is>
      </c>
      <c r="C3" s="4" t="inlineStr">
        <is>
          <t>муниципальное бюджетное дошкольное образовательное учреждение детский сад "Теремок" с. Шунеры</t>
        </is>
      </c>
      <c r="D3" s="4" t="inlineStr">
        <is>
          <t>не действующее</t>
        </is>
      </c>
      <c r="E3" s="4" t="inlineStr">
        <is>
          <t>ЖДАНОВА РУБИНА РОМАНОВНА</t>
        </is>
      </c>
      <c r="F3" s="4" t="inlineStr">
        <is>
          <t>2442009229</t>
        </is>
      </c>
      <c r="G3" s="4" t="inlineStr">
        <is>
          <t>8 (39139) 2-32-19</t>
        </is>
      </c>
      <c r="H3" s="5"/>
      <c r="I3" s="5"/>
      <c r="J3" s="5" t="inlineStr">
        <is>
          <t>662731, КРАСНОЯРСКИЙ КРАЙ, РАЙОН ШУШЕНСКИЙ, СЕЛО ШУНЕРЫ, УЛИЦА ЛЕНИНА, 41</t>
        </is>
      </c>
    </row>
    <row collapsed="" customFormat="false" customHeight="" hidden="" ht="12.1" outlineLevel="0" r="4">
      <c r="A4" s="3" t="s">
        <f>=HYPERLINK("https://www.list-org.com/company/3135147","https://www.list-org.com/company/3135147")</f>
      </c>
      <c r="B4" s="4" t="inlineStr">
        <is>
          <t>ШУШЕНСКИЙ ЦЕНТР РАЗВИТИЯ РЕБЕНКА</t>
        </is>
      </c>
      <c r="C4" s="4" t="inlineStr">
        <is>
          <t>муниципальное бюджетное дошкольное образовательное учреждение "Центр развития ребенка - детский сад с приоритетным осуществлением деятельности по познавательно-речевому и физическому развитию детей №5 "Улыбка"</t>
        </is>
      </c>
      <c r="D4" s="4" t="inlineStr">
        <is>
          <t>действующее</t>
        </is>
      </c>
      <c r="E4" s="4" t="inlineStr">
        <is>
          <t>ТРОФИМОВА СВЕТЛАНА ЛЕОНИДОВНА</t>
        </is>
      </c>
      <c r="F4" s="4" t="inlineStr">
        <is>
          <t>2442008948</t>
        </is>
      </c>
      <c r="G4" s="4" t="inlineStr">
        <is>
          <t>8 (39139) 3-28-59</t>
        </is>
      </c>
      <c r="H4" s="5" t="inlineStr">
        <is>
          <t>svetatrofa69@mail.ru</t>
        </is>
      </c>
      <c r="I4" s="5"/>
      <c r="J4" s="5" t="inlineStr">
        <is>
          <t>662711, КРАСНОЯРСКИЙ КРАЙ, ШУШЕНСКИЙ Р-Н, ШУШЕНСКОЕ ПГТ, ПЕРВОМАЙСКАЯ УЛ, 45</t>
        </is>
      </c>
    </row>
    <row collapsed="" customFormat="false" customHeight="" hidden="" ht="12.1" outlineLevel="0" r="5">
      <c r="A5" s="3" t="s">
        <f>=HYPERLINK("https://www.list-org.com/company/1379298","https://www.list-org.com/company/1379298")</f>
      </c>
      <c r="B5" s="4" t="inlineStr">
        <is>
          <t>ЩЕРБАКОВСКИЙ ДЕТСКИЙ САД</t>
        </is>
      </c>
      <c r="C5" s="4" t="inlineStr">
        <is>
          <t>МУНИЦИПАЛЬНОЕ БЮДЖЕТНОЕ ДОШКОЛЬНОЕ ОБРАЗОВАТЕЛЬНОЕ УЧРЕЖДЕНИЕ "ЩЕРБАКОВСКИЙ ДЕТСКИЙ САД" АЛЕКСЕЕВСКОГО ГОРОДСКОГО ОКРУГА</t>
        </is>
      </c>
      <c r="D5" s="4" t="inlineStr">
        <is>
          <t>действующее</t>
        </is>
      </c>
      <c r="E5" s="4" t="inlineStr">
        <is>
          <t>ЖЕЖЕРЯ ЛИЛИЯ ЮРЬЕВНА</t>
        </is>
      </c>
      <c r="F5" s="4" t="inlineStr">
        <is>
          <t>3122008080</t>
        </is>
      </c>
      <c r="G5" s="4" t="inlineStr">
        <is>
          <t>8 (47234) 7-64-28</t>
        </is>
      </c>
      <c r="H5" s="5" t="inlineStr">
        <is>
          <t>alexdousherbki@yandex.ru</t>
        </is>
      </c>
      <c r="I5" s="5" t="inlineStr">
        <is>
          <t>scherdou.ale31.ru</t>
        </is>
      </c>
      <c r="J5" s="5" t="inlineStr">
        <is>
          <t>309803, БЕЛГОРОДСКАЯ ОБЛАСТЬ, РАЙОН АЛЕКСЕЕВСКИЙ, СЕЛО КУЩИНО, УЛИЦА НОВАЯ, ДОМ 4/1, 4/2</t>
        </is>
      </c>
    </row>
    <row collapsed="" customFormat="false" customHeight="" hidden="" ht="12.1" outlineLevel="0" r="6">
      <c r="A6" s="3" t="s">
        <f>=HYPERLINK("https://www.list-org.com/company/3479901","https://www.list-org.com/company/3479901")</f>
      </c>
      <c r="B6" s="4" t="inlineStr">
        <is>
          <t>ЫТЫК-КЮЕЛЬСКИЙ ДЕТСКИЙ САД "ТУЙААРА"</t>
        </is>
      </c>
      <c r="C6" s="4" t="inlineStr">
        <is>
          <t>МУНИЦИПАЛЬНАЯ БЮДЖЕТНАЯ ДОШКОЛЬНАЯ ОБРАЗОВАТЕЛЬНАЯ ОРГАНИЗАЦИЯ "ЫТЫК-КЮЕЛЬСКИЙ ДЕТСКИЙ САД "ТУЙААРА" МУНИЦИПАЛЬНОГО РАЙОНА "ТАТТИНСКИЙ УЛУС" РЕСПУБЛИКИ САХА (ЯКУТИЯ)"</t>
        </is>
      </c>
      <c r="D6" s="4" t="inlineStr">
        <is>
          <t>действующее</t>
        </is>
      </c>
      <c r="E6" s="4" t="inlineStr">
        <is>
          <t>ПРУДЕЦКАЯ АЛЕКСАНДРА ВАСИЛЬЕВНА</t>
        </is>
      </c>
      <c r="F6" s="4" t="inlineStr">
        <is>
          <t>1425003240</t>
        </is>
      </c>
      <c r="G6" s="4" t="inlineStr">
        <is>
          <t>8 (41152) 4-27-94</t>
        </is>
      </c>
      <c r="H6" s="5" t="inlineStr">
        <is>
          <t>tuiaara_kids@mail.ru</t>
        </is>
      </c>
      <c r="I6" s="5" t="inlineStr">
        <is>
          <t>tuyara-ytyk.tattadou.ru</t>
        </is>
      </c>
      <c r="J6" s="5" t="inlineStr">
        <is>
          <t>678650, САХА /ЯКУТИЯ/ РЕСПУБЛИКА, УЛУС ТАТТИНСКИЙ, СЕЛО ЫТЫК-КЮЕЛЬ, УЛИЦА БРАТЬЕВ АЛЕКСЕЕВЫХ, 32</t>
        </is>
      </c>
    </row>
    <row collapsed="" customFormat="false" customHeight="" hidden="" ht="12.1" outlineLevel="0" r="7">
      <c r="A7" s="3" t="s">
        <f>=HYPERLINK("https://www.list-org.com/company/9051174","https://www.list-org.com/company/9051174")</f>
      </c>
      <c r="B7" s="4" t="inlineStr">
        <is>
          <t>ЯСЛИ САД "МАМИНА РАДОСТЬ"</t>
        </is>
      </c>
      <c r="C7" s="4" t="inlineStr">
        <is>
          <t>ДОШКОЛЬНОЕ ОБРАЗОВАТЕЛЬНОЕ ЧАСТНОЕ УЧРЕЖДЕНИЕ "ЯСЛИ САД "МАМИНА РАДОСТЬ"</t>
        </is>
      </c>
      <c r="D7" s="4" t="inlineStr">
        <is>
          <t>действующее</t>
        </is>
      </c>
      <c r="E7" s="4" t="inlineStr">
        <is>
          <t>МАГОМЕДОВА АЙША САГИДБАГОМЕДОВНА</t>
        </is>
      </c>
      <c r="F7" s="4" t="inlineStr">
        <is>
          <t>0573006813</t>
        </is>
      </c>
      <c r="G7" s="4"/>
      <c r="H7" s="5"/>
      <c r="I7" s="5"/>
      <c r="J7" s="5" t="inlineStr">
        <is>
          <t>367014, ДАГЕСТАН РЕСПУБЛИКА, ГОРОД МАХАЧКАЛА, ПОСЕЛОК ГОРОДСКОГО ТИПА СЕМЕНДЕР, УЛИЦА МОСКОВСКАЯ, ДОМ 23</t>
        </is>
      </c>
    </row>
    <row collapsed="" customFormat="false" customHeight="" hidden="" ht="12.1" outlineLevel="0" r="8">
      <c r="A8" s="3" t="s">
        <f>=HYPERLINK("https://www.list-org.com/company/6275869","https://www.list-org.com/company/6275869")</f>
      </c>
      <c r="B8" s="4" t="inlineStr">
        <is>
          <t>ЧУДО ДЕТСКИЙ САД "ВИННИ ПУХ"</t>
        </is>
      </c>
      <c r="C8" s="4" t="inlineStr">
        <is>
          <t>ЧАСТНОЕ УЧРЕЖДЕНИЕ ДОШКОЛЬНОГО ОБРАЗОВАНИЯ ДЕТСКИЙ САД "ВИННИ ПУХ"</t>
        </is>
      </c>
      <c r="D8" s="4" t="inlineStr">
        <is>
          <t>действующее</t>
        </is>
      </c>
      <c r="E8" s="4" t="inlineStr">
        <is>
          <t>УРСОЛ НАТАЛЬЯ ЮРЬЕВНА</t>
        </is>
      </c>
      <c r="F8" s="4" t="inlineStr">
        <is>
          <t>2205012152</t>
        </is>
      </c>
      <c r="G8" s="4" t="inlineStr">
        <is>
          <t>8 (38595) 7-31-26</t>
        </is>
      </c>
      <c r="H8" s="5"/>
      <c r="I8" s="5"/>
      <c r="J8" s="5" t="inlineStr">
        <is>
          <t>630083, НОВОСИБИРСКАЯ ОБЛАСТЬ, Г НОВОСИБИРСК, УЛ БОЛЬШЕВИСТСКАЯ, 112 КВ 85</t>
        </is>
      </c>
    </row>
    <row collapsed="" customFormat="false" customHeight="" hidden="" ht="12.1" outlineLevel="0" r="9">
      <c r="A9" s="3" t="s">
        <f>=HYPERLINK("https://www.list-org.com/company/2167289","https://www.list-org.com/company/2167289")</f>
      </c>
      <c r="B9" s="4" t="inlineStr">
        <is>
          <t>ЧУДО ДЕТСКИЙ САД "СОЛНЫШКО"</t>
        </is>
      </c>
      <c r="C9" s="4" t="inlineStr">
        <is>
          <t>ЧАСТНОЕ УЧРЕЖДЕНИЕ ДОШКОЛЬНОГО ОБРАЗОВАНИЯ ДЕТСКИЙ САД "СОЛНЫШКО"</t>
        </is>
      </c>
      <c r="D9" s="4" t="inlineStr">
        <is>
          <t>не действующее</t>
        </is>
      </c>
      <c r="E9" s="4" t="inlineStr">
        <is>
          <t>МАТВЕЕВ АЛЕКСЕЙ ГЕННАДЬЕВИЧ</t>
        </is>
      </c>
      <c r="F9" s="4" t="inlineStr">
        <is>
          <t>5249995836</t>
        </is>
      </c>
      <c r="G9" s="4" t="inlineStr">
        <is>
          <t>1-25-60</t>
        </is>
      </c>
      <c r="H9" s="5"/>
      <c r="I9" s="5"/>
      <c r="J9" s="5" t="inlineStr">
        <is>
          <t>606030, НИЖЕГОРОДСКАЯ ОБЛАСТЬ, ГОРОД ДЗЕРЖИНСК, НАБЕРЕЖНАЯ ОКСКАЯ, ДОМ 15А</t>
        </is>
      </c>
    </row>
    <row collapsed="" customFormat="false" customHeight="" hidden="" ht="12.1" outlineLevel="0" r="10">
      <c r="A10" s="3" t="s">
        <f>=HYPERLINK("https://www.list-org.com/company/1217032","https://www.list-org.com/company/1217032")</f>
      </c>
      <c r="B10" s="4" t="inlineStr">
        <is>
          <t>ЧУДО ДЕТСКИЙ САД ШКОЛЫ "КАРЬЕРА"</t>
        </is>
      </c>
      <c r="C10" s="4" t="inlineStr">
        <is>
          <t>ЧАСТНОЕ УЧРЕЖДЕНИЕ ДОШКОЛЬНОГО ОБРАЗОВАНИЯ ДЕТСКИЙ САД ШКОЛЫ "КАРЬЕРА"</t>
        </is>
      </c>
      <c r="D10" s="4" t="inlineStr">
        <is>
          <t>не действующее</t>
        </is>
      </c>
      <c r="E10" s="4" t="inlineStr">
        <is>
          <t>ГРИГОРЬЕВА ЯНА ВЯЧЕСЛАВОВНА</t>
        </is>
      </c>
      <c r="F10" s="4" t="inlineStr">
        <is>
          <t>7723212970</t>
        </is>
      </c>
      <c r="G10" s="4" t="inlineStr">
        <is>
          <t>302-10-40</t>
        </is>
      </c>
      <c r="H10" s="5"/>
      <c r="I10" s="5"/>
      <c r="J10" s="5" t="inlineStr">
        <is>
          <t>109390, МОСКВА Г, ЧИСТОВА УЛ, ДОМ 3Б</t>
        </is>
      </c>
    </row>
    <row collapsed="" customFormat="false" customHeight="" hidden="" ht="12.1" outlineLevel="0" r="11">
      <c r="A11" s="3" t="s">
        <f>=HYPERLINK("https://www.list-org.com/company/5092845","https://www.list-org.com/company/5092845")</f>
      </c>
      <c r="B11" s="4" t="inlineStr">
        <is>
          <t>ЧУДО ДЕТСКИЙ ЦЕНТР "РАЗВИТИЕ"</t>
        </is>
      </c>
      <c r="C11" s="4" t="inlineStr">
        <is>
          <t>ЧАСТНОЕ УЧРЕЖДЕНИЕ ДОШКОЛЬНОГО ОБРАЗОВАНИЯ ДЕТСКИЙ ЦЕНТР "РАЗВИТИЕ"</t>
        </is>
      </c>
      <c r="D11" s="4" t="inlineStr">
        <is>
          <t>не действующее</t>
        </is>
      </c>
      <c r="E11" s="4" t="inlineStr">
        <is>
          <t>МОСКОВСКИЙ ЮРИЙ ВАЛЕРЬЕВИЧ</t>
        </is>
      </c>
      <c r="F11" s="4" t="inlineStr">
        <is>
          <t>7736243037</t>
        </is>
      </c>
      <c r="G11" s="4" t="inlineStr">
        <is>
          <t>8 (495) 782-38-62</t>
        </is>
      </c>
      <c r="H11" s="5"/>
      <c r="I11" s="5"/>
      <c r="J11" s="5" t="inlineStr">
        <is>
          <t>119261, МОСКВА Г, ПАНФЁРОВА УЛ, Д.16, КОРП.4, КВ.304</t>
        </is>
      </c>
    </row>
    <row collapsed="" customFormat="false" customHeight="" hidden="" ht="12.1" outlineLevel="0" r="12">
      <c r="A12" s="3" t="s">
        <f>=HYPERLINK("https://www.list-org.com/company/7759703","https://www.list-org.com/company/7759703")</f>
      </c>
      <c r="B12" s="4" t="inlineStr">
        <is>
          <t>ЧУДО ДС "РАДУГА"</t>
        </is>
      </c>
      <c r="C12" s="4" t="inlineStr">
        <is>
          <t>ЧАСТНОЕ УЧРЕЖДЕНИЕ ДОШКОЛЬНОГО ОБРАЗОВАНИЯ ДЕТСКИЙ САД "РАДУГА"</t>
        </is>
      </c>
      <c r="D12" s="4" t="inlineStr">
        <is>
          <t>не действующее</t>
        </is>
      </c>
      <c r="E12" s="4" t="inlineStr">
        <is>
          <t>МУДРИЧЕНКО НАТАЛЬЯ ВИКТОРОВНА</t>
        </is>
      </c>
      <c r="F12" s="4" t="inlineStr">
        <is>
          <t>4003990138</t>
        </is>
      </c>
      <c r="G12" s="4" t="inlineStr">
        <is>
          <t>8 (48439) 9-07-42</t>
        </is>
      </c>
      <c r="H12" s="5"/>
      <c r="I12" s="5"/>
      <c r="J12" s="5" t="inlineStr">
        <is>
          <t>249008, КАЛУЖСКАЯ ОБЛ, БОРОВСКИЙ Р-Н, КАБИЦЫНО Д, МОЛОДЕЖНЫЙ МКР, ДОМ 12</t>
        </is>
      </c>
    </row>
    <row collapsed="" customFormat="false" customHeight="" hidden="" ht="12.1" outlineLevel="0" r="13">
      <c r="A13" s="3" t="s">
        <f>=HYPERLINK("https://www.list-org.com/company/11841868","https://www.list-org.com/company/11841868")</f>
      </c>
      <c r="B13" s="4" t="inlineStr">
        <is>
          <t>ЧУДО ДС "УМКА"</t>
        </is>
      </c>
      <c r="C13" s="4" t="inlineStr">
        <is>
          <t>ЧАСТНОЕ УЧРЕЖДЕНИЕ ДОШКОЛЬНОГО ОБРАЗОВАНИЯ ДЕТСКИЙ САД "УМКА"</t>
        </is>
      </c>
      <c r="D13" s="4" t="inlineStr">
        <is>
          <t>действующее</t>
        </is>
      </c>
      <c r="E13" s="4" t="inlineStr">
        <is>
          <t>АНДРЕЕВА ТАТЬЯНА ВЛАДИМИРОВНА</t>
        </is>
      </c>
      <c r="F13" s="4" t="inlineStr">
        <is>
          <t>2460108871</t>
        </is>
      </c>
      <c r="G13" s="4"/>
      <c r="H13" s="5"/>
      <c r="I13" s="5"/>
      <c r="J13" s="5" t="inlineStr">
        <is>
          <t>660133, КРАСНОЯРСКИЙ КРАЙ, ГОРОД КРАСНОЯРСК, ПРОСПЕКТ МЕТАЛЛУРГОВ, ДОМ 55Ж</t>
        </is>
      </c>
    </row>
    <row collapsed="" customFormat="false" customHeight="" hidden="" ht="12.1" outlineLevel="0" r="14">
      <c r="A14" s="3" t="s">
        <f>=HYPERLINK("https://www.list-org.com/company/2542362","https://www.list-org.com/company/2542362")</f>
      </c>
      <c r="B14" s="4" t="inlineStr">
        <is>
          <t>ЧУДО ОЦ "ЗОЛОТОЙ КЛЮЧИК"</t>
        </is>
      </c>
      <c r="C14" s="4" t="inlineStr">
        <is>
          <t>ЧАСТНОЕ УЧРЕЖДЕНИЕ ДОПОЛНИТЕЛЬНОГО ОБРАЗОВАНИЯ - ОБРАЗОВАТЕЛЬНЫЙ ЦЕНТР "ЗОЛОТОЙ КЛЮЧИК"</t>
        </is>
      </c>
      <c r="D14" s="4" t="inlineStr">
        <is>
          <t>действующее</t>
        </is>
      </c>
      <c r="E14" s="4" t="inlineStr">
        <is>
          <t>КОЗЛОВА ОЛЬГА ВЛАДИМИРОВНА</t>
        </is>
      </c>
      <c r="F14" s="4" t="inlineStr">
        <is>
          <t>3906071630</t>
        </is>
      </c>
      <c r="G14" s="4" t="inlineStr">
        <is>
          <t>53-45-55</t>
        </is>
      </c>
      <c r="H14" s="5"/>
      <c r="I14" s="5"/>
      <c r="J14" s="5" t="inlineStr">
        <is>
          <t>236040, КАЛИНИНГРАДСКАЯ ОБЛАСТЬ, ГОРОД КАЛИНИНГРАД, УЛИЦА СЕРГЕЕВА, 10</t>
        </is>
      </c>
    </row>
    <row collapsed="" customFormat="false" customHeight="" hidden="" ht="12.1" outlineLevel="0" r="15">
      <c r="A15" s="3" t="s">
        <f>=HYPERLINK("https://www.list-org.com/company/8228423","https://www.list-org.com/company/8228423")</f>
      </c>
      <c r="B15" s="4" t="inlineStr">
        <is>
          <t>ЧУДО ЦДР "БЕБИ ПРО"</t>
        </is>
      </c>
      <c r="C15" s="4" t="inlineStr">
        <is>
          <t>ЧАСТНОЕ УЧРЕЖДЕНИЕ ДОПОЛНИТЕЛЬНОГО ОБРАЗОВАНИЯ ЦЕНТР ДЕТСКОГО РАЗВИТИЯ "БЕБИ ПРОДИДЖИ"</t>
        </is>
      </c>
      <c r="D15" s="4" t="inlineStr">
        <is>
          <t>действующее</t>
        </is>
      </c>
      <c r="E15" s="4" t="inlineStr">
        <is>
          <t>СКОТНИКОВ ДМИТРИЙ СТАНИСЛАВОВИЧ</t>
        </is>
      </c>
      <c r="F15" s="4" t="inlineStr">
        <is>
          <t>7733246463</t>
        </is>
      </c>
      <c r="G15" s="4" t="inlineStr">
        <is>
          <t>8 (926) 765-01-02</t>
        </is>
      </c>
      <c r="H15" s="5" t="inlineStr">
        <is>
          <t>babyproclub@gmail.com</t>
        </is>
      </c>
      <c r="I15" s="5"/>
      <c r="J15" s="5" t="inlineStr">
        <is>
          <t>125310, МОСКВА ГОРОД, ШОССЕ ПЯТНИЦКОЕ, ДОМ 47</t>
        </is>
      </c>
    </row>
    <row collapsed="" customFormat="false" customHeight="" hidden="" ht="12.1" outlineLevel="0" r="16">
      <c r="A16" s="3" t="s">
        <f>=HYPERLINK("https://www.list-org.com/company/401965","https://www.list-org.com/company/401965")</f>
      </c>
      <c r="B16" s="4" t="inlineStr">
        <is>
          <t>ЧУДО ЦЕНТР "УНИКУМ"</t>
        </is>
      </c>
      <c r="C16" s="4" t="inlineStr">
        <is>
          <t>ЧАСТНОЕ УЧРЕЖДЕНИЕ ДОШКОЛЬНОГО ОБРАЗОВАНИЯ ЦЕНТР "УНИКУМ"</t>
        </is>
      </c>
      <c r="D16" s="4" t="inlineStr">
        <is>
          <t>не действующее</t>
        </is>
      </c>
      <c r="E16" s="4" t="inlineStr">
        <is>
          <t>САДРИЕВА ЭЛЬМИРА ШАХИЯЗАМОВНА</t>
        </is>
      </c>
      <c r="F16" s="4" t="inlineStr">
        <is>
          <t>1655343040</t>
        </is>
      </c>
      <c r="G16" s="4" t="inlineStr">
        <is>
          <t>293-48-10</t>
        </is>
      </c>
      <c r="H16" s="5"/>
      <c r="I16" s="5"/>
      <c r="J16" s="5" t="inlineStr">
        <is>
          <t>420021, ТАТАРСТАН РЕСПУБЛИКА, ГОРОД КАЗАНЬ, УЛИЦА ГАБДУЛЛЫ ТУКАЯ, ДОМ 91, ОФИС 219</t>
        </is>
      </c>
    </row>
    <row collapsed="" customFormat="false" customHeight="" hidden="" ht="12.1" outlineLevel="0" r="17">
      <c r="A17" s="3" t="s">
        <f>=HYPERLINK("https://www.list-org.com/company/12466306","https://www.list-org.com/company/12466306")</f>
      </c>
      <c r="B17" s="4" t="inlineStr">
        <is>
          <t>ЧУДО ЦЕНТР РАЗВИТИЯ РЕБЕНКА "МАЛЕНЬКАЯ ЛИЧНОСТЬ"</t>
        </is>
      </c>
      <c r="C17" s="4" t="inlineStr">
        <is>
          <t>ЧАСТНОЕ УЧРЕЖДЕНИЕ ДОШКОЛЬНОГО ОБРАЗОВАНИЯ ЦЕНТР РАЗВИТИЯ РЕБЕНКА "МАЛЕНЬКАЯ ЛИЧНОСТЬ"</t>
        </is>
      </c>
      <c r="D17" s="4" t="inlineStr">
        <is>
          <t>действующее</t>
        </is>
      </c>
      <c r="E17" s="4" t="inlineStr">
        <is>
          <t>ПЕТРОВ ИГОРЬ АНДРЕЕВИЧ</t>
        </is>
      </c>
      <c r="F17" s="4" t="inlineStr">
        <is>
          <t>5047234067</t>
        </is>
      </c>
      <c r="G17" s="4"/>
      <c r="H17" s="5"/>
      <c r="I17" s="5"/>
      <c r="J17" s="5" t="inlineStr">
        <is>
          <t>141707, МОСКОВСКАЯ ОБЛАСТЬ, ГОРОД ДОЛГОПРУДНЫЙ, ШОССЕ СТАРОЕ ДМИТРОВСКОЕ, ДОМ 15, КОРПУС 2, ПОМЕЩЕНИЕ 6</t>
        </is>
      </c>
    </row>
    <row collapsed="" customFormat="false" customHeight="" hidden="" ht="12.1" outlineLevel="0" r="18">
      <c r="A18" s="3" t="s">
        <f>=HYPERLINK("https://www.list-org.com/company/9724060","https://www.list-org.com/company/9724060")</f>
      </c>
      <c r="B18" s="4" t="inlineStr">
        <is>
          <t>ЧУДО"КАРАПУЗ"</t>
        </is>
      </c>
      <c r="C18" s="4" t="inlineStr">
        <is>
          <t>ЧАСТНОЕ УЧРЕЖДЕНИЕ ДОШКОЛЬНАЯ ОБРАЗОВАТЕЛЬНАЯ ОРГАНИЗАЦИЯ ДЕТСКИЙ САД "КАРАПУЗ"</t>
        </is>
      </c>
      <c r="D18" s="4" t="inlineStr">
        <is>
          <t>действующее</t>
        </is>
      </c>
      <c r="E18" s="4" t="inlineStr">
        <is>
          <t>МАСЛАКОВА ТАТЬЯНА ВИКТОРОВНА</t>
        </is>
      </c>
      <c r="F18" s="4" t="inlineStr">
        <is>
          <t>8601064300</t>
        </is>
      </c>
      <c r="G18" s="4" t="inlineStr">
        <is>
          <t>8 (904) 466-82-75</t>
        </is>
      </c>
      <c r="H18" s="5"/>
      <c r="I18" s="5"/>
      <c r="J18" s="5" t="inlineStr">
        <is>
          <t>628011, ХАНТЫ-МАНСИЙСКИЙ АВТОНОМНЫЙ ОКРУГ - ЮГРА АВТОНОМНЫЙ ОКРУГ, ГОРОД ХАНТЫ-МАНСИЙСК, УЛИЦА ЛЕНИНА, ДОМ 27</t>
        </is>
      </c>
    </row>
    <row collapsed="" customFormat="false" customHeight="" hidden="" ht="12.1" outlineLevel="0" r="19">
      <c r="A19" s="3" t="s">
        <f>=HYPERLINK("https://www.list-org.com/company/345789","https://www.list-org.com/company/345789")</f>
      </c>
      <c r="B19" s="4" t="inlineStr">
        <is>
          <t>ЧУДОИОО "НШ-ДС "ТИК-ТАК""</t>
        </is>
      </c>
      <c r="C19" s="4" t="inlineStr">
        <is>
          <t>ЧАСТНОЕ УЧРЕЖДЕНИЕ ДОШКОЛЬНАЯ ОБРАЗОВАТЕЛЬНАЯ И ОБЩЕОБРАЗОВАТЕЛЬНАЯ ОРГАНИЗАЦИЯ "НАЧАЛЬНАЯ ШКОЛА - ДЕТСКИЙ САД "ТИК-ТАК""</t>
        </is>
      </c>
      <c r="D19" s="4" t="inlineStr">
        <is>
          <t>не действующее</t>
        </is>
      </c>
      <c r="E19" s="4" t="inlineStr">
        <is>
          <t>КАРАМЗИНА ТАМАРА ИННОКЕНТЬЕВНА</t>
        </is>
      </c>
      <c r="F19" s="4" t="inlineStr">
        <is>
          <t>1435098530</t>
        </is>
      </c>
      <c r="G19" s="4" t="inlineStr">
        <is>
          <t>8 (4112) 43-88-80</t>
        </is>
      </c>
      <c r="H19" s="5"/>
      <c r="I19" s="5"/>
      <c r="J19" s="5" t="inlineStr">
        <is>
          <t>677000, САХА /ЯКУТИЯ/ РЕСП, ЯКУТСК Г, ХАБАРОВА УЛ, 21, 3</t>
        </is>
      </c>
    </row>
    <row collapsed="" customFormat="false" customHeight="" hidden="" ht="12.1" outlineLevel="0" r="20">
      <c r="A20" s="3" t="s">
        <f>=HYPERLINK("https://www.list-org.com/company/7714478","https://www.list-org.com/company/7714478")</f>
      </c>
      <c r="B20" s="4" t="inlineStr">
        <is>
          <t>ЧУДОО "ГЛАГОЛИКА"</t>
        </is>
      </c>
      <c r="C20" s="4" t="inlineStr">
        <is>
          <t>ЧАСТНОЕ УЧРЕЖДЕНИЕ ДОШКОЛЬНАЯ ОБРАЗОВАТЕЛЬНАЯ ОРГАНИЗАЦИЯ "ГЛАГОЛИКА"</t>
        </is>
      </c>
      <c r="D20" s="4" t="inlineStr">
        <is>
          <t>не действующее</t>
        </is>
      </c>
      <c r="E20" s="4" t="inlineStr">
        <is>
          <t>ГУЛЬТЯЕВ ВИТАЛИЙ АНДРЕЕВИЧ</t>
        </is>
      </c>
      <c r="F20" s="4" t="inlineStr">
        <is>
          <t>4027990803</t>
        </is>
      </c>
      <c r="G20" s="4" t="inlineStr">
        <is>
          <t>8 (902) 390-90-66</t>
        </is>
      </c>
      <c r="H20" s="5"/>
      <c r="I20" s="5"/>
      <c r="J20" s="5" t="inlineStr">
        <is>
          <t>248016, КАЛУЖСКАЯ ОБЛ, КАЛУГА Г, ЛЕНИНА УЛ, ДОМ 63/10</t>
        </is>
      </c>
    </row>
    <row collapsed="" customFormat="false" customHeight="" hidden="" ht="12.1" outlineLevel="0" r="21">
      <c r="A21" s="3" t="s">
        <f>=HYPERLINK("https://www.list-org.com/company/7714479","https://www.list-org.com/company/7714479")</f>
      </c>
      <c r="B21" s="4" t="inlineStr">
        <is>
          <t>ЧУДОО "ГОРОД ДРУЗЕЙ"</t>
        </is>
      </c>
      <c r="C21" s="4" t="inlineStr">
        <is>
          <t>ЧАСТНОЕ УЧРЕЖДЕНИЕ ДОШКОЛЬНАЯ ОБРАЗОВАТЕЛЬНАЯ ОРГАНИЗАЦИЯ "ГОРОД ДРУЗЕЙ"</t>
        </is>
      </c>
      <c r="D21" s="4" t="inlineStr">
        <is>
          <t>действующее</t>
        </is>
      </c>
      <c r="E21" s="4" t="inlineStr">
        <is>
          <t>ТАТАРИНОВА АННА ВАЛЕРЬЕВНА</t>
        </is>
      </c>
      <c r="F21" s="4" t="inlineStr">
        <is>
          <t>7715492836</t>
        </is>
      </c>
      <c r="G21" s="4" t="inlineStr">
        <is>
          <t>8 (495) 988-21-16</t>
        </is>
      </c>
      <c r="H21" s="5" t="inlineStr">
        <is>
          <t>anna.9959838@yandex.ru, goroddruzey@mail.ru, info@gorod-druzhby.ru</t>
        </is>
      </c>
      <c r="I21" s="5"/>
      <c r="J21" s="5" t="inlineStr">
        <is>
          <t>127322, МОСКВА ГОРОД, УЛИЦА ЯБЛОЧКОВА, ДОМ 21, КОРПУС 3</t>
        </is>
      </c>
    </row>
    <row collapsed="" customFormat="false" customHeight="" hidden="" ht="12.1" outlineLevel="0" r="22">
      <c r="A22" s="3" t="s">
        <f>=HYPERLINK("https://www.list-org.com/company/7684464","https://www.list-org.com/company/7684464")</f>
      </c>
      <c r="B22" s="4" t="inlineStr">
        <is>
          <t>ЧУДОО "ДЕТСКИЙ САД "ЛЕСНАЯ СКАЗКА"</t>
        </is>
      </c>
      <c r="C22" s="4" t="inlineStr">
        <is>
          <t>ЧАСТНОЕ УЧРЕЖДЕНИЕ ДОШКОЛЬНАЯ ОБРАЗОВАТЕЛЬНАЯ ОРГАНИЗАЦИЯ "ДЕТСКИЙ САД "ЛЕСНАЯ СКАЗКА"</t>
        </is>
      </c>
      <c r="D22" s="4" t="inlineStr">
        <is>
          <t>действующее</t>
        </is>
      </c>
      <c r="E22" s="4" t="inlineStr">
        <is>
          <t>КЛЁМИНА АНАСТАСИЯ ВИКТОРОВНА</t>
        </is>
      </c>
      <c r="F22" s="4" t="inlineStr">
        <is>
          <t>7751500338</t>
        </is>
      </c>
      <c r="G22" s="4" t="inlineStr">
        <is>
          <t>8 (906) 700-33-09</t>
        </is>
      </c>
      <c r="H22" s="5"/>
      <c r="I22" s="5"/>
      <c r="J22" s="5" t="inlineStr">
        <is>
          <t>108803, МОСКВА ГОРОД, ПОСЕЛЕНИЕ ВОСКРЕСЕНСКОЕ, ДЕРЕВНЯ ГУБКИНО, ДОМ 50</t>
        </is>
      </c>
    </row>
    <row collapsed="" customFormat="false" customHeight="" hidden="" ht="12.1" outlineLevel="0" r="23">
      <c r="A23" s="3" t="s">
        <f>=HYPERLINK("https://www.list-org.com/company/2028441","https://www.list-org.com/company/2028441")</f>
      </c>
      <c r="B23" s="4" t="inlineStr">
        <is>
          <t>ЧУДОО "ТВЕРСКОЙ ПРАВОСЛАВНЫЙ ДЕТСКИЙ САД СВЯТОЙ АННЫ КАШИНСКОЙ"</t>
        </is>
      </c>
      <c r="C23" s="4" t="inlineStr">
        <is>
          <t>ЧАСТНОЕ УЧРЕЖДЕНИЕ ДОШКОЛЬНАЯ ОБРАЗОВАТЕЛЬНАЯ ОРГАНИЗАЦИЯ "ТВЕРСКОЙ ПРАВОСЛАВНЫЙ ДЕТСКИЙ САД СВЯТОЙ АННЫ КАШИНСКОЙ"</t>
        </is>
      </c>
      <c r="D23" s="4" t="inlineStr">
        <is>
          <t>действующее</t>
        </is>
      </c>
      <c r="E23" s="4" t="inlineStr">
        <is>
          <t>РЕШЕТНЯК АНАСТАСИЯ СЕРГЕЕВНА</t>
        </is>
      </c>
      <c r="F23" s="4" t="inlineStr">
        <is>
          <t>6904024856</t>
        </is>
      </c>
      <c r="G23" s="4" t="inlineStr">
        <is>
          <t>8 (4822) 44-45-59</t>
        </is>
      </c>
      <c r="H23" s="5"/>
      <c r="I23" s="5" t="inlineStr">
        <is>
          <t>www.pravdetsad.ru</t>
        </is>
      </c>
      <c r="J23" s="5" t="inlineStr">
        <is>
          <t>170023, ТВЕРСКАЯ ОБЛАСТЬ, ГОРОД ТВЕРЬ, УЛИЦА АКАДЕМИЧЕСКАЯ, 8, А</t>
        </is>
      </c>
    </row>
    <row collapsed="" customFormat="false" customHeight="" hidden="" ht="12.1" outlineLevel="0" r="24">
      <c r="A24" s="3" t="s">
        <f>=HYPERLINK("https://www.list-org.com/company/7086449","https://www.list-org.com/company/7086449")</f>
      </c>
      <c r="B24" s="4" t="inlineStr">
        <is>
          <t>ЧУДОО "ЮЛА"</t>
        </is>
      </c>
      <c r="C24" s="4" t="inlineStr">
        <is>
          <t>Частное учреждение дошкольная образовательная организация "ЮЛА"</t>
        </is>
      </c>
      <c r="D24" s="4" t="inlineStr">
        <is>
          <t>действующее</t>
        </is>
      </c>
      <c r="E24" s="4" t="inlineStr">
        <is>
          <t>СЛАВЕЦКИЙ ДМИТРИЙ ВАЛЕРЬЕВИЧ</t>
        </is>
      </c>
      <c r="F24" s="4" t="inlineStr">
        <is>
          <t>6316997551</t>
        </is>
      </c>
      <c r="G24" s="4" t="inlineStr">
        <is>
          <t>8 (917) 107-57-21</t>
        </is>
      </c>
      <c r="H24" s="5"/>
      <c r="I24" s="5" t="inlineStr">
        <is>
          <t>http://yula-samara.ru</t>
        </is>
      </c>
      <c r="J24" s="5" t="inlineStr">
        <is>
          <t>443090, САМАРСКАЯ ОБЛАСТЬ, ГОРОД САМАРА, ШОССЕ МОСКОВСКОЕ, 57, Н9</t>
        </is>
      </c>
    </row>
    <row collapsed="" customFormat="false" customHeight="" hidden="" ht="12.1" outlineLevel="0" r="25">
      <c r="A25" s="3" t="s">
        <f>=HYPERLINK("https://www.list-org.com/company/7940007","https://www.list-org.com/company/7940007")</f>
      </c>
      <c r="B25" s="4" t="inlineStr">
        <is>
          <t>ЧУДОО ДЕТСКИЙ САД "СМАЙЛИК"</t>
        </is>
      </c>
      <c r="C25" s="4" t="inlineStr">
        <is>
          <t>ЧАСТНОЕ УЧРЕЖДЕНИЕ ДОШКОЛЬНАЯ ОБРАЗОВАТЕЛЬНАЯ ОРГАНИЗАЦИЯ ДЕТСКИЙ САД "СМАЙЛИК"</t>
        </is>
      </c>
      <c r="D25" s="4" t="inlineStr">
        <is>
          <t>не действующее</t>
        </is>
      </c>
      <c r="E25" s="4" t="inlineStr">
        <is>
          <t>ДОВТАЕВА ЛАУРА РУСЛАНОВНА</t>
        </is>
      </c>
      <c r="F25" s="4" t="inlineStr">
        <is>
          <t>2015999325</t>
        </is>
      </c>
      <c r="G25" s="4" t="inlineStr">
        <is>
          <t>8 (928) 788-00-07</t>
        </is>
      </c>
      <c r="H25" s="5"/>
      <c r="I25" s="5"/>
      <c r="J25" s="5" t="inlineStr">
        <is>
          <t>364038, ЧЕЧЕНСКАЯ РЕСП, ГРОЗНЫЙ Г, ИМЕНИ МИТАЕВА ГАЗИМАГОМЕДА ХУСЕЙНОВИЧА УЛ, ДОМ 27</t>
        </is>
      </c>
    </row>
    <row collapsed="" customFormat="false" customHeight="" hidden="" ht="12.1" outlineLevel="0" r="26">
      <c r="A26" s="3" t="s">
        <f>=HYPERLINK("https://www.list-org.com/company/9900344","https://www.list-org.com/company/9900344")</f>
      </c>
      <c r="B26" s="4" t="inlineStr">
        <is>
          <t>ЧУДПО НЮР (СВЕТ)</t>
        </is>
      </c>
      <c r="C26" s="4" t="inlineStr">
        <is>
          <t>ЧАСТНОЕ УЧРЕЖДЕНИЕ ДОПОЛНИТЕЛЬНОГО ПРОФЕССИОНАЛЬНОГО ОБРАЗОВАНИЯ НЮР (СВЕТ)</t>
        </is>
      </c>
      <c r="D26" s="4" t="inlineStr">
        <is>
          <t>действующее</t>
        </is>
      </c>
      <c r="E26" s="4" t="inlineStr">
        <is>
          <t>ЛЕПШОКОВА ЕВГЕНИЯ НИКОЛАЕВНА</t>
        </is>
      </c>
      <c r="F26" s="4" t="inlineStr">
        <is>
          <t>0917032821</t>
        </is>
      </c>
      <c r="G26" s="4"/>
      <c r="H26" s="5"/>
      <c r="I26" s="5"/>
      <c r="J26" s="5" t="inlineStr">
        <is>
          <t>369000, КАРАЧАЕВО-ЧЕРКЕССКАЯ РЕСПУБЛИКА, Г ЧЕРКЕССК, УЛ ЛЕНИНА, Д 34, КОРП А, КВ 305</t>
        </is>
      </c>
    </row>
    <row collapsed="" customFormat="false" customHeight="" hidden="" ht="12.1" outlineLevel="0" r="27">
      <c r="A27" s="3" t="s">
        <f>=HYPERLINK("https://www.list-org.com/company/4494887","https://www.list-org.com/company/4494887")</f>
      </c>
      <c r="B27" s="4" t="inlineStr">
        <is>
          <t>ЧУОО "МЕЖДУНАРОДНАЯ ШКОЛА"</t>
        </is>
      </c>
      <c r="C27" s="4" t="inlineStr">
        <is>
          <t>ЧАСТНОЕ УЧРЕЖДЕНИЕ ОБЩЕОБРАЗОВАТЕЛЬНАЯ ОРГАНИЗАЦИЯ "МЕЖДУНАРОДНАЯ ШКОЛА УГЛУБЛЕННОГО ИЗУЧЕНИЯ ИНОСТРАННЫХ ЯЗЫКОВ"</t>
        </is>
      </c>
      <c r="D27" s="4" t="inlineStr">
        <is>
          <t>действующее</t>
        </is>
      </c>
      <c r="E27" s="4" t="inlineStr">
        <is>
          <t>ТРИФОНОВА АННА ЭММАНУИЛОВНА</t>
        </is>
      </c>
      <c r="F27" s="4" t="inlineStr">
        <is>
          <t>7714319885</t>
        </is>
      </c>
      <c r="G27" s="4" t="inlineStr">
        <is>
          <t>8 (495) 399-19-05</t>
        </is>
      </c>
      <c r="H27" s="5"/>
      <c r="I27" s="5"/>
      <c r="J27" s="5" t="inlineStr">
        <is>
          <t>125252, МОСКВА Г, ХОДЫНСКИЙ Б-Р, 9</t>
        </is>
      </c>
    </row>
    <row collapsed="" customFormat="false" customHeight="" hidden="" ht="12.1" outlineLevel="0" r="28">
      <c r="A28" s="3" t="s">
        <f>=HYPERLINK("https://www.list-org.com/company/6716031","https://www.list-org.com/company/6716031")</f>
      </c>
      <c r="B28" s="4" t="inlineStr">
        <is>
          <t>ЧУОО "МИР ПОЗНАНИЙ"</t>
        </is>
      </c>
      <c r="C28" s="4" t="inlineStr">
        <is>
          <t>ЧАСТНОЕ УЧРЕЖДЕНИЕ ОБЩЕОБРАЗОВАТЕЛЬНАЯ ОРГАНИЗАЦИЯ "МИР ПОЗНАНИЙ"</t>
        </is>
      </c>
      <c r="D28" s="4" t="inlineStr">
        <is>
          <t>действующее</t>
        </is>
      </c>
      <c r="E28" s="4" t="inlineStr">
        <is>
          <t>СМИРНОВА ЮЛИЯ ВИКТОРОВНА</t>
        </is>
      </c>
      <c r="F28" s="4" t="inlineStr">
        <is>
          <t>5007998059</t>
        </is>
      </c>
      <c r="G28" s="4" t="inlineStr">
        <is>
          <t>8 (800) 555-65-10</t>
        </is>
      </c>
      <c r="H28" s="5"/>
      <c r="I28" s="5"/>
      <c r="J28" s="5" t="inlineStr">
        <is>
          <t>142073, МОСКОВСКАЯ ОБЛАСТЬ, ГОРОД ДОМОДЕДОВО, ДЕРЕВНЯ ОДИНЦОВО, ТЕРРИТОРИЯ БОР, СТРОЕНИЕ 13</t>
        </is>
      </c>
    </row>
    <row collapsed="" customFormat="false" customHeight="" hidden="" ht="12.1" outlineLevel="0" r="29">
      <c r="A29" s="3" t="s">
        <f>=HYPERLINK("https://www.list-org.com/company/11841871","https://www.list-org.com/company/11841871")</f>
      </c>
      <c r="B29" s="4" t="inlineStr">
        <is>
          <t>ЧУОО ШКОЛА "ЕКАТЕРИНИНСКИЙ ЛИЦЕЙ "ЗЕЛЕНОГРАД"</t>
        </is>
      </c>
      <c r="C29" s="4" t="inlineStr">
        <is>
          <t>ЧАСТНОЕ УЧРЕЖДЕНИЕ ОБЩЕОБРАЗОВАТЕЛЬНАЯ ОРГАНИЗАЦИЯ ШКОЛА "ЕКАТЕРИНИНСКИЙ ЛИЦЕЙ "ЗЕЛЕНОГРАД"</t>
        </is>
      </c>
      <c r="D29" s="4" t="inlineStr">
        <is>
          <t>действующее</t>
        </is>
      </c>
      <c r="E29" s="4" t="inlineStr">
        <is>
          <t>ФЕДОТОВ ВЛАДИСЛАВ ВЛАДИМИРОВИЧ</t>
        </is>
      </c>
      <c r="F29" s="4" t="inlineStr">
        <is>
          <t>5044112166</t>
        </is>
      </c>
      <c r="G29" s="4"/>
      <c r="H29" s="5" t="inlineStr">
        <is>
          <t>vlasova@npkc.ru</t>
        </is>
      </c>
      <c r="I29" s="5"/>
      <c r="J29" s="5" t="inlineStr">
        <is>
          <t>141551, МОСКОВСКАЯ ОБЛАСТЬ, ГОРОД СОЛНЕЧНОГОРСК, РАБОЧИЙ ПОСЕЛОК АНДРЕЕВКА, УЛИЦА ЖИЛИНСКАЯ, ДОМ 27, КОРПУС 6</t>
        </is>
      </c>
    </row>
    <row collapsed="" customFormat="false" customHeight="" hidden="" ht="12.1" outlineLevel="0" r="30">
      <c r="A30" s="3" t="s">
        <f>=HYPERLINK("https://www.list-org.com/company/8228425","https://www.list-org.com/company/8228425")</f>
      </c>
      <c r="B30" s="4" t="inlineStr">
        <is>
          <t>ЧУООДО «ПТИ КРЭФ ИЗМАЙЛОВО»</t>
        </is>
      </c>
      <c r="C30" s="4" t="inlineStr">
        <is>
          <t>ЧАСТНОЕ УЧРЕЖДЕНИЕ ОБРАЗОВАТЕЛЬНАЯ ОРГАНИЗАЦИЯ ДОПОЛНИТЕЛЬНОГО ОБРАЗОВАНИЯ «ПТИ КРЭФ ИЗМАЙЛОВО»</t>
        </is>
      </c>
      <c r="D30" s="4" t="inlineStr">
        <is>
          <t>действующее</t>
        </is>
      </c>
      <c r="E30" s="4" t="inlineStr">
        <is>
          <t>СОЛОВЬЕВ ПАВЕЛ ПАВЛОВИЧ</t>
        </is>
      </c>
      <c r="F30" s="4" t="inlineStr">
        <is>
          <t>7719420462</t>
        </is>
      </c>
      <c r="G30" s="4" t="inlineStr">
        <is>
          <t>8 (926) 075-73-14</t>
        </is>
      </c>
      <c r="H30" s="5"/>
      <c r="I30" s="5"/>
      <c r="J30" s="5" t="inlineStr">
        <is>
          <t>105425, МОСКВА Г, СИРЕНЕВЫЙ Б-Р, ДОМ 9А</t>
        </is>
      </c>
    </row>
    <row collapsed="" customFormat="false" customHeight="" hidden="" ht="12.1" outlineLevel="0" r="31">
      <c r="A31" s="3" t="s">
        <f>=HYPERLINK("https://www.list-org.com/company/132927","https://www.list-org.com/company/132927")</f>
      </c>
      <c r="B31" s="4" t="inlineStr">
        <is>
          <t>ШКОЛА "ЗНАЙКА"</t>
        </is>
      </c>
      <c r="C31" s="4" t="inlineStr">
        <is>
          <t>ЧАСТНОЕ УЧРЕЖДЕНИЕ ОБЩЕОБРАЗОВАТЕЛЬНАЯ ОРГАНИЗАЦИЯ СРЕДНЯЯ ШКОЛА "ЗНАЙКА"</t>
        </is>
      </c>
      <c r="D31" s="4" t="inlineStr">
        <is>
          <t>действующее</t>
        </is>
      </c>
      <c r="E31" s="4" t="inlineStr">
        <is>
          <t>ФОМИНА ГАЛИНА ВАДИМОВНА</t>
        </is>
      </c>
      <c r="F31" s="4" t="inlineStr">
        <is>
          <t>7712008228</t>
        </is>
      </c>
      <c r="G31" s="4" t="inlineStr">
        <is>
          <t>8 (495) 154-43-91</t>
        </is>
      </c>
      <c r="H31" s="5"/>
      <c r="I31" s="5" t="inlineStr">
        <is>
          <t>http://vashznaika.ru/butovo/</t>
        </is>
      </c>
      <c r="J31" s="5" t="inlineStr">
        <is>
          <t>125239, МОСКВА Г, МАТРОСА ЖЕЛЕЗНЯКА Б-Р, 29А</t>
        </is>
      </c>
    </row>
    <row collapsed="" customFormat="false" customHeight="" hidden="" ht="12.1" outlineLevel="0" r="32">
      <c r="A32" s="3" t="s">
        <f>=HYPERLINK("https://www.list-org.com/company/657622","https://www.list-org.com/company/657622")</f>
      </c>
      <c r="B32" s="4" t="inlineStr">
        <is>
          <t>ШКОЛА "МОРОЗКО"</t>
        </is>
      </c>
      <c r="C32" s="4" t="inlineStr">
        <is>
          <t>ЧАСТНОЕ УЧРЕЖДЕНИЕ ОБЩЕОБРАЗОВАТЕЛЬНАЯ ОРГАНИЗАЦИЯ ШКОЛА "МОРОЗКО"</t>
        </is>
      </c>
      <c r="D32" s="4" t="inlineStr">
        <is>
          <t>действующее</t>
        </is>
      </c>
      <c r="E32" s="4" t="inlineStr">
        <is>
          <t>МОРОЗОВА СВЕТЛАНА БОРИСОВНА</t>
        </is>
      </c>
      <c r="F32" s="4" t="inlineStr">
        <is>
          <t>7701172145</t>
        </is>
      </c>
      <c r="G32" s="4" t="inlineStr">
        <is>
          <t>8 (499) 194-60-10</t>
        </is>
      </c>
      <c r="H32" s="5"/>
      <c r="I32" s="5"/>
      <c r="J32" s="5" t="inlineStr">
        <is>
          <t>123060, МОСКВА Г, РАСПЛЕТИНА УЛ, 17, 2</t>
        </is>
      </c>
    </row>
    <row collapsed="" customFormat="false" customHeight="" hidden="" ht="12.1" outlineLevel="0" r="33">
      <c r="A33" s="3" t="s">
        <f>=HYPERLINK("https://www.list-org.com/company/2537951","https://www.list-org.com/company/2537951")</f>
      </c>
      <c r="B33" s="4" t="inlineStr">
        <is>
          <t>ШКОЛА "НУР-ЭЛИТ"</t>
        </is>
      </c>
      <c r="C33" s="4" t="inlineStr">
        <is>
          <t>ЧАСТНОЕ ОБЩЕОБРАЗОВАТЕЛЬНОЕ УЧРЕЖДЕНИЕ "ПОЛИЛИНГВАЛЬНАЯ ШКОЛА УПРАВЛЕНИЯ "НУР-ЭЛИТ"</t>
        </is>
      </c>
      <c r="D33" s="4" t="inlineStr">
        <is>
          <t>не действующее</t>
        </is>
      </c>
      <c r="E33" s="4" t="inlineStr">
        <is>
          <t>ХАЖИТАРХАНОВА ГУЗЯЛЬ ЮЛДАШЕВНА</t>
        </is>
      </c>
      <c r="F33" s="4" t="inlineStr">
        <is>
          <t>1655316769</t>
        </is>
      </c>
      <c r="G33" s="4" t="inlineStr">
        <is>
          <t>37-54-80</t>
        </is>
      </c>
      <c r="H33" s="5"/>
      <c r="I33" s="5"/>
      <c r="J33" s="5" t="inlineStr">
        <is>
          <t>420111, ТАТАРСТАН РЕСП, КАЗАНЬ Г, ЛОБАЧЕВСКОГО УЛ, ДОМ 10, ПОМЕЩЕНИЕ 33</t>
        </is>
      </c>
    </row>
    <row collapsed="" customFormat="false" customHeight="" hidden="" ht="12.1" outlineLevel="0" r="34">
      <c r="A34" s="3" t="s">
        <f>=HYPERLINK("https://www.list-org.com/company/45882","https://www.list-org.com/company/45882")</f>
      </c>
      <c r="B34" s="4" t="inlineStr">
        <is>
          <t>ШКОЛА «НАСЛЕДНИК»</t>
        </is>
      </c>
      <c r="C34" s="4" t="inlineStr">
        <is>
          <t>ОБЩЕОБРАЗОВАТЕЛЬНАЯ АВТОНОМНАЯ НЕКОММЕРЧЕСКАЯ ОРГАНИЗАЦИЯ «ШКОЛА «НАСЛЕДНИК»</t>
        </is>
      </c>
      <c r="D34" s="4" t="inlineStr">
        <is>
          <t>действующее</t>
        </is>
      </c>
      <c r="E34" s="4" t="inlineStr">
        <is>
          <t>ШАПЧИЦ ЛЮБОВЬ АЛЕКСЕЕВНА</t>
        </is>
      </c>
      <c r="F34" s="4" t="inlineStr">
        <is>
          <t>7724295538</t>
        </is>
      </c>
      <c r="G34" s="4" t="inlineStr">
        <is>
          <t>8 (495) 655-96-36</t>
        </is>
      </c>
      <c r="H34" s="5" t="inlineStr">
        <is>
          <t>sandorm@mail.ru, sandorm@mail.ry, school@naslednik.ru</t>
        </is>
      </c>
      <c r="I34" s="5"/>
      <c r="J34" s="5" t="inlineStr">
        <is>
          <t>115211, МОСКВА Г, БОРИСОВСКИЕ ПРУДЫ УЛ, 19, 1</t>
        </is>
      </c>
    </row>
    <row collapsed="" customFormat="false" customHeight="" hidden="" ht="12.1" outlineLevel="0" r="35">
      <c r="A35" s="3" t="s">
        <f>=HYPERLINK("https://www.list-org.com/company/2024121","https://www.list-org.com/company/2024121")</f>
      </c>
      <c r="B35" s="4" t="inlineStr">
        <is>
          <t>ШКОЛА N 107</t>
        </is>
      </c>
      <c r="C35" s="4" t="inlineStr">
        <is>
          <t>МУНИЦИПАЛЬНОЕ ОБЩЕОБРАЗОВАТЕЛЬНОЕ УЧРЕЖДЕНИЕ "НАЧАЛЬНАЯ ОБЩЕОБРАЗОВАТЕЛЬНАЯ ШКОЛА № 107" СОВЕТСКОГО РАЙОНА Г. КАЗАНИ</t>
        </is>
      </c>
      <c r="D35" s="4" t="inlineStr">
        <is>
          <t>действующее</t>
        </is>
      </c>
      <c r="E35" s="4" t="inlineStr">
        <is>
          <t>МУГИНОВА ЛЮДМИЛА ФЕДОРОВНА</t>
        </is>
      </c>
      <c r="F35" s="4" t="inlineStr">
        <is>
          <t>1660047991</t>
        </is>
      </c>
      <c r="G35" s="4" t="inlineStr">
        <is>
          <t>272-12-42</t>
        </is>
      </c>
      <c r="H35" s="5"/>
      <c r="I35" s="5"/>
      <c r="J35" s="5" t="inlineStr">
        <is>
          <t>420029, Республика Татарстан (Татарстан), г Казань, УЛ ПИОНЕРСКАЯ Д 10</t>
        </is>
      </c>
    </row>
    <row collapsed="" customFormat="false" customHeight="" hidden="" ht="12.1" outlineLevel="0" r="36">
      <c r="A36" s="3" t="s">
        <f>=HYPERLINK("https://www.list-org.com/company/6604393","https://www.list-org.com/company/6604393")</f>
      </c>
      <c r="B36" s="4" t="inlineStr">
        <is>
          <t>Школа МФЮА</t>
        </is>
      </c>
      <c r="C36" s="4" t="inlineStr">
        <is>
          <t>Негосударственное образовательное частное учреждение средняя общеобразовательная Международная финансово-юридическая школа</t>
        </is>
      </c>
      <c r="D36" s="4" t="inlineStr">
        <is>
          <t>действующее</t>
        </is>
      </c>
      <c r="E36" s="4" t="inlineStr">
        <is>
          <t>ЗАБЕЛИН ОЛЕГ АЛЕКСЕЕВИЧ</t>
        </is>
      </c>
      <c r="F36" s="4" t="inlineStr">
        <is>
          <t>7715490250</t>
        </is>
      </c>
      <c r="G36" s="4" t="inlineStr">
        <is>
          <t>8 (495) 719-03-15</t>
        </is>
      </c>
      <c r="H36" s="5"/>
      <c r="I36" s="5" t="inlineStr">
        <is>
          <t>www.mfua.ru</t>
        </is>
      </c>
      <c r="J36" s="5" t="inlineStr">
        <is>
          <t>127560, г Москва, ул Плещеева, д 16 А</t>
        </is>
      </c>
    </row>
    <row collapsed="" customFormat="false" customHeight="" hidden="" ht="12.1" outlineLevel="0" r="37">
      <c r="A37" s="3" t="s">
        <f>=HYPERLINK("https://www.list-org.com/company/3350545","https://www.list-org.com/company/3350545")</f>
      </c>
      <c r="B37" s="4" t="inlineStr">
        <is>
          <t>ШКОЛА-ДЕТСКИЙ САД "РУСЬ"</t>
        </is>
      </c>
      <c r="C37" s="4" t="inlineStr">
        <is>
          <t>НЕГОСУДАРСТВЕННОЕ ОБЩЕОБРАЗОВАТЕЛЬНОЕ УЧРЕЖДЕНИЕ "НАЧАЛЬНАЯ ШКОЛА-ДЕТСКИЙ САД "РУСЬ"</t>
        </is>
      </c>
      <c r="D37" s="4" t="inlineStr">
        <is>
          <t>действующее</t>
        </is>
      </c>
      <c r="E37" s="4" t="inlineStr">
        <is>
          <t>ПАНКОВА НАДЕЖДА ПЕТРОВНА</t>
        </is>
      </c>
      <c r="F37" s="4" t="inlineStr">
        <is>
          <t>5075368947</t>
        </is>
      </c>
      <c r="G37" s="4" t="inlineStr">
        <is>
          <t>2-32-77</t>
        </is>
      </c>
      <c r="H37" s="5"/>
      <c r="I37" s="5"/>
      <c r="J37" s="5" t="inlineStr">
        <is>
          <t>143103, МОСКОВСКАЯ ОБЛ, РУЗСКИЙ ГО, РУЗА Г, ФЕДЕРАТИВНЫЙ ПР, 8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2021-08-28T10:41:25.00Z</dcterms:created>
  <dc:title/>
  <dc:subject/>
  <dc:creator/>
  <dc:description/>
  <cp:revision>0</cp:revision>
</cp:coreProperties>
</file>