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Market Data\"/>
    </mc:Choice>
  </mc:AlternateContent>
  <xr:revisionPtr revIDLastSave="0" documentId="13_ncr:1_{5E3AC2BA-5EE7-46BD-8BEE-650607050882}" xr6:coauthVersionLast="47" xr6:coauthVersionMax="47" xr10:uidLastSave="{00000000-0000-0000-0000-000000000000}"/>
  <bookViews>
    <workbookView xWindow="-26100" yWindow="2280" windowWidth="21600" windowHeight="11385" xr2:uid="{00000000-000D-0000-FFFF-FFFF00000000}"/>
  </bookViews>
  <sheets>
    <sheet name="Main" sheetId="1" r:id="rId1"/>
    <sheet name="Energy, Winter" sheetId="2" r:id="rId2"/>
    <sheet name="Secondary Reserve, Winter" sheetId="3" r:id="rId3"/>
    <sheet name="Tertiary Reserve Up, Winter" sheetId="4" r:id="rId4"/>
    <sheet name="Tertiary Reserve Down, Winter" sheetId="5" r:id="rId5"/>
    <sheet name="Flexibility, Winter" sheetId="11" r:id="rId6"/>
    <sheet name="Energy, Summer" sheetId="6" r:id="rId7"/>
    <sheet name="Secondary Reserve, Summer" sheetId="7" r:id="rId8"/>
    <sheet name="Tertiary Reserve Up, Summer" sheetId="8" r:id="rId9"/>
    <sheet name="Tertiary Reserve Down, Summer" sheetId="9" r:id="rId10"/>
    <sheet name="Flexibility, Summer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2" l="1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B2" i="12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2" i="11"/>
  <c r="I2" i="9"/>
  <c r="R2" i="9"/>
  <c r="Q6" i="9"/>
  <c r="O6" i="9"/>
  <c r="F6" i="9"/>
  <c r="F3" i="9"/>
  <c r="L6" i="8"/>
  <c r="H6" i="8"/>
  <c r="M2" i="5"/>
  <c r="X4" i="5"/>
  <c r="Y6" i="4"/>
  <c r="X6" i="4"/>
  <c r="W6" i="4"/>
  <c r="X2" i="4"/>
  <c r="W2" i="4"/>
  <c r="V6" i="4"/>
  <c r="V2" i="4"/>
  <c r="U6" i="4"/>
  <c r="U2" i="4"/>
  <c r="T2" i="4"/>
  <c r="S2" i="4"/>
  <c r="O6" i="4"/>
  <c r="O4" i="4"/>
  <c r="G4" i="4"/>
  <c r="B6" i="4"/>
  <c r="B4" i="4"/>
  <c r="M5" i="9" l="1"/>
  <c r="R5" i="5"/>
  <c r="D5" i="9"/>
  <c r="L3" i="5"/>
  <c r="Q5" i="5"/>
  <c r="Q3" i="5"/>
  <c r="H2" i="9"/>
  <c r="H5" i="9"/>
  <c r="H3" i="9"/>
  <c r="B3" i="5"/>
  <c r="P3" i="5"/>
  <c r="P5" i="5"/>
  <c r="G6" i="9"/>
  <c r="G3" i="9"/>
  <c r="G5" i="9"/>
  <c r="U3" i="5"/>
  <c r="G3" i="5"/>
  <c r="F3" i="5"/>
  <c r="O5" i="5"/>
  <c r="J3" i="9"/>
  <c r="K5" i="9"/>
  <c r="V5" i="5"/>
  <c r="E6" i="9"/>
  <c r="E5" i="9"/>
  <c r="D3" i="5"/>
  <c r="E3" i="5"/>
  <c r="N5" i="5"/>
  <c r="Y5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tc={F492142A-F33F-4A48-8C2B-D25BD1C79A52}</author>
    <author>tc={42A1CB46-26A8-48FA-9A3E-D5F88EEA069C}</author>
    <author>tc={E6D2BEF3-43D0-4508-B5EC-D2CF7D6EDDDF}</author>
    <author>tc={91D80F1D-A108-4855-BE75-5882C64785C8}</author>
    <author>tc={D2B5D017-7110-4333-A6C1-A2134F4EE3D6}</author>
  </authors>
  <commentList>
    <comment ref="A2" authorId="0" shapeId="0" xr:uid="{F492142A-F33F-4A48-8C2B-D25BD1C79A52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2020</t>
      </text>
    </comment>
    <comment ref="A3" authorId="1" shapeId="0" xr:uid="{42A1CB46-26A8-48FA-9A3E-D5F88EEA069C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2020</t>
      </text>
    </comment>
    <comment ref="A4" authorId="2" shapeId="0" xr:uid="{E6D2BEF3-43D0-4508-B5EC-D2CF7D6EDDDF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2020</t>
      </text>
    </comment>
    <comment ref="A5" authorId="3" shapeId="0" xr:uid="{91D80F1D-A108-4855-BE75-5882C64785C8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2020</t>
      </text>
    </comment>
    <comment ref="A6" authorId="4" shapeId="0" xr:uid="{D2B5D017-7110-4333-A6C1-A2134F4EE3D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tc={BC5ED841-48B8-4728-8352-7D400619558B}</author>
    <author>tc={5ABB83F5-0667-4F07-BCA4-3A9225A77AEA}</author>
    <author>tc={2F5D9CFC-F340-4223-8C7F-FCAFD95E3102}</author>
    <author>tc={4313512D-A95F-437E-A255-065E16D79BD9}</author>
    <author>tc={8A456D35-CCD9-422E-8BAA-9031C5F8E300}</author>
  </authors>
  <commentList>
    <comment ref="A2" authorId="0" shapeId="0" xr:uid="{BC5ED841-48B8-4728-8352-7D400619558B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2020</t>
      </text>
    </comment>
    <comment ref="A3" authorId="1" shapeId="0" xr:uid="{5ABB83F5-0667-4F07-BCA4-3A9225A77AEA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2020</t>
      </text>
    </comment>
    <comment ref="A4" authorId="2" shapeId="0" xr:uid="{2F5D9CFC-F340-4223-8C7F-FCAFD95E3102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2020</t>
      </text>
    </comment>
    <comment ref="A5" authorId="3" shapeId="0" xr:uid="{4313512D-A95F-437E-A255-065E16D79BD9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2020</t>
      </text>
    </comment>
    <comment ref="A6" authorId="4" shapeId="0" xr:uid="{8A456D35-CCD9-422E-8BAA-9031C5F8E300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2020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tc={27BBEE63-A8A7-4699-A7B1-99BA633DB036}</author>
    <author>tc={6515A72A-86CF-41BD-8320-76E1F5B1FADE}</author>
    <author>tc={C98E3DBE-69AD-400C-89DB-1B9B3AF46DB6}</author>
    <author>tc={A29A603E-395A-483A-9FAA-17008078BCAF}</author>
    <author>tc={2928A141-A609-4694-9DFD-6755D7D2B487}</author>
  </authors>
  <commentList>
    <comment ref="A2" authorId="0" shapeId="0" xr:uid="{27BBEE63-A8A7-4699-A7B1-99BA633DB03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2020</t>
      </text>
    </comment>
    <comment ref="A3" authorId="1" shapeId="0" xr:uid="{6515A72A-86CF-41BD-8320-76E1F5B1FADE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2020</t>
      </text>
    </comment>
    <comment ref="A4" authorId="2" shapeId="0" xr:uid="{C98E3DBE-69AD-400C-89DB-1B9B3AF46DB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2020</t>
      </text>
    </comment>
    <comment ref="A5" authorId="3" shapeId="0" xr:uid="{A29A603E-395A-483A-9FAA-17008078BCAF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2020</t>
      </text>
    </comment>
    <comment ref="A6" authorId="4" shapeId="0" xr:uid="{2928A141-A609-4694-9DFD-6755D7D2B48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January 17th, 2020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tc={B9D3449D-E35E-46A4-9D9F-D2E16D9500E6}</author>
    <author>tc={7E3A3B73-9D68-4E0B-818D-FE4B4F6244CE}</author>
    <author>tc={1441AFA9-0459-492B-9789-9D88C0326E19}</author>
    <author>tc={22AE99E3-3426-40FC-9E18-2B38B6714C60}</author>
    <author>tc={0612EA72-168D-449C-A9D3-EBEF9788A1AD}</author>
  </authors>
  <commentList>
    <comment ref="A2" authorId="0" shapeId="0" xr:uid="{B9D3449D-E35E-46A4-9D9F-D2E16D9500E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2020</t>
      </text>
    </comment>
    <comment ref="A3" authorId="1" shapeId="0" xr:uid="{7E3A3B73-9D68-4E0B-818D-FE4B4F6244CE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2020</t>
      </text>
    </comment>
    <comment ref="A4" authorId="2" shapeId="0" xr:uid="{1441AFA9-0459-492B-9789-9D88C0326E19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2020</t>
      </text>
    </comment>
    <comment ref="A5" authorId="3" shapeId="0" xr:uid="{22AE99E3-3426-40FC-9E18-2B38B6714C60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2020</t>
      </text>
    </comment>
    <comment ref="A6" authorId="4" shapeId="0" xr:uid="{0612EA72-168D-449C-A9D3-EBEF9788A1A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January 17th, 2020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tc={88BFEBBC-FE07-4C46-84FE-86AA3FD53D99}</author>
    <author>tc={E0C33859-F9C0-451D-98A5-FABAC43C6D15}</author>
    <author>tc={573E4A7D-65BD-4B7B-8EA7-63038693DCE5}</author>
    <author>tc={82E46766-03E0-4C14-91E7-11DC23E1FE80}</author>
    <author>tc={1E55EEEE-BA79-4195-8A1D-45154C4DDDB5}</author>
  </authors>
  <commentList>
    <comment ref="A2" authorId="0" shapeId="0" xr:uid="{88BFEBBC-FE07-4C46-84FE-86AA3FD53D99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2020</t>
      </text>
    </comment>
    <comment ref="A3" authorId="1" shapeId="0" xr:uid="{E0C33859-F9C0-451D-98A5-FABAC43C6D15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2020</t>
      </text>
    </comment>
    <comment ref="A4" authorId="2" shapeId="0" xr:uid="{573E4A7D-65BD-4B7B-8EA7-63038693DCE5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2020</t>
      </text>
    </comment>
    <comment ref="A5" authorId="3" shapeId="0" xr:uid="{82E46766-03E0-4C14-91E7-11DC23E1FE80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2020</t>
      </text>
    </comment>
    <comment ref="A6" authorId="4" shapeId="0" xr:uid="{1E55EEEE-BA79-4195-8A1D-45154C4DDDB5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2020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tc={97A80AF1-EB1F-487E-9F7D-386A15F551BB}</author>
    <author>tc={D9D923E9-03D3-4E55-A423-85BC7113D1FE}</author>
    <author>tc={55C4C18D-BEA0-4078-A744-9715D0BAE80C}</author>
    <author>tc={AB80A1C6-22EB-4F45-A615-0442EDDE4748}</author>
    <author>tc={062A73CD-E3CE-45A0-B30F-C084FCAF6E8B}</author>
  </authors>
  <commentList>
    <comment ref="A2" authorId="0" shapeId="0" xr:uid="{97A80AF1-EB1F-487E-9F7D-386A15F551BB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2020</t>
      </text>
    </comment>
    <comment ref="A3" authorId="1" shapeId="0" xr:uid="{D9D923E9-03D3-4E55-A423-85BC7113D1FE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2020</t>
      </text>
    </comment>
    <comment ref="A4" authorId="2" shapeId="0" xr:uid="{55C4C18D-BEA0-4078-A744-9715D0BAE80C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2020</t>
      </text>
    </comment>
    <comment ref="A5" authorId="3" shapeId="0" xr:uid="{AB80A1C6-22EB-4F45-A615-0442EDDE4748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2020</t>
      </text>
    </comment>
    <comment ref="A6" authorId="4" shapeId="0" xr:uid="{062A73CD-E3CE-45A0-B30F-C084FCAF6E8B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2020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tc={54B6800D-CAED-4CE6-9DA8-8CFBEE3BBD62}</author>
    <author>tc={90231538-AA15-40A8-A14C-AE678BBAB2D7}</author>
    <author>tc={C827F6D3-9A33-4AA8-9BEE-D91ED91E3AEF}</author>
    <author>tc={049D7D6F-315E-4360-AD9A-9B04FAA4D63A}</author>
    <author>tc={C1028DDF-8E0B-4B65-95F2-69439E5278F2}</author>
  </authors>
  <commentList>
    <comment ref="A2" authorId="0" shapeId="0" xr:uid="{54B6800D-CAED-4CE6-9DA8-8CFBEE3BBD62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2020</t>
      </text>
    </comment>
    <comment ref="A3" authorId="1" shapeId="0" xr:uid="{90231538-AA15-40A8-A14C-AE678BBAB2D7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2020</t>
      </text>
    </comment>
    <comment ref="A4" authorId="2" shapeId="0" xr:uid="{C827F6D3-9A33-4AA8-9BEE-D91ED91E3AEF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2020</t>
      </text>
    </comment>
    <comment ref="A5" authorId="3" shapeId="0" xr:uid="{049D7D6F-315E-4360-AD9A-9B04FAA4D63A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2020</t>
      </text>
    </comment>
    <comment ref="A6" authorId="4" shapeId="0" xr:uid="{C1028DDF-8E0B-4B65-95F2-69439E5278F2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2020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tc={E4229DCD-9BFC-4BD1-AD9E-DABD22B6781C}</author>
    <author>tc={A145369D-BB49-4757-87DC-CE83B745C245}</author>
    <author>tc={0008F7F6-FEFD-44FF-9B06-26EAC10ECBB4}</author>
    <author>tc={053ECB76-B3D0-457F-B52F-AAE72881C653}</author>
    <author>tc={B34E4319-7F99-418C-A267-F6D413897DF9}</author>
  </authors>
  <commentList>
    <comment ref="A2" authorId="0" shapeId="0" xr:uid="{E4229DCD-9BFC-4BD1-AD9E-DABD22B6781C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2020</t>
      </text>
    </comment>
    <comment ref="A3" authorId="1" shapeId="0" xr:uid="{A145369D-BB49-4757-87DC-CE83B745C245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2020</t>
      </text>
    </comment>
    <comment ref="A4" authorId="2" shapeId="0" xr:uid="{0008F7F6-FEFD-44FF-9B06-26EAC10ECBB4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2020</t>
      </text>
    </comment>
    <comment ref="A5" authorId="3" shapeId="0" xr:uid="{053ECB76-B3D0-457F-B52F-AAE72881C653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2020</t>
      </text>
    </comment>
    <comment ref="A6" authorId="4" shapeId="0" xr:uid="{B34E4319-7F99-418C-A267-F6D413897DF9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2020</t>
      </text>
    </comment>
  </commentList>
</comments>
</file>

<file path=xl/sharedStrings.xml><?xml version="1.0" encoding="utf-8"?>
<sst xmlns="http://schemas.openxmlformats.org/spreadsheetml/2006/main" count="17" uniqueCount="8">
  <si>
    <t>Scenario</t>
  </si>
  <si>
    <t>Growth factors</t>
  </si>
  <si>
    <t>Value, [%]</t>
  </si>
  <si>
    <t>Active Power</t>
  </si>
  <si>
    <t>Secondary Reserve</t>
  </si>
  <si>
    <t>Upward Tertiary Reserve</t>
  </si>
  <si>
    <t>Downward Tertiary Reserve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</si>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</sst>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10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ael Filipe Simões" id="{2919F006-6E75-40CE-99E6-B510B5691432}" userId="S::micael.f.simoes@office365.inesctec.pt::eda79a68-0a53-466c-b461-4273bef5ac4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3-02-02T10:24:39.07" personId="{2919F006-6E75-40CE-99E6-B510B5691432}" id="{F492142A-F33F-4A48-8C2B-D25BD1C79A52}">
    <text>January 15th, 2020</text>
  </threadedComment>
  <threadedComment ref="A3" dT="2023-02-08T10:20:46.99" personId="{2919F006-6E75-40CE-99E6-B510B5691432}" id="{42A1CB46-26A8-48FA-9A3E-D5F88EEA069C}">
    <text>January 14th, 2020</text>
  </threadedComment>
  <threadedComment ref="A4" dT="2023-02-08T10:22:08.85" personId="{2919F006-6E75-40CE-99E6-B510B5691432}" id="{E6D2BEF3-43D0-4508-B5EC-D2CF7D6EDDDF}">
    <text>January 16th, 2020</text>
  </threadedComment>
  <threadedComment ref="A5" dT="2023-02-08T10:20:31.43" personId="{2919F006-6E75-40CE-99E6-B510B5691432}" id="{91D80F1D-A108-4855-BE75-5882C64785C8}">
    <text>January 13th, 2020</text>
  </threadedComment>
  <threadedComment ref="A6" dT="2023-02-08T10:24:32.20" personId="{2919F006-6E75-40CE-99E6-B510B5691432}" id="{D2B5D017-7110-4333-A6C1-A2134F4EE3D6}">
    <text>January 17th, 2020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3-02-02T10:24:39.07" personId="{2919F006-6E75-40CE-99E6-B510B5691432}" id="{BC5ED841-48B8-4728-8352-7D400619558B}">
    <text>January 15th, 2020</text>
  </threadedComment>
  <threadedComment ref="A3" dT="2023-02-08T10:20:46.99" personId="{2919F006-6E75-40CE-99E6-B510B5691432}" id="{5ABB83F5-0667-4F07-BCA4-3A9225A77AEA}">
    <text>January 14th, 2020</text>
  </threadedComment>
  <threadedComment ref="A4" dT="2023-02-08T10:22:08.85" personId="{2919F006-6E75-40CE-99E6-B510B5691432}" id="{2F5D9CFC-F340-4223-8C7F-FCAFD95E3102}">
    <text>January 16th, 2020</text>
  </threadedComment>
  <threadedComment ref="A5" dT="2023-02-08T10:20:31.43" personId="{2919F006-6E75-40CE-99E6-B510B5691432}" id="{4313512D-A95F-437E-A255-065E16D79BD9}">
    <text>January 13th, 2020</text>
  </threadedComment>
  <threadedComment ref="A6" dT="2023-02-08T10:24:32.20" personId="{2919F006-6E75-40CE-99E6-B510B5691432}" id="{8A456D35-CCD9-422E-8BAA-9031C5F8E300}">
    <text>January 17th, 2020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3-02-02T10:25:11.16" personId="{2919F006-6E75-40CE-99E6-B510B5691432}" id="{27BBEE63-A8A7-4699-A7B1-99BA633DB036}">
    <text>January 15th, 2020</text>
  </threadedComment>
  <threadedComment ref="A3" dT="2023-02-02T10:24:59.51" personId="{2919F006-6E75-40CE-99E6-B510B5691432}" id="{6515A72A-86CF-41BD-8320-76E1F5B1FADE}">
    <text>January 14th, 2020</text>
  </threadedComment>
  <threadedComment ref="A4" dT="2023-02-02T10:25:27.29" personId="{2919F006-6E75-40CE-99E6-B510B5691432}" id="{C98E3DBE-69AD-400C-89DB-1B9B3AF46DB6}">
    <text>January 16th, 2020</text>
  </threadedComment>
  <threadedComment ref="A5" dT="2023-02-02T10:24:39.07" personId="{2919F006-6E75-40CE-99E6-B510B5691432}" id="{A29A603E-395A-483A-9FAA-17008078BCAF}">
    <text>January 13th, 2020</text>
  </threadedComment>
  <threadedComment ref="A6" dT="2023-02-02T10:25:47.13" personId="{2919F006-6E75-40CE-99E6-B510B5691432}" id="{2928A141-A609-4694-9DFD-6755D7D2B487}">
    <text xml:space="preserve">January 17th, 2020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3-02-02T10:25:11.16" personId="{2919F006-6E75-40CE-99E6-B510B5691432}" id="{B9D3449D-E35E-46A4-9D9F-D2E16D9500E6}">
    <text>January 15th, 2020</text>
  </threadedComment>
  <threadedComment ref="A3" dT="2023-02-02T10:24:59.51" personId="{2919F006-6E75-40CE-99E6-B510B5691432}" id="{7E3A3B73-9D68-4E0B-818D-FE4B4F6244CE}">
    <text>January 14th, 2020</text>
  </threadedComment>
  <threadedComment ref="A4" dT="2023-02-02T10:25:27.29" personId="{2919F006-6E75-40CE-99E6-B510B5691432}" id="{1441AFA9-0459-492B-9789-9D88C0326E19}">
    <text>January 16th, 2020</text>
  </threadedComment>
  <threadedComment ref="A5" dT="2023-02-02T10:24:39.07" personId="{2919F006-6E75-40CE-99E6-B510B5691432}" id="{22AE99E3-3426-40FC-9E18-2B38B6714C60}">
    <text>January 13th, 2020</text>
  </threadedComment>
  <threadedComment ref="A6" dT="2023-02-02T10:25:47.13" personId="{2919F006-6E75-40CE-99E6-B510B5691432}" id="{0612EA72-168D-449C-A9D3-EBEF9788A1AD}">
    <text xml:space="preserve">January 17th, 2020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" dT="2023-02-02T10:24:39.07" personId="{2919F006-6E75-40CE-99E6-B510B5691432}" id="{88BFEBBC-FE07-4C46-84FE-86AA3FD53D99}">
    <text>July 15th, 2020</text>
  </threadedComment>
  <threadedComment ref="A3" dT="2023-02-08T10:20:46.99" personId="{2919F006-6E75-40CE-99E6-B510B5691432}" id="{E0C33859-F9C0-451D-98A5-FABAC43C6D15}">
    <text>July 14th, 2020</text>
  </threadedComment>
  <threadedComment ref="A4" dT="2023-02-08T10:22:08.85" personId="{2919F006-6E75-40CE-99E6-B510B5691432}" id="{573E4A7D-65BD-4B7B-8EA7-63038693DCE5}">
    <text>July 16th, 2020</text>
  </threadedComment>
  <threadedComment ref="A5" dT="2023-02-08T10:20:31.43" personId="{2919F006-6E75-40CE-99E6-B510B5691432}" id="{82E46766-03E0-4C14-91E7-11DC23E1FE80}">
    <text>July 13th, 2020</text>
  </threadedComment>
  <threadedComment ref="A6" dT="2023-02-08T10:24:32.20" personId="{2919F006-6E75-40CE-99E6-B510B5691432}" id="{1E55EEEE-BA79-4195-8A1D-45154C4DDDB5}">
    <text>July 17th, 2020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2" dT="2023-02-02T10:24:39.07" personId="{2919F006-6E75-40CE-99E6-B510B5691432}" id="{97A80AF1-EB1F-487E-9F7D-386A15F551BB}">
    <text>July 15th, 2020</text>
  </threadedComment>
  <threadedComment ref="A3" dT="2023-02-08T10:20:46.99" personId="{2919F006-6E75-40CE-99E6-B510B5691432}" id="{D9D923E9-03D3-4E55-A423-85BC7113D1FE}">
    <text>July 14th, 2020</text>
  </threadedComment>
  <threadedComment ref="A4" dT="2023-02-08T10:22:08.85" personId="{2919F006-6E75-40CE-99E6-B510B5691432}" id="{55C4C18D-BEA0-4078-A744-9715D0BAE80C}">
    <text>July 16th, 2020</text>
  </threadedComment>
  <threadedComment ref="A5" dT="2023-02-08T10:20:31.43" personId="{2919F006-6E75-40CE-99E6-B510B5691432}" id="{AB80A1C6-22EB-4F45-A615-0442EDDE4748}">
    <text>July 13th, 2020</text>
  </threadedComment>
  <threadedComment ref="A6" dT="2023-02-08T10:24:32.20" personId="{2919F006-6E75-40CE-99E6-B510B5691432}" id="{062A73CD-E3CE-45A0-B30F-C084FCAF6E8B}">
    <text>July 17th, 2020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2" dT="2023-02-02T10:24:39.07" personId="{2919F006-6E75-40CE-99E6-B510B5691432}" id="{54B6800D-CAED-4CE6-9DA8-8CFBEE3BBD62}">
    <text>July 15th, 2020</text>
  </threadedComment>
  <threadedComment ref="A3" dT="2023-02-08T10:20:46.99" personId="{2919F006-6E75-40CE-99E6-B510B5691432}" id="{90231538-AA15-40A8-A14C-AE678BBAB2D7}">
    <text>July 14th, 2020</text>
  </threadedComment>
  <threadedComment ref="A4" dT="2023-02-08T10:22:08.85" personId="{2919F006-6E75-40CE-99E6-B510B5691432}" id="{C827F6D3-9A33-4AA8-9BEE-D91ED91E3AEF}">
    <text>July 16th, 2020</text>
  </threadedComment>
  <threadedComment ref="A5" dT="2023-02-08T10:20:31.43" personId="{2919F006-6E75-40CE-99E6-B510B5691432}" id="{049D7D6F-315E-4360-AD9A-9B04FAA4D63A}">
    <text>July 13th, 2020</text>
  </threadedComment>
  <threadedComment ref="A6" dT="2023-02-08T10:24:32.20" personId="{2919F006-6E75-40CE-99E6-B510B5691432}" id="{C1028DDF-8E0B-4B65-95F2-69439E5278F2}">
    <text>July 17th, 2020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2" dT="2023-02-02T10:24:39.07" personId="{2919F006-6E75-40CE-99E6-B510B5691432}" id="{E4229DCD-9BFC-4BD1-AD9E-DABD22B6781C}">
    <text>July 15th, 2020</text>
  </threadedComment>
  <threadedComment ref="A3" dT="2023-02-08T10:20:46.99" personId="{2919F006-6E75-40CE-99E6-B510B5691432}" id="{A145369D-BB49-4757-87DC-CE83B745C245}">
    <text>July 14th, 2020</text>
  </threadedComment>
  <threadedComment ref="A4" dT="2023-02-08T10:22:08.85" personId="{2919F006-6E75-40CE-99E6-B510B5691432}" id="{0008F7F6-FEFD-44FF-9B06-26EAC10ECBB4}">
    <text>July 16th, 2020</text>
  </threadedComment>
  <threadedComment ref="A5" dT="2023-02-08T10:20:31.43" personId="{2919F006-6E75-40CE-99E6-B510B5691432}" id="{053ECB76-B3D0-457F-B52F-AAE72881C653}">
    <text>July 13th, 2020</text>
  </threadedComment>
  <threadedComment ref="A6" dT="2023-02-08T10:24:32.20" personId="{2919F006-6E75-40CE-99E6-B510B5691432}" id="{B34E4319-7F99-418C-A267-F6D413897DF9}">
    <text>July 17th, 2020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6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sqref="A1:B6"/>
    </sheetView>
  </sheetViews>
  <sheetFormatPr defaultRowHeight="15" x14ac:dyDescent="0.25"/>
  <cols>
    <col min="1" max="1" width="26" bestFit="1" customWidth="1"/>
  </cols>
  <sheetData>
    <row r="1" spans="1:2" x14ac:dyDescent="0.25">
      <c r="A1" t="s">
        <v>1</v>
      </c>
      <c r="B1" s="3" t="s">
        <v>2</v>
      </c>
    </row>
    <row r="2" spans="1:2" x14ac:dyDescent="0.25">
      <c r="A2" t="s">
        <v>3</v>
      </c>
      <c r="B2" s="3">
        <v>0</v>
      </c>
    </row>
    <row r="3" spans="1:2" x14ac:dyDescent="0.25">
      <c r="A3" t="s">
        <v>4</v>
      </c>
      <c r="B3" s="3">
        <v>5.0000000000000001E-3</v>
      </c>
    </row>
    <row r="4" spans="1:2" x14ac:dyDescent="0.25">
      <c r="A4" t="s">
        <v>5</v>
      </c>
      <c r="B4" s="3">
        <v>5.0000000000000001E-3</v>
      </c>
    </row>
    <row r="5" spans="1:2" x14ac:dyDescent="0.25">
      <c r="A5" t="s">
        <v>6</v>
      </c>
      <c r="B5" s="3">
        <v>5.0000000000000001E-3</v>
      </c>
    </row>
    <row r="6" spans="1:2" x14ac:dyDescent="0.25">
      <c r="A6" t="s">
        <v>7</v>
      </c>
      <c r="B6" s="3">
        <v>0.01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3E2F5-41B7-446A-8A1D-5F81A289B505}">
  <dimension ref="A1:Y6"/>
  <sheetViews>
    <sheetView workbookViewId="0">
      <selection activeCell="A7" sqref="A7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27.98</v>
      </c>
      <c r="C2" s="2">
        <v>22.02</v>
      </c>
      <c r="D2" s="2">
        <v>22.02</v>
      </c>
      <c r="E2" s="2">
        <v>39.4</v>
      </c>
      <c r="F2" s="2">
        <v>22.02</v>
      </c>
      <c r="G2" s="2">
        <v>22.02</v>
      </c>
      <c r="H2" s="4">
        <f ca="1">AVERAGE(H4:H6)</f>
        <v>24.515000000000001</v>
      </c>
      <c r="I2" s="4">
        <f>AVERAGE(I5:I5,I4:I6)</f>
        <v>24.7575</v>
      </c>
      <c r="J2" s="2">
        <v>27.98</v>
      </c>
      <c r="K2" s="2">
        <v>20.36</v>
      </c>
      <c r="L2" s="2">
        <v>52.5</v>
      </c>
      <c r="M2" s="2">
        <v>60</v>
      </c>
      <c r="N2" s="2">
        <v>29.01</v>
      </c>
      <c r="O2" s="2">
        <v>29.02</v>
      </c>
      <c r="P2" s="2">
        <v>29.02</v>
      </c>
      <c r="Q2" s="2">
        <v>50.4</v>
      </c>
      <c r="R2" s="4">
        <f>AVERAGE(R5:R5,R4:R6)</f>
        <v>50.4</v>
      </c>
      <c r="S2" s="2">
        <v>50.4</v>
      </c>
      <c r="T2" s="2">
        <v>50.4</v>
      </c>
      <c r="U2" s="2">
        <v>50.4</v>
      </c>
      <c r="V2" s="2">
        <v>30</v>
      </c>
      <c r="W2" s="2">
        <v>50.4</v>
      </c>
      <c r="X2" s="2">
        <v>27.98</v>
      </c>
      <c r="Y2" s="2">
        <v>22.02</v>
      </c>
    </row>
    <row r="3" spans="1:25" x14ac:dyDescent="0.25">
      <c r="A3">
        <v>2</v>
      </c>
      <c r="B3" s="2">
        <v>50.4</v>
      </c>
      <c r="C3" s="2">
        <v>26</v>
      </c>
      <c r="D3" s="2">
        <v>26</v>
      </c>
      <c r="E3" s="2">
        <v>27.74</v>
      </c>
      <c r="F3" s="4">
        <f>AVERAGE(F5,F2,F4)</f>
        <v>33.606666666666662</v>
      </c>
      <c r="G3" s="4">
        <f ca="1">AVERAGE(G2:G5)</f>
        <v>30.71</v>
      </c>
      <c r="H3" s="4">
        <f ca="1">AVERAGE(H4:H6)</f>
        <v>24.515000000000001</v>
      </c>
      <c r="I3" s="2">
        <v>22.02</v>
      </c>
      <c r="J3" s="4">
        <f ca="1">AVERAGE(J5,J2:J6)</f>
        <v>24.7575</v>
      </c>
      <c r="K3" s="2">
        <v>27.98</v>
      </c>
      <c r="L3" s="2">
        <v>52.5</v>
      </c>
      <c r="M3" s="2">
        <v>52.5</v>
      </c>
      <c r="N3" s="2">
        <v>52.5</v>
      </c>
      <c r="O3" s="2">
        <v>50.4</v>
      </c>
      <c r="P3" s="2">
        <v>50.4</v>
      </c>
      <c r="Q3" s="2">
        <v>50.4</v>
      </c>
      <c r="R3" s="2">
        <v>50.4</v>
      </c>
      <c r="S3" s="2">
        <v>29.98</v>
      </c>
      <c r="T3" s="2">
        <v>27.98</v>
      </c>
      <c r="U3" s="2">
        <v>27.98</v>
      </c>
      <c r="V3" s="2">
        <v>50.4</v>
      </c>
      <c r="W3" s="2">
        <v>28</v>
      </c>
      <c r="X3" s="2">
        <v>50.4</v>
      </c>
      <c r="Y3" s="2">
        <v>50.4</v>
      </c>
    </row>
    <row r="4" spans="1:25" x14ac:dyDescent="0.25">
      <c r="A4">
        <v>3</v>
      </c>
      <c r="B4" s="2">
        <v>50.4</v>
      </c>
      <c r="C4" s="2">
        <v>43.2</v>
      </c>
      <c r="D4" s="2">
        <v>43.2</v>
      </c>
      <c r="E4" s="2">
        <v>39.4</v>
      </c>
      <c r="F4" s="2">
        <v>39.4</v>
      </c>
      <c r="G4" s="2">
        <v>39.4</v>
      </c>
      <c r="H4" s="2">
        <v>27.98</v>
      </c>
      <c r="I4" s="2">
        <v>22.02</v>
      </c>
      <c r="J4" s="2">
        <v>22.02</v>
      </c>
      <c r="K4" s="2">
        <v>27.98</v>
      </c>
      <c r="L4" s="2">
        <v>52.5</v>
      </c>
      <c r="M4" s="2">
        <v>27.98</v>
      </c>
      <c r="N4" s="2">
        <v>52.5</v>
      </c>
      <c r="O4" s="2">
        <v>50.4</v>
      </c>
      <c r="P4" s="2">
        <v>50.4</v>
      </c>
      <c r="Q4" s="2">
        <v>27.98</v>
      </c>
      <c r="R4" s="2">
        <v>50.4</v>
      </c>
      <c r="S4" s="2">
        <v>50.4</v>
      </c>
      <c r="T4" s="2">
        <v>50.4</v>
      </c>
      <c r="U4" s="2">
        <v>50.4</v>
      </c>
      <c r="V4" s="2">
        <v>50.4</v>
      </c>
      <c r="W4" s="2">
        <v>50.4</v>
      </c>
      <c r="X4" s="2">
        <v>50.4</v>
      </c>
      <c r="Y4" s="2">
        <v>50.4</v>
      </c>
    </row>
    <row r="5" spans="1:25" x14ac:dyDescent="0.25">
      <c r="A5">
        <v>4</v>
      </c>
      <c r="B5" s="2">
        <v>15.6</v>
      </c>
      <c r="C5" s="2">
        <v>43.2</v>
      </c>
      <c r="D5" s="4">
        <f ca="1">AVERAGE(D3:D6)</f>
        <v>37.466666666666669</v>
      </c>
      <c r="E5" s="4">
        <f ca="1">AVERAGE(E3:E5)</f>
        <v>33.57</v>
      </c>
      <c r="F5" s="2">
        <v>39.4</v>
      </c>
      <c r="G5" s="4">
        <f ca="1">AVERAGE(G2:G5)</f>
        <v>30.71</v>
      </c>
      <c r="H5" s="4">
        <f ca="1">AVERAGE(H4:H6)</f>
        <v>24.515000000000001</v>
      </c>
      <c r="I5" s="2">
        <v>27.98</v>
      </c>
      <c r="J5" s="2">
        <v>27.98</v>
      </c>
      <c r="K5" s="4">
        <f ca="1">AVERAGE(K3:K6)</f>
        <v>24.89</v>
      </c>
      <c r="L5" s="2">
        <v>26</v>
      </c>
      <c r="M5" s="4">
        <f ca="1">AVERAGE(M3:M6)</f>
        <v>35.503333333333337</v>
      </c>
      <c r="N5" s="2">
        <v>52.5</v>
      </c>
      <c r="O5" s="2">
        <v>50.4</v>
      </c>
      <c r="P5" s="2">
        <v>50.4</v>
      </c>
      <c r="Q5" s="2">
        <v>50.4</v>
      </c>
      <c r="R5" s="2">
        <v>50.4</v>
      </c>
      <c r="S5" s="2">
        <v>50.4</v>
      </c>
      <c r="T5" s="2">
        <v>27.98</v>
      </c>
      <c r="U5" s="2">
        <v>50.4</v>
      </c>
      <c r="V5" s="2">
        <v>50.4</v>
      </c>
      <c r="W5" s="2">
        <v>27.98</v>
      </c>
      <c r="X5" s="2">
        <v>22.02</v>
      </c>
      <c r="Y5" s="2">
        <v>50.4</v>
      </c>
    </row>
    <row r="6" spans="1:25" x14ac:dyDescent="0.25">
      <c r="A6">
        <v>5</v>
      </c>
      <c r="B6" s="2">
        <v>50.4</v>
      </c>
      <c r="C6" s="2">
        <v>18.71</v>
      </c>
      <c r="D6" s="2">
        <v>43.2</v>
      </c>
      <c r="E6" s="4">
        <f ca="1">AVERAGE(E3:E5)</f>
        <v>33.57</v>
      </c>
      <c r="F6" s="4">
        <f>AVERAGE(F5,F2,F4)</f>
        <v>33.606666666666662</v>
      </c>
      <c r="G6" s="4">
        <f ca="1">AVERAGE(G2:G5)</f>
        <v>30.71</v>
      </c>
      <c r="H6" s="2">
        <v>21.05</v>
      </c>
      <c r="I6" s="2">
        <v>21.05</v>
      </c>
      <c r="J6" s="2">
        <v>21.05</v>
      </c>
      <c r="K6" s="2">
        <v>18.71</v>
      </c>
      <c r="L6" s="2">
        <v>18.71</v>
      </c>
      <c r="M6" s="2">
        <v>26.03</v>
      </c>
      <c r="N6" s="2">
        <v>52.5</v>
      </c>
      <c r="O6" s="4">
        <f>AVERAGE(O5:O5)</f>
        <v>50.4</v>
      </c>
      <c r="P6" s="2">
        <v>50.4</v>
      </c>
      <c r="Q6" s="4">
        <f>AVERAGE(Q5:Q5)</f>
        <v>50.4</v>
      </c>
      <c r="R6" s="2">
        <v>50.4</v>
      </c>
      <c r="S6" s="2">
        <v>50.4</v>
      </c>
      <c r="T6" s="2">
        <v>50.4</v>
      </c>
      <c r="U6" s="2">
        <v>26.03</v>
      </c>
      <c r="V6" s="2">
        <v>50.4</v>
      </c>
      <c r="W6" s="2">
        <v>50.4</v>
      </c>
      <c r="X6" s="2">
        <v>26.03</v>
      </c>
      <c r="Y6" s="2">
        <v>50.4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75C3D-DCB9-485A-9323-2E36D571791F}">
  <dimension ref="A1:Y2"/>
  <sheetViews>
    <sheetView workbookViewId="0">
      <selection activeCell="N22" sqref="N22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'Secondary Reserve, Summer'!B2</f>
        <v>6.52</v>
      </c>
      <c r="C2" s="2">
        <f>'Secondary Reserve, Summer'!C2</f>
        <v>10.56</v>
      </c>
      <c r="D2" s="2">
        <f>'Secondary Reserve, Summer'!D2</f>
        <v>5.92</v>
      </c>
      <c r="E2" s="2">
        <f>'Secondary Reserve, Summer'!E2</f>
        <v>6.15</v>
      </c>
      <c r="F2" s="2">
        <f>'Secondary Reserve, Summer'!F2</f>
        <v>6.79</v>
      </c>
      <c r="G2" s="2">
        <f>'Secondary Reserve, Summer'!G2</f>
        <v>6.65</v>
      </c>
      <c r="H2" s="2">
        <f>'Secondary Reserve, Summer'!H2</f>
        <v>10</v>
      </c>
      <c r="I2" s="2">
        <f>'Secondary Reserve, Summer'!I2</f>
        <v>10.19</v>
      </c>
      <c r="J2" s="2">
        <f>'Secondary Reserve, Summer'!J2</f>
        <v>9.76</v>
      </c>
      <c r="K2" s="2">
        <f>'Secondary Reserve, Summer'!K2</f>
        <v>8.0500000000000007</v>
      </c>
      <c r="L2" s="2">
        <f>'Secondary Reserve, Summer'!L2</f>
        <v>8.66</v>
      </c>
      <c r="M2" s="2">
        <f>'Secondary Reserve, Summer'!M2</f>
        <v>10</v>
      </c>
      <c r="N2" s="2">
        <f>'Secondary Reserve, Summer'!N2</f>
        <v>7.8</v>
      </c>
      <c r="O2" s="2">
        <f>'Secondary Reserve, Summer'!O2</f>
        <v>5.82</v>
      </c>
      <c r="P2" s="2">
        <f>'Secondary Reserve, Summer'!P2</f>
        <v>6.56</v>
      </c>
      <c r="Q2" s="2">
        <f>'Secondary Reserve, Summer'!Q2</f>
        <v>8.0399999999999991</v>
      </c>
      <c r="R2" s="2">
        <f>'Secondary Reserve, Summer'!R2</f>
        <v>7.63</v>
      </c>
      <c r="S2" s="2">
        <f>'Secondary Reserve, Summer'!S2</f>
        <v>8.42</v>
      </c>
      <c r="T2" s="2">
        <f>'Secondary Reserve, Summer'!T2</f>
        <v>4.66</v>
      </c>
      <c r="U2" s="2">
        <f>'Secondary Reserve, Summer'!U2</f>
        <v>4.32</v>
      </c>
      <c r="V2" s="2">
        <f>'Secondary Reserve, Summer'!V2</f>
        <v>2.81</v>
      </c>
      <c r="W2" s="2">
        <f>'Secondary Reserve, Summer'!W2</f>
        <v>2.81</v>
      </c>
      <c r="X2" s="2">
        <f>'Secondary Reserve, Summer'!X2</f>
        <v>3.33</v>
      </c>
      <c r="Y2" s="2">
        <f>'Secondary Reserve, Summer'!Y2</f>
        <v>8.9700000000000006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05D27-2923-4356-8892-D5CC7369F4B4}">
  <dimension ref="A1:Y7"/>
  <sheetViews>
    <sheetView workbookViewId="0">
      <selection activeCell="F4" sqref="A1:Y6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30.67</v>
      </c>
      <c r="C2" s="2">
        <v>29</v>
      </c>
      <c r="D2" s="2">
        <v>20.010000000000002</v>
      </c>
      <c r="E2" s="2">
        <v>17.5</v>
      </c>
      <c r="F2" s="2">
        <v>16.670000000000002</v>
      </c>
      <c r="G2" s="2">
        <v>25</v>
      </c>
      <c r="H2" s="2">
        <v>30.53</v>
      </c>
      <c r="I2" s="2">
        <v>38.53</v>
      </c>
      <c r="J2" s="2">
        <v>42.99</v>
      </c>
      <c r="K2" s="2">
        <v>43.52</v>
      </c>
      <c r="L2" s="2">
        <v>44.5</v>
      </c>
      <c r="M2" s="2">
        <v>44.02</v>
      </c>
      <c r="N2" s="2">
        <v>43.85</v>
      </c>
      <c r="O2" s="2">
        <v>43.01</v>
      </c>
      <c r="P2" s="2">
        <v>40.21</v>
      </c>
      <c r="Q2" s="2">
        <v>41.25</v>
      </c>
      <c r="R2" s="2">
        <v>42.5</v>
      </c>
      <c r="S2" s="2">
        <v>45</v>
      </c>
      <c r="T2" s="2">
        <v>48.43</v>
      </c>
      <c r="U2" s="2">
        <v>52.8</v>
      </c>
      <c r="V2" s="2">
        <v>52.49</v>
      </c>
      <c r="W2" s="2">
        <v>48.1</v>
      </c>
      <c r="X2" s="2">
        <v>43.75</v>
      </c>
      <c r="Y2" s="2">
        <v>38.5</v>
      </c>
    </row>
    <row r="3" spans="1:25" x14ac:dyDescent="0.25">
      <c r="A3">
        <v>2</v>
      </c>
      <c r="B3" s="2">
        <v>31.86</v>
      </c>
      <c r="C3" s="2">
        <v>30.53</v>
      </c>
      <c r="D3" s="2">
        <v>29.57</v>
      </c>
      <c r="E3" s="2">
        <v>29.53</v>
      </c>
      <c r="F3" s="2">
        <v>29.77</v>
      </c>
      <c r="G3" s="2">
        <v>30.47</v>
      </c>
      <c r="H3" s="2">
        <v>31.37</v>
      </c>
      <c r="I3" s="2">
        <v>40.01</v>
      </c>
      <c r="J3" s="2">
        <v>45.19</v>
      </c>
      <c r="K3" s="2">
        <v>46.47</v>
      </c>
      <c r="L3" s="2">
        <v>46.29</v>
      </c>
      <c r="M3" s="2">
        <v>44.49</v>
      </c>
      <c r="N3" s="2">
        <v>43.01</v>
      </c>
      <c r="O3" s="2">
        <v>41.25</v>
      </c>
      <c r="P3" s="2">
        <v>37.97</v>
      </c>
      <c r="Q3" s="2">
        <v>36.01</v>
      </c>
      <c r="R3" s="2">
        <v>38.01</v>
      </c>
      <c r="S3" s="2">
        <v>41.51</v>
      </c>
      <c r="T3" s="2">
        <v>45.25</v>
      </c>
      <c r="U3" s="2">
        <v>46.55</v>
      </c>
      <c r="V3" s="2">
        <v>46.75</v>
      </c>
      <c r="W3" s="2">
        <v>45.09</v>
      </c>
      <c r="X3" s="2">
        <v>40.15</v>
      </c>
      <c r="Y3" s="2">
        <v>31.17</v>
      </c>
    </row>
    <row r="4" spans="1:25" x14ac:dyDescent="0.25">
      <c r="A4">
        <v>3</v>
      </c>
      <c r="B4" s="2">
        <v>33.270000000000003</v>
      </c>
      <c r="C4" s="2">
        <v>31.18</v>
      </c>
      <c r="D4" s="2">
        <v>30.8</v>
      </c>
      <c r="E4" s="2">
        <v>29.9</v>
      </c>
      <c r="F4" s="2">
        <v>29.72</v>
      </c>
      <c r="G4" s="2">
        <v>31.1</v>
      </c>
      <c r="H4" s="2">
        <v>38.700000000000003</v>
      </c>
      <c r="I4" s="2">
        <v>42.1</v>
      </c>
      <c r="J4" s="2">
        <v>42.89</v>
      </c>
      <c r="K4" s="2">
        <v>44.1</v>
      </c>
      <c r="L4" s="2">
        <v>43.51</v>
      </c>
      <c r="M4" s="2">
        <v>42.1</v>
      </c>
      <c r="N4" s="2">
        <v>40.36</v>
      </c>
      <c r="O4" s="2">
        <v>40.08</v>
      </c>
      <c r="P4" s="2">
        <v>36.81</v>
      </c>
      <c r="Q4" s="2">
        <v>32.49</v>
      </c>
      <c r="R4" s="2">
        <v>32.869999999999997</v>
      </c>
      <c r="S4" s="2">
        <v>40.840000000000003</v>
      </c>
      <c r="T4" s="2">
        <v>43.15</v>
      </c>
      <c r="U4" s="2">
        <v>43.2</v>
      </c>
      <c r="V4" s="2">
        <v>43.98</v>
      </c>
      <c r="W4" s="2">
        <v>43.15</v>
      </c>
      <c r="X4" s="2">
        <v>40.01</v>
      </c>
      <c r="Y4" s="2">
        <v>32.68</v>
      </c>
    </row>
    <row r="5" spans="1:25" x14ac:dyDescent="0.25">
      <c r="A5">
        <v>4</v>
      </c>
      <c r="B5" s="2">
        <v>50.67</v>
      </c>
      <c r="C5" s="2">
        <v>49.19</v>
      </c>
      <c r="D5" s="2">
        <v>46.22</v>
      </c>
      <c r="E5" s="2">
        <v>42</v>
      </c>
      <c r="F5" s="2">
        <v>39.01</v>
      </c>
      <c r="G5" s="2">
        <v>42</v>
      </c>
      <c r="H5" s="2">
        <v>47.75</v>
      </c>
      <c r="I5" s="2">
        <v>50.69</v>
      </c>
      <c r="J5" s="2">
        <v>52.93</v>
      </c>
      <c r="K5" s="2">
        <v>52.6</v>
      </c>
      <c r="L5" s="2">
        <v>50.67</v>
      </c>
      <c r="M5" s="2">
        <v>49.73</v>
      </c>
      <c r="N5" s="2">
        <v>47.44</v>
      </c>
      <c r="O5" s="2">
        <v>47.01</v>
      </c>
      <c r="P5" s="2">
        <v>45</v>
      </c>
      <c r="Q5" s="2">
        <v>42.97</v>
      </c>
      <c r="R5" s="2">
        <v>43.68</v>
      </c>
      <c r="S5" s="2">
        <v>46.81</v>
      </c>
      <c r="T5" s="2">
        <v>49.51</v>
      </c>
      <c r="U5" s="2">
        <v>50</v>
      </c>
      <c r="V5" s="2">
        <v>50</v>
      </c>
      <c r="W5" s="2">
        <v>47.11</v>
      </c>
      <c r="X5" s="2">
        <v>38.6</v>
      </c>
      <c r="Y5" s="2">
        <v>34.1</v>
      </c>
    </row>
    <row r="6" spans="1:25" x14ac:dyDescent="0.25">
      <c r="A6">
        <v>5</v>
      </c>
      <c r="B6" s="2">
        <v>30.87</v>
      </c>
      <c r="C6" s="2">
        <v>29.48</v>
      </c>
      <c r="D6" s="2">
        <v>26.86</v>
      </c>
      <c r="E6" s="2">
        <v>25.71</v>
      </c>
      <c r="F6" s="2">
        <v>26.01</v>
      </c>
      <c r="G6" s="2">
        <v>27.97</v>
      </c>
      <c r="H6" s="2">
        <v>31.09</v>
      </c>
      <c r="I6" s="2">
        <v>40.25</v>
      </c>
      <c r="J6" s="2">
        <v>43.8</v>
      </c>
      <c r="K6" s="2">
        <v>43.19</v>
      </c>
      <c r="L6" s="2">
        <v>43.68</v>
      </c>
      <c r="M6" s="2">
        <v>42.72</v>
      </c>
      <c r="N6" s="2">
        <v>41.37</v>
      </c>
      <c r="O6" s="2">
        <v>39.979999999999997</v>
      </c>
      <c r="P6" s="2">
        <v>39.020000000000003</v>
      </c>
      <c r="Q6" s="2">
        <v>39.11</v>
      </c>
      <c r="R6" s="2">
        <v>41.37</v>
      </c>
      <c r="S6" s="2">
        <v>43.98</v>
      </c>
      <c r="T6" s="2">
        <v>47.11</v>
      </c>
      <c r="U6" s="2">
        <v>49.73</v>
      </c>
      <c r="V6" s="2">
        <v>51.75</v>
      </c>
      <c r="W6" s="2">
        <v>50.3</v>
      </c>
      <c r="X6" s="2">
        <v>46.16</v>
      </c>
      <c r="Y6" s="2">
        <v>44.01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32E-D631-4518-B3FA-D6C6FF68485B}">
  <dimension ref="A1:Y6"/>
  <sheetViews>
    <sheetView workbookViewId="0">
      <selection activeCell="D5" sqref="A1:Y6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18.309999999999999</v>
      </c>
      <c r="C2" s="2">
        <v>18.79</v>
      </c>
      <c r="D2" s="2">
        <v>22.38</v>
      </c>
      <c r="E2" s="2">
        <v>24.35</v>
      </c>
      <c r="F2" s="2">
        <v>25.01</v>
      </c>
      <c r="G2" s="2">
        <v>20.48</v>
      </c>
      <c r="H2" s="2">
        <v>22.13</v>
      </c>
      <c r="I2" s="2">
        <v>12.36</v>
      </c>
      <c r="J2" s="2">
        <v>5.59</v>
      </c>
      <c r="K2" s="2">
        <v>4.01</v>
      </c>
      <c r="L2" s="2">
        <v>3.49</v>
      </c>
      <c r="M2" s="2">
        <v>5.14</v>
      </c>
      <c r="N2" s="2">
        <v>3.99</v>
      </c>
      <c r="O2" s="2">
        <v>4.29</v>
      </c>
      <c r="P2" s="2">
        <v>4.4000000000000004</v>
      </c>
      <c r="Q2" s="2">
        <v>4.49</v>
      </c>
      <c r="R2" s="2">
        <v>3.99</v>
      </c>
      <c r="S2" s="2">
        <v>3.99</v>
      </c>
      <c r="T2" s="2">
        <v>4.6399999999999997</v>
      </c>
      <c r="U2" s="2">
        <v>5.39</v>
      </c>
      <c r="V2" s="2">
        <v>3.99</v>
      </c>
      <c r="W2" s="2">
        <v>3.99</v>
      </c>
      <c r="X2" s="2">
        <v>5.99</v>
      </c>
      <c r="Y2" s="2">
        <v>9.5500000000000007</v>
      </c>
    </row>
    <row r="3" spans="1:25" x14ac:dyDescent="0.25">
      <c r="A3">
        <v>2</v>
      </c>
      <c r="B3" s="2">
        <v>24.41</v>
      </c>
      <c r="C3" s="2">
        <v>18.39</v>
      </c>
      <c r="D3" s="2">
        <v>16.53</v>
      </c>
      <c r="E3" s="2">
        <v>17.43</v>
      </c>
      <c r="F3" s="2">
        <v>16.59</v>
      </c>
      <c r="G3" s="2">
        <v>24.63</v>
      </c>
      <c r="H3" s="2">
        <v>25.36</v>
      </c>
      <c r="I3" s="2">
        <v>12.1</v>
      </c>
      <c r="J3" s="2">
        <v>8.52</v>
      </c>
      <c r="K3" s="2">
        <v>3.99</v>
      </c>
      <c r="L3" s="2">
        <v>6.87</v>
      </c>
      <c r="M3" s="2">
        <v>2.99</v>
      </c>
      <c r="N3" s="2">
        <v>5.04</v>
      </c>
      <c r="O3" s="2">
        <v>7.34</v>
      </c>
      <c r="P3" s="2">
        <v>10.42</v>
      </c>
      <c r="Q3" s="2">
        <v>11.75</v>
      </c>
      <c r="R3" s="2">
        <v>10.38</v>
      </c>
      <c r="S3" s="2">
        <v>4.29</v>
      </c>
      <c r="T3" s="2">
        <v>6.55</v>
      </c>
      <c r="U3" s="2">
        <v>5.95</v>
      </c>
      <c r="V3" s="2">
        <v>3.99</v>
      </c>
      <c r="W3" s="2">
        <v>1.99</v>
      </c>
      <c r="X3" s="2">
        <v>6.94</v>
      </c>
      <c r="Y3" s="2">
        <v>21.7</v>
      </c>
    </row>
    <row r="4" spans="1:25" x14ac:dyDescent="0.25">
      <c r="A4">
        <v>3</v>
      </c>
      <c r="B4" s="2">
        <v>23.32</v>
      </c>
      <c r="C4" s="2">
        <v>20.5</v>
      </c>
      <c r="D4" s="2">
        <v>15.12</v>
      </c>
      <c r="E4" s="2">
        <v>15.83</v>
      </c>
      <c r="F4" s="2">
        <v>15.97</v>
      </c>
      <c r="G4" s="2">
        <v>16.63</v>
      </c>
      <c r="H4" s="2">
        <v>13.89</v>
      </c>
      <c r="I4" s="2">
        <v>5.68</v>
      </c>
      <c r="J4" s="2">
        <v>1.98</v>
      </c>
      <c r="K4" s="2">
        <v>0.99</v>
      </c>
      <c r="L4" s="2">
        <v>1.99</v>
      </c>
      <c r="M4" s="2">
        <v>2.59</v>
      </c>
      <c r="N4" s="2">
        <v>5.19</v>
      </c>
      <c r="O4" s="2">
        <v>4.72</v>
      </c>
      <c r="P4" s="2">
        <v>5.29</v>
      </c>
      <c r="Q4" s="2">
        <v>4.82</v>
      </c>
      <c r="R4" s="2">
        <v>4.82</v>
      </c>
      <c r="S4" s="2">
        <v>3.04</v>
      </c>
      <c r="T4" s="2">
        <v>5.49</v>
      </c>
      <c r="U4" s="2">
        <v>5.09</v>
      </c>
      <c r="V4" s="2">
        <v>2.99</v>
      </c>
      <c r="W4" s="2">
        <v>3.49</v>
      </c>
      <c r="X4" s="2">
        <v>8.09</v>
      </c>
      <c r="Y4" s="2">
        <v>14.86</v>
      </c>
    </row>
    <row r="5" spans="1:25" x14ac:dyDescent="0.25">
      <c r="A5">
        <v>4</v>
      </c>
      <c r="B5" s="2">
        <v>2.99</v>
      </c>
      <c r="C5" s="2">
        <v>2.99</v>
      </c>
      <c r="D5" s="2">
        <v>3.49</v>
      </c>
      <c r="E5" s="2">
        <v>3.48</v>
      </c>
      <c r="F5" s="2">
        <v>2.99</v>
      </c>
      <c r="G5" s="2">
        <v>6.39</v>
      </c>
      <c r="H5" s="2">
        <v>7.26</v>
      </c>
      <c r="I5" s="2">
        <v>4.59</v>
      </c>
      <c r="J5" s="2">
        <v>5.19</v>
      </c>
      <c r="K5" s="2">
        <v>1.19</v>
      </c>
      <c r="L5" s="2">
        <v>2.68</v>
      </c>
      <c r="M5" s="2">
        <v>2.99</v>
      </c>
      <c r="N5" s="2">
        <v>3.19</v>
      </c>
      <c r="O5" s="2">
        <v>3.68</v>
      </c>
      <c r="P5" s="2">
        <v>4</v>
      </c>
      <c r="Q5" s="2">
        <v>4.01</v>
      </c>
      <c r="R5" s="2">
        <v>4</v>
      </c>
      <c r="S5" s="2">
        <v>2.2799999999999998</v>
      </c>
      <c r="T5" s="2">
        <v>0.99</v>
      </c>
      <c r="U5" s="2">
        <v>2.29</v>
      </c>
      <c r="V5" s="2">
        <v>0.99</v>
      </c>
      <c r="W5" s="2">
        <v>1.99</v>
      </c>
      <c r="X5" s="2">
        <v>3.99</v>
      </c>
      <c r="Y5" s="2">
        <v>7.06</v>
      </c>
    </row>
    <row r="6" spans="1:25" x14ac:dyDescent="0.25">
      <c r="A6">
        <v>5</v>
      </c>
      <c r="B6" s="2">
        <v>17</v>
      </c>
      <c r="C6" s="2">
        <v>21.75</v>
      </c>
      <c r="D6" s="2">
        <v>20.29</v>
      </c>
      <c r="E6" s="2">
        <v>21.33</v>
      </c>
      <c r="F6" s="2">
        <v>21.05</v>
      </c>
      <c r="G6" s="2">
        <v>18.600000000000001</v>
      </c>
      <c r="H6" s="2">
        <v>21.87</v>
      </c>
      <c r="I6" s="2">
        <v>7.87</v>
      </c>
      <c r="J6" s="2">
        <v>3.99</v>
      </c>
      <c r="K6" s="2">
        <v>1.99</v>
      </c>
      <c r="L6" s="2">
        <v>1.44</v>
      </c>
      <c r="M6" s="2">
        <v>1.99</v>
      </c>
      <c r="N6" s="2">
        <v>1.99</v>
      </c>
      <c r="O6" s="2">
        <v>1.99</v>
      </c>
      <c r="P6" s="2">
        <v>2.08</v>
      </c>
      <c r="Q6" s="2">
        <v>1.99</v>
      </c>
      <c r="R6" s="2">
        <v>1.99</v>
      </c>
      <c r="S6" s="2">
        <v>1.99</v>
      </c>
      <c r="T6" s="2">
        <v>2.52</v>
      </c>
      <c r="U6" s="2">
        <v>2.09</v>
      </c>
      <c r="V6" s="2">
        <v>1.44</v>
      </c>
      <c r="W6" s="2">
        <v>1.79</v>
      </c>
      <c r="X6" s="2">
        <v>2.5099999999999998</v>
      </c>
      <c r="Y6" s="2">
        <v>3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41CBF-75B0-4881-BC67-CF5B8BBF5F6C}">
  <dimension ref="A1:Y6"/>
  <sheetViews>
    <sheetView workbookViewId="0">
      <selection activeCell="C2" sqref="A1:Y6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44</v>
      </c>
      <c r="C2" s="2">
        <v>43.97</v>
      </c>
      <c r="D2" s="2">
        <v>43.97</v>
      </c>
      <c r="E2" s="2">
        <v>43.97</v>
      </c>
      <c r="F2" s="2">
        <v>44</v>
      </c>
      <c r="G2" s="2">
        <v>43.97</v>
      </c>
      <c r="H2" s="2">
        <v>44</v>
      </c>
      <c r="I2" s="2">
        <v>51.65</v>
      </c>
      <c r="J2" s="2">
        <v>44</v>
      </c>
      <c r="K2" s="2">
        <v>46</v>
      </c>
      <c r="L2" s="2">
        <v>58.58</v>
      </c>
      <c r="M2" s="2">
        <v>58.58</v>
      </c>
      <c r="N2" s="2">
        <v>58.55</v>
      </c>
      <c r="O2" s="2">
        <v>58.55</v>
      </c>
      <c r="P2" s="2">
        <v>46</v>
      </c>
      <c r="Q2" s="2">
        <v>46</v>
      </c>
      <c r="R2" s="2">
        <v>46</v>
      </c>
      <c r="S2" s="4">
        <f>AVERAGE(S5,S3,S6,S4)</f>
        <v>51.555</v>
      </c>
      <c r="T2" s="4">
        <f>AVERAGE(T5,T3,T6,T4)</f>
        <v>51.3</v>
      </c>
      <c r="U2" s="4">
        <f>AVERAGE(U5,U3,U4)</f>
        <v>53.07</v>
      </c>
      <c r="V2" s="4">
        <f>AVERAGE(V5,V3,V4)</f>
        <v>53.07</v>
      </c>
      <c r="W2" s="4">
        <f>AVERAGE(W5,W3,W4)</f>
        <v>53.07</v>
      </c>
      <c r="X2" s="4">
        <f>AVERAGE(X5,X3,X4)</f>
        <v>54.376666666666665</v>
      </c>
      <c r="Y2" s="2">
        <v>44.4</v>
      </c>
    </row>
    <row r="3" spans="1:25" x14ac:dyDescent="0.25">
      <c r="A3">
        <v>2</v>
      </c>
      <c r="B3" s="2">
        <v>44</v>
      </c>
      <c r="C3" s="2">
        <v>43.97</v>
      </c>
      <c r="D3" s="2">
        <v>43.97</v>
      </c>
      <c r="E3" s="2">
        <v>43.97</v>
      </c>
      <c r="F3" s="2">
        <v>43.97</v>
      </c>
      <c r="G3" s="2">
        <v>43.97</v>
      </c>
      <c r="H3" s="2">
        <v>51.65</v>
      </c>
      <c r="I3" s="2">
        <v>51.65</v>
      </c>
      <c r="J3" s="2">
        <v>51.65</v>
      </c>
      <c r="K3" s="2">
        <v>51.65</v>
      </c>
      <c r="L3" s="2">
        <v>51.65</v>
      </c>
      <c r="M3" s="2">
        <v>51.65</v>
      </c>
      <c r="N3" s="2">
        <v>51.65</v>
      </c>
      <c r="O3" s="2">
        <v>51.65</v>
      </c>
      <c r="P3" s="2">
        <v>51.65</v>
      </c>
      <c r="Q3" s="2">
        <v>51.65</v>
      </c>
      <c r="R3" s="2">
        <v>51.65</v>
      </c>
      <c r="S3" s="2">
        <v>51.65</v>
      </c>
      <c r="T3" s="2">
        <v>51.65</v>
      </c>
      <c r="U3" s="2">
        <v>51.64</v>
      </c>
      <c r="V3" s="2">
        <v>51.64</v>
      </c>
      <c r="W3" s="2">
        <v>51.64</v>
      </c>
      <c r="X3" s="2">
        <v>46</v>
      </c>
      <c r="Y3" s="2">
        <v>44.4</v>
      </c>
    </row>
    <row r="4" spans="1:25" x14ac:dyDescent="0.25">
      <c r="A4">
        <v>3</v>
      </c>
      <c r="B4" s="4">
        <f>AVERAGE(B5:B5)</f>
        <v>62.57</v>
      </c>
      <c r="C4" s="2">
        <v>44</v>
      </c>
      <c r="D4" s="2">
        <v>44</v>
      </c>
      <c r="E4" s="2">
        <v>44</v>
      </c>
      <c r="F4" s="2">
        <v>44</v>
      </c>
      <c r="G4" s="4">
        <f>AVERAGE(G5:G5,G6)</f>
        <v>43.97</v>
      </c>
      <c r="H4" s="2">
        <v>43.4</v>
      </c>
      <c r="I4" s="2">
        <v>44</v>
      </c>
      <c r="J4" s="2">
        <v>44</v>
      </c>
      <c r="K4" s="2">
        <v>44</v>
      </c>
      <c r="L4" s="2">
        <v>44</v>
      </c>
      <c r="M4" s="2"/>
      <c r="N4" s="2">
        <v>46</v>
      </c>
      <c r="O4" s="4">
        <f>AVERAGE(O5:O5)</f>
        <v>62.57</v>
      </c>
      <c r="P4" s="2">
        <v>46</v>
      </c>
      <c r="Q4" s="2">
        <v>42.4</v>
      </c>
      <c r="R4" s="2">
        <v>46</v>
      </c>
      <c r="S4" s="2">
        <v>46</v>
      </c>
      <c r="T4" s="2">
        <v>46</v>
      </c>
      <c r="U4" s="2">
        <v>46</v>
      </c>
      <c r="V4" s="2">
        <v>46</v>
      </c>
      <c r="W4" s="2">
        <v>46</v>
      </c>
      <c r="X4" s="2">
        <v>58.58</v>
      </c>
      <c r="Y4" s="2">
        <v>58.58</v>
      </c>
    </row>
    <row r="5" spans="1:25" x14ac:dyDescent="0.25">
      <c r="A5">
        <v>4</v>
      </c>
      <c r="B5" s="2">
        <v>62.57</v>
      </c>
      <c r="C5" s="2">
        <v>44</v>
      </c>
      <c r="D5" s="2">
        <v>44</v>
      </c>
      <c r="E5" s="2">
        <v>43.4</v>
      </c>
      <c r="F5" s="2">
        <v>43.97</v>
      </c>
      <c r="G5" s="2">
        <v>43.97</v>
      </c>
      <c r="H5" s="2">
        <v>62.57</v>
      </c>
      <c r="I5" s="2">
        <v>62.57</v>
      </c>
      <c r="J5" s="2">
        <v>44.4</v>
      </c>
      <c r="K5" s="2">
        <v>47</v>
      </c>
      <c r="L5" s="2">
        <v>47</v>
      </c>
      <c r="M5" s="2">
        <v>47</v>
      </c>
      <c r="N5" s="2">
        <v>62.57</v>
      </c>
      <c r="O5" s="2">
        <v>62.57</v>
      </c>
      <c r="P5" s="2">
        <v>62.57</v>
      </c>
      <c r="Q5" s="2">
        <v>62.57</v>
      </c>
      <c r="R5" s="2">
        <v>62.57</v>
      </c>
      <c r="S5" s="2">
        <v>62.57</v>
      </c>
      <c r="T5" s="2">
        <v>61.55</v>
      </c>
      <c r="U5" s="2">
        <v>61.57</v>
      </c>
      <c r="V5" s="2">
        <v>61.57</v>
      </c>
      <c r="W5" s="2">
        <v>61.57</v>
      </c>
      <c r="X5" s="2">
        <v>58.55</v>
      </c>
      <c r="Y5" s="2">
        <v>46.97</v>
      </c>
    </row>
    <row r="6" spans="1:25" x14ac:dyDescent="0.25">
      <c r="A6">
        <v>5</v>
      </c>
      <c r="B6" s="4">
        <f>AVERAGE(B5:B5)</f>
        <v>62.57</v>
      </c>
      <c r="C6" s="2">
        <v>43.97</v>
      </c>
      <c r="D6" s="2">
        <v>43.97</v>
      </c>
      <c r="E6" s="2">
        <v>43.97</v>
      </c>
      <c r="F6" s="2">
        <v>43.97</v>
      </c>
      <c r="G6" s="2">
        <v>43.97</v>
      </c>
      <c r="H6" s="2">
        <v>44</v>
      </c>
      <c r="I6" s="2">
        <v>46</v>
      </c>
      <c r="J6" s="2">
        <v>46</v>
      </c>
      <c r="K6" s="2">
        <v>46</v>
      </c>
      <c r="L6" s="2">
        <v>46</v>
      </c>
      <c r="M6" s="2">
        <v>46</v>
      </c>
      <c r="N6" s="2">
        <v>46</v>
      </c>
      <c r="O6" s="4">
        <f>AVERAGE(O5:O5)</f>
        <v>62.57</v>
      </c>
      <c r="P6" s="2">
        <v>46</v>
      </c>
      <c r="Q6" s="2">
        <v>46</v>
      </c>
      <c r="R6" s="2">
        <v>46</v>
      </c>
      <c r="S6" s="2">
        <v>46</v>
      </c>
      <c r="T6" s="2">
        <v>46</v>
      </c>
      <c r="U6" s="4">
        <f>AVERAGE(U5,U3,U4)</f>
        <v>53.07</v>
      </c>
      <c r="V6" s="4">
        <f>AVERAGE(V5,V3,V4)</f>
        <v>53.07</v>
      </c>
      <c r="W6" s="4">
        <f>AVERAGE(W5,W3,W4)</f>
        <v>53.07</v>
      </c>
      <c r="X6" s="4">
        <f>AVERAGE(X5,X3,X4)</f>
        <v>54.376666666666665</v>
      </c>
      <c r="Y6" s="4">
        <f>AVERAGE(Y5:Y5)</f>
        <v>46.97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9CD96-79DD-4FF6-91B4-4DFEA1FC4F13}">
  <dimension ref="A1:Y6"/>
  <sheetViews>
    <sheetView workbookViewId="0">
      <selection activeCell="C5" sqref="A1:Y6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5.69</v>
      </c>
      <c r="C2" s="2">
        <v>5.69</v>
      </c>
      <c r="D2" s="2">
        <v>5.69</v>
      </c>
      <c r="E2" s="2">
        <v>5.69</v>
      </c>
      <c r="F2" s="2">
        <v>5.69</v>
      </c>
      <c r="G2" s="2">
        <v>5.69</v>
      </c>
      <c r="H2" s="2">
        <v>5.69</v>
      </c>
      <c r="I2" s="2">
        <v>5.69</v>
      </c>
      <c r="J2" s="2">
        <v>21.13</v>
      </c>
      <c r="K2" s="2">
        <v>29.61</v>
      </c>
      <c r="L2" s="2">
        <v>55.2</v>
      </c>
      <c r="M2" s="4">
        <f>AVERAGE(M5:M5,M4:M6)</f>
        <v>42.405000000000001</v>
      </c>
      <c r="N2" s="2">
        <v>21.13</v>
      </c>
      <c r="O2" s="2">
        <v>21.13</v>
      </c>
      <c r="P2" s="2">
        <v>17.87</v>
      </c>
      <c r="Q2" s="2">
        <v>17.87</v>
      </c>
      <c r="R2" s="2">
        <v>29.61</v>
      </c>
      <c r="S2" s="2">
        <v>29.61</v>
      </c>
      <c r="T2" s="2">
        <v>29.61</v>
      </c>
      <c r="U2" s="2">
        <v>29.61</v>
      </c>
      <c r="V2" s="2">
        <v>29.61</v>
      </c>
      <c r="W2" s="2">
        <v>29.61</v>
      </c>
      <c r="X2" s="2">
        <v>29.61</v>
      </c>
      <c r="Y2" s="2">
        <v>17.87</v>
      </c>
    </row>
    <row r="3" spans="1:25" x14ac:dyDescent="0.25">
      <c r="A3">
        <v>2</v>
      </c>
      <c r="B3" s="4">
        <f ca="1">AVERAGE(B5,B2:B6)</f>
        <v>16.612500000000001</v>
      </c>
      <c r="C3" s="2">
        <v>31</v>
      </c>
      <c r="D3" s="4">
        <f ca="1">AVERAGE(D5,D2:D6)</f>
        <v>15.860000000000003</v>
      </c>
      <c r="E3" s="4">
        <f ca="1">AVERAGE(E5,E2:E6)</f>
        <v>15.860000000000003</v>
      </c>
      <c r="F3" s="4">
        <f ca="1">AVERAGE(F5,F2:F6)</f>
        <v>15.860000000000003</v>
      </c>
      <c r="G3" s="4">
        <f ca="1">AVERAGE(G5,G2:G6)</f>
        <v>15.860000000000003</v>
      </c>
      <c r="H3" s="2">
        <v>31</v>
      </c>
      <c r="I3" s="2">
        <v>32</v>
      </c>
      <c r="J3" s="2">
        <v>32</v>
      </c>
      <c r="K3" s="2">
        <v>24.01</v>
      </c>
      <c r="L3" s="4">
        <f ca="1">AVERAGE(L5,L2:L6)</f>
        <v>34.86</v>
      </c>
      <c r="M3" s="2">
        <v>32</v>
      </c>
      <c r="N3" s="2">
        <v>32</v>
      </c>
      <c r="O3" s="2">
        <v>53</v>
      </c>
      <c r="P3" s="4">
        <f ca="1">AVERAGE(P2:P6)</f>
        <v>21.783333333333331</v>
      </c>
      <c r="Q3" s="4">
        <f ca="1">AVERAGE(Q2:Q6)</f>
        <v>21.783333333333331</v>
      </c>
      <c r="R3" s="2">
        <v>32</v>
      </c>
      <c r="S3" s="2">
        <v>53</v>
      </c>
      <c r="T3" s="2">
        <v>53</v>
      </c>
      <c r="U3" s="4">
        <f ca="1">AVERAGE(U5,U2:U6)</f>
        <v>34.107500000000002</v>
      </c>
      <c r="V3" s="2">
        <v>32</v>
      </c>
      <c r="W3" s="2">
        <v>32</v>
      </c>
      <c r="X3" s="2">
        <v>32</v>
      </c>
      <c r="Y3" s="2">
        <v>20.57</v>
      </c>
    </row>
    <row r="4" spans="1:25" x14ac:dyDescent="0.25">
      <c r="A4">
        <v>3</v>
      </c>
      <c r="B4" s="2">
        <v>17.87</v>
      </c>
      <c r="C4" s="2">
        <v>17.87</v>
      </c>
      <c r="D4" s="2">
        <v>17.87</v>
      </c>
      <c r="E4" s="2">
        <v>17.87</v>
      </c>
      <c r="F4" s="2">
        <v>17.87</v>
      </c>
      <c r="G4" s="2">
        <v>17.87</v>
      </c>
      <c r="H4" s="2">
        <v>17.87</v>
      </c>
      <c r="I4" s="2">
        <v>17.87</v>
      </c>
      <c r="J4" s="2">
        <v>15</v>
      </c>
      <c r="K4" s="2">
        <v>22</v>
      </c>
      <c r="L4" s="2">
        <v>29.61</v>
      </c>
      <c r="M4" s="2">
        <v>29.61</v>
      </c>
      <c r="N4" s="2">
        <v>29.61</v>
      </c>
      <c r="O4" s="2">
        <v>21.13</v>
      </c>
      <c r="P4" s="2">
        <v>17.87</v>
      </c>
      <c r="Q4" s="2">
        <v>17.87</v>
      </c>
      <c r="R4" s="2">
        <v>17.87</v>
      </c>
      <c r="S4" s="2">
        <v>29.61</v>
      </c>
      <c r="T4" s="2">
        <v>29.61</v>
      </c>
      <c r="U4" s="2">
        <v>29.61</v>
      </c>
      <c r="V4" s="2">
        <v>29.61</v>
      </c>
      <c r="W4" s="2">
        <v>29.61</v>
      </c>
      <c r="X4" s="4">
        <f>AVERAGE(X5:X5,X6)</f>
        <v>27.505000000000003</v>
      </c>
      <c r="Y4" s="2">
        <v>17.87</v>
      </c>
    </row>
    <row r="5" spans="1:25" x14ac:dyDescent="0.25">
      <c r="A5">
        <v>4</v>
      </c>
      <c r="B5" s="2">
        <v>25.02</v>
      </c>
      <c r="C5" s="2">
        <v>22.01</v>
      </c>
      <c r="D5" s="2">
        <v>22.01</v>
      </c>
      <c r="E5" s="2">
        <v>22.01</v>
      </c>
      <c r="F5" s="2">
        <v>22.01</v>
      </c>
      <c r="G5" s="2">
        <v>22.01</v>
      </c>
      <c r="H5" s="2">
        <v>22.01</v>
      </c>
      <c r="I5" s="2">
        <v>26.02</v>
      </c>
      <c r="J5" s="2">
        <v>25.02</v>
      </c>
      <c r="K5" s="2">
        <v>26.02</v>
      </c>
      <c r="L5" s="2">
        <v>25.02</v>
      </c>
      <c r="M5" s="2">
        <v>55.2</v>
      </c>
      <c r="N5" s="4">
        <f ca="1">AVERAGE(N3:N6)</f>
        <v>30.406666666666666</v>
      </c>
      <c r="O5" s="4">
        <f ca="1">AVERAGE(O3:O6)</f>
        <v>34.58</v>
      </c>
      <c r="P5" s="4">
        <f ca="1">AVERAGE(P2:P6)</f>
        <v>21.783333333333331</v>
      </c>
      <c r="Q5" s="4">
        <f ca="1">AVERAGE(Q2:Q6)</f>
        <v>21.783333333333331</v>
      </c>
      <c r="R5" s="4">
        <f ca="1">AVERAGE(R3:R6)</f>
        <v>26.493333333333336</v>
      </c>
      <c r="S5" s="2">
        <v>22.01</v>
      </c>
      <c r="T5" s="2">
        <v>22.01</v>
      </c>
      <c r="U5" s="2">
        <v>22.01</v>
      </c>
      <c r="V5" s="4">
        <f ca="1">AVERAGE(V3:V6)</f>
        <v>30.41</v>
      </c>
      <c r="W5" s="2">
        <v>22.01</v>
      </c>
      <c r="X5" s="2">
        <v>22.01</v>
      </c>
      <c r="Y5" s="2">
        <v>22.01</v>
      </c>
    </row>
    <row r="6" spans="1:25" x14ac:dyDescent="0.25">
      <c r="A6">
        <v>5</v>
      </c>
      <c r="B6" s="2">
        <v>17.87</v>
      </c>
      <c r="C6" s="2">
        <v>17.87</v>
      </c>
      <c r="D6" s="2">
        <v>17.87</v>
      </c>
      <c r="E6" s="2">
        <v>17.87</v>
      </c>
      <c r="F6" s="2">
        <v>17.87</v>
      </c>
      <c r="G6" s="2">
        <v>17.87</v>
      </c>
      <c r="H6" s="2">
        <v>17.87</v>
      </c>
      <c r="I6" s="2">
        <v>17.87</v>
      </c>
      <c r="J6" s="2">
        <v>28</v>
      </c>
      <c r="K6" s="2">
        <v>28</v>
      </c>
      <c r="L6" s="2">
        <v>29.61</v>
      </c>
      <c r="M6" s="2">
        <v>29.61</v>
      </c>
      <c r="N6" s="2">
        <v>29.61</v>
      </c>
      <c r="O6" s="2">
        <v>29.61</v>
      </c>
      <c r="P6" s="2">
        <v>29.61</v>
      </c>
      <c r="Q6" s="2">
        <v>29.61</v>
      </c>
      <c r="R6" s="2">
        <v>29.61</v>
      </c>
      <c r="S6" s="2">
        <v>29.62</v>
      </c>
      <c r="T6" s="2">
        <v>29.61</v>
      </c>
      <c r="U6" s="2">
        <v>55.2</v>
      </c>
      <c r="V6" s="2">
        <v>29.62</v>
      </c>
      <c r="W6" s="2">
        <v>33</v>
      </c>
      <c r="X6" s="2">
        <v>33</v>
      </c>
      <c r="Y6" s="2">
        <v>29.61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F7587-AA65-4F33-8FA0-AB47A59BFC1E}">
  <dimension ref="A1:Y2"/>
  <sheetViews>
    <sheetView workbookViewId="0">
      <selection activeCell="T8" sqref="T8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'Secondary Reserve, Winter'!B2</f>
        <v>18.309999999999999</v>
      </c>
      <c r="C2" s="2">
        <f>'Secondary Reserve, Winter'!C2</f>
        <v>18.79</v>
      </c>
      <c r="D2" s="2">
        <f>'Secondary Reserve, Winter'!D2</f>
        <v>22.38</v>
      </c>
      <c r="E2" s="2">
        <f>'Secondary Reserve, Winter'!E2</f>
        <v>24.35</v>
      </c>
      <c r="F2" s="2">
        <f>'Secondary Reserve, Winter'!F2</f>
        <v>25.01</v>
      </c>
      <c r="G2" s="2">
        <f>'Secondary Reserve, Winter'!G2</f>
        <v>20.48</v>
      </c>
      <c r="H2" s="2">
        <f>'Secondary Reserve, Winter'!H2</f>
        <v>22.13</v>
      </c>
      <c r="I2" s="2">
        <f>'Secondary Reserve, Winter'!I2</f>
        <v>12.36</v>
      </c>
      <c r="J2" s="2">
        <f>'Secondary Reserve, Winter'!J2</f>
        <v>5.59</v>
      </c>
      <c r="K2" s="2">
        <f>'Secondary Reserve, Winter'!K2</f>
        <v>4.01</v>
      </c>
      <c r="L2" s="2">
        <f>'Secondary Reserve, Winter'!L2</f>
        <v>3.49</v>
      </c>
      <c r="M2" s="2">
        <f>'Secondary Reserve, Winter'!M2</f>
        <v>5.14</v>
      </c>
      <c r="N2" s="2">
        <f>'Secondary Reserve, Winter'!N2</f>
        <v>3.99</v>
      </c>
      <c r="O2" s="2">
        <f>'Secondary Reserve, Winter'!O2</f>
        <v>4.29</v>
      </c>
      <c r="P2" s="2">
        <f>'Secondary Reserve, Winter'!P2</f>
        <v>4.4000000000000004</v>
      </c>
      <c r="Q2" s="2">
        <f>'Secondary Reserve, Winter'!Q2</f>
        <v>4.49</v>
      </c>
      <c r="R2" s="2">
        <f>'Secondary Reserve, Winter'!R2</f>
        <v>3.99</v>
      </c>
      <c r="S2" s="2">
        <f>'Secondary Reserve, Winter'!S2</f>
        <v>3.99</v>
      </c>
      <c r="T2" s="2">
        <f>'Secondary Reserve, Winter'!T2</f>
        <v>4.6399999999999997</v>
      </c>
      <c r="U2" s="2">
        <f>'Secondary Reserve, Winter'!U2</f>
        <v>5.39</v>
      </c>
      <c r="V2" s="2">
        <f>'Secondary Reserve, Winter'!V2</f>
        <v>3.99</v>
      </c>
      <c r="W2" s="2">
        <f>'Secondary Reserve, Winter'!W2</f>
        <v>3.99</v>
      </c>
      <c r="X2" s="2">
        <f>'Secondary Reserve, Winter'!X2</f>
        <v>5.99</v>
      </c>
      <c r="Y2" s="2">
        <f>'Secondary Reserve, Winter'!Y2</f>
        <v>9.5500000000000007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8148E-B092-4250-B42C-B4D8265B477C}">
  <dimension ref="A1:Y7"/>
  <sheetViews>
    <sheetView workbookViewId="0">
      <selection activeCell="A6" sqref="A6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35.549999999999997</v>
      </c>
      <c r="C2" s="2">
        <v>27.82</v>
      </c>
      <c r="D2" s="2">
        <v>26.69</v>
      </c>
      <c r="E2" s="2">
        <v>26</v>
      </c>
      <c r="F2" s="2">
        <v>26</v>
      </c>
      <c r="G2" s="2">
        <v>26.22</v>
      </c>
      <c r="H2" s="2">
        <v>27.18</v>
      </c>
      <c r="I2" s="2">
        <v>27.7</v>
      </c>
      <c r="J2" s="2">
        <v>31.63</v>
      </c>
      <c r="K2" s="2">
        <v>34.07</v>
      </c>
      <c r="L2" s="2">
        <v>31.26</v>
      </c>
      <c r="M2" s="2">
        <v>27.77</v>
      </c>
      <c r="N2" s="2">
        <v>33</v>
      </c>
      <c r="O2" s="2">
        <v>34.99</v>
      </c>
      <c r="P2" s="2">
        <v>32.99</v>
      </c>
      <c r="Q2" s="2">
        <v>33.53</v>
      </c>
      <c r="R2" s="2">
        <v>34.07</v>
      </c>
      <c r="S2" s="2">
        <v>32.57</v>
      </c>
      <c r="T2" s="2">
        <v>27.77</v>
      </c>
      <c r="U2" s="2">
        <v>29.36</v>
      </c>
      <c r="V2" s="2">
        <v>34.07</v>
      </c>
      <c r="W2" s="2">
        <v>37.11</v>
      </c>
      <c r="X2" s="2">
        <v>36.92</v>
      </c>
      <c r="Y2" s="2">
        <v>31.14</v>
      </c>
    </row>
    <row r="3" spans="1:25" x14ac:dyDescent="0.25">
      <c r="A3">
        <v>2</v>
      </c>
      <c r="B3" s="2">
        <v>34.47</v>
      </c>
      <c r="C3" s="2">
        <v>29.79</v>
      </c>
      <c r="D3" s="2">
        <v>28.16</v>
      </c>
      <c r="E3" s="2">
        <v>27.74</v>
      </c>
      <c r="F3" s="2">
        <v>27</v>
      </c>
      <c r="G3" s="2">
        <v>26.77</v>
      </c>
      <c r="H3" s="2">
        <v>27</v>
      </c>
      <c r="I3" s="2">
        <v>27.85</v>
      </c>
      <c r="J3" s="2">
        <v>33.26</v>
      </c>
      <c r="K3" s="2">
        <v>36.4</v>
      </c>
      <c r="L3" s="2">
        <v>36.15</v>
      </c>
      <c r="M3" s="2">
        <v>36.520000000000003</v>
      </c>
      <c r="N3" s="2">
        <v>36.979999999999997</v>
      </c>
      <c r="O3" s="2">
        <v>37.5</v>
      </c>
      <c r="P3" s="2">
        <v>37.130000000000003</v>
      </c>
      <c r="Q3" s="2">
        <v>36.57</v>
      </c>
      <c r="R3" s="2">
        <v>36.200000000000003</v>
      </c>
      <c r="S3" s="2">
        <v>38.299999999999997</v>
      </c>
      <c r="T3" s="2">
        <v>37.549999999999997</v>
      </c>
      <c r="U3" s="2">
        <v>37</v>
      </c>
      <c r="V3" s="2">
        <v>35.42</v>
      </c>
      <c r="W3" s="2">
        <v>36.200000000000003</v>
      </c>
      <c r="X3" s="2">
        <v>35.01</v>
      </c>
      <c r="Y3" s="2">
        <v>31.97</v>
      </c>
    </row>
    <row r="4" spans="1:25" x14ac:dyDescent="0.25">
      <c r="A4">
        <v>3</v>
      </c>
      <c r="B4" s="2">
        <v>36.19</v>
      </c>
      <c r="C4" s="2">
        <v>32.5</v>
      </c>
      <c r="D4" s="2">
        <v>27.82</v>
      </c>
      <c r="E4" s="2">
        <v>27.5</v>
      </c>
      <c r="F4" s="2">
        <v>27.04</v>
      </c>
      <c r="G4" s="2">
        <v>27.82</v>
      </c>
      <c r="H4" s="2">
        <v>29.24</v>
      </c>
      <c r="I4" s="2">
        <v>36.03</v>
      </c>
      <c r="J4" s="2">
        <v>36.22</v>
      </c>
      <c r="K4" s="2">
        <v>37</v>
      </c>
      <c r="L4" s="2">
        <v>36.799999999999997</v>
      </c>
      <c r="M4" s="2">
        <v>36.799999999999997</v>
      </c>
      <c r="N4" s="2">
        <v>37.65</v>
      </c>
      <c r="O4" s="2">
        <v>39.93</v>
      </c>
      <c r="P4" s="2">
        <v>38.799999999999997</v>
      </c>
      <c r="Q4" s="2">
        <v>37.65</v>
      </c>
      <c r="R4" s="2">
        <v>37.51</v>
      </c>
      <c r="S4" s="2">
        <v>37.049999999999997</v>
      </c>
      <c r="T4" s="2">
        <v>36.56</v>
      </c>
      <c r="U4" s="2">
        <v>36.32</v>
      </c>
      <c r="V4" s="2">
        <v>36.5</v>
      </c>
      <c r="W4" s="2">
        <v>37.049999999999997</v>
      </c>
      <c r="X4" s="2">
        <v>36.72</v>
      </c>
      <c r="Y4" s="2">
        <v>34.72</v>
      </c>
    </row>
    <row r="5" spans="1:25" x14ac:dyDescent="0.25">
      <c r="A5">
        <v>4</v>
      </c>
      <c r="B5" s="2">
        <v>34.65</v>
      </c>
      <c r="C5" s="2">
        <v>27.5</v>
      </c>
      <c r="D5" s="2">
        <v>25.7</v>
      </c>
      <c r="E5" s="2">
        <v>25.1</v>
      </c>
      <c r="F5" s="2">
        <v>25.1</v>
      </c>
      <c r="G5" s="2">
        <v>26.51</v>
      </c>
      <c r="H5" s="2">
        <v>34.64</v>
      </c>
      <c r="I5" s="2">
        <v>39.270000000000003</v>
      </c>
      <c r="J5" s="2">
        <v>38.119999999999997</v>
      </c>
      <c r="K5" s="2">
        <v>37.68</v>
      </c>
      <c r="L5" s="2">
        <v>34.950000000000003</v>
      </c>
      <c r="M5" s="2">
        <v>33.659999999999997</v>
      </c>
      <c r="N5" s="2">
        <v>34.28</v>
      </c>
      <c r="O5" s="2">
        <v>35</v>
      </c>
      <c r="P5" s="2">
        <v>34.65</v>
      </c>
      <c r="Q5" s="2">
        <v>32.840000000000003</v>
      </c>
      <c r="R5" s="2">
        <v>34</v>
      </c>
      <c r="S5" s="2">
        <v>37.409999999999997</v>
      </c>
      <c r="T5" s="2">
        <v>36.18</v>
      </c>
      <c r="U5" s="2">
        <v>36.1</v>
      </c>
      <c r="V5" s="2">
        <v>38.99</v>
      </c>
      <c r="W5" s="2">
        <v>39</v>
      </c>
      <c r="X5" s="2">
        <v>38.99</v>
      </c>
      <c r="Y5" s="2">
        <v>34.64</v>
      </c>
    </row>
    <row r="6" spans="1:25" x14ac:dyDescent="0.25">
      <c r="A6">
        <v>5</v>
      </c>
      <c r="B6" s="2">
        <v>35.299999999999997</v>
      </c>
      <c r="C6" s="2">
        <v>30</v>
      </c>
      <c r="D6" s="2">
        <v>27</v>
      </c>
      <c r="E6" s="2">
        <v>26.5</v>
      </c>
      <c r="F6" s="2">
        <v>26.5</v>
      </c>
      <c r="G6" s="2">
        <v>27.2</v>
      </c>
      <c r="H6" s="2">
        <v>28.56</v>
      </c>
      <c r="I6" s="2">
        <v>28.34</v>
      </c>
      <c r="J6" s="2">
        <v>30.02</v>
      </c>
      <c r="K6" s="2">
        <v>31.18</v>
      </c>
      <c r="L6" s="2">
        <v>30.53</v>
      </c>
      <c r="M6" s="2">
        <v>30.47</v>
      </c>
      <c r="N6" s="2">
        <v>33.49</v>
      </c>
      <c r="O6" s="2">
        <v>36.049999999999997</v>
      </c>
      <c r="P6" s="2">
        <v>35.74</v>
      </c>
      <c r="Q6" s="2">
        <v>34.49</v>
      </c>
      <c r="R6" s="2">
        <v>33.99</v>
      </c>
      <c r="S6" s="2">
        <v>33.49</v>
      </c>
      <c r="T6" s="2">
        <v>32.24</v>
      </c>
      <c r="U6" s="2">
        <v>35.01</v>
      </c>
      <c r="V6" s="2">
        <v>36.049999999999997</v>
      </c>
      <c r="W6" s="2">
        <v>37</v>
      </c>
      <c r="X6" s="2">
        <v>37</v>
      </c>
      <c r="Y6" s="2">
        <v>36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B8F9-B431-4FC3-A01F-C31ABBD1F26D}">
  <dimension ref="A1:Y7"/>
  <sheetViews>
    <sheetView workbookViewId="0">
      <selection activeCell="A7" sqref="A7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>
        <v>6.52</v>
      </c>
      <c r="C2">
        <v>10.56</v>
      </c>
      <c r="D2">
        <v>5.92</v>
      </c>
      <c r="E2">
        <v>6.15</v>
      </c>
      <c r="F2">
        <v>6.79</v>
      </c>
      <c r="G2">
        <v>6.65</v>
      </c>
      <c r="H2">
        <v>10</v>
      </c>
      <c r="I2">
        <v>10.19</v>
      </c>
      <c r="J2">
        <v>9.76</v>
      </c>
      <c r="K2">
        <v>8.0500000000000007</v>
      </c>
      <c r="L2">
        <v>8.66</v>
      </c>
      <c r="M2">
        <v>10</v>
      </c>
      <c r="N2">
        <v>7.8</v>
      </c>
      <c r="O2">
        <v>5.82</v>
      </c>
      <c r="P2">
        <v>6.56</v>
      </c>
      <c r="Q2">
        <v>8.0399999999999991</v>
      </c>
      <c r="R2">
        <v>7.63</v>
      </c>
      <c r="S2">
        <v>8.42</v>
      </c>
      <c r="T2">
        <v>4.66</v>
      </c>
      <c r="U2">
        <v>4.32</v>
      </c>
      <c r="V2">
        <v>2.81</v>
      </c>
      <c r="W2">
        <v>2.81</v>
      </c>
      <c r="X2">
        <v>3.33</v>
      </c>
      <c r="Y2">
        <v>8.9700000000000006</v>
      </c>
    </row>
    <row r="3" spans="1:25" x14ac:dyDescent="0.25">
      <c r="A3">
        <v>2</v>
      </c>
      <c r="B3">
        <v>11.27</v>
      </c>
      <c r="C3">
        <v>12.24</v>
      </c>
      <c r="D3">
        <v>8.3699999999999992</v>
      </c>
      <c r="E3">
        <v>8.5399999999999991</v>
      </c>
      <c r="F3">
        <v>8.84</v>
      </c>
      <c r="G3">
        <v>8.93</v>
      </c>
      <c r="H3">
        <v>17.93</v>
      </c>
      <c r="I3">
        <v>15.6</v>
      </c>
      <c r="J3">
        <v>9.8800000000000008</v>
      </c>
      <c r="K3">
        <v>9.6300000000000008</v>
      </c>
      <c r="L3">
        <v>7.71</v>
      </c>
      <c r="M3">
        <v>7.97</v>
      </c>
      <c r="N3">
        <v>9.08</v>
      </c>
      <c r="O3">
        <v>7.13</v>
      </c>
      <c r="P3">
        <v>7.4</v>
      </c>
      <c r="Q3">
        <v>7.84</v>
      </c>
      <c r="R3">
        <v>7.6</v>
      </c>
      <c r="S3">
        <v>5.7</v>
      </c>
      <c r="T3">
        <v>4.8499999999999996</v>
      </c>
      <c r="U3">
        <v>4.2300000000000004</v>
      </c>
      <c r="V3">
        <v>2.38</v>
      </c>
      <c r="W3">
        <v>2.8</v>
      </c>
      <c r="X3">
        <v>2.09</v>
      </c>
      <c r="Y3">
        <v>12.33</v>
      </c>
    </row>
    <row r="4" spans="1:25" x14ac:dyDescent="0.25">
      <c r="A4">
        <v>3</v>
      </c>
      <c r="B4">
        <v>5.88</v>
      </c>
      <c r="C4">
        <v>8.98</v>
      </c>
      <c r="D4">
        <v>7.64</v>
      </c>
      <c r="E4">
        <v>7.72</v>
      </c>
      <c r="F4">
        <v>7.64</v>
      </c>
      <c r="G4">
        <v>7.72</v>
      </c>
      <c r="H4">
        <v>8.23</v>
      </c>
      <c r="I4">
        <v>7.19</v>
      </c>
      <c r="J4">
        <v>6.72</v>
      </c>
      <c r="K4">
        <v>6.56</v>
      </c>
      <c r="L4">
        <v>5.75</v>
      </c>
      <c r="M4">
        <v>4.9400000000000004</v>
      </c>
      <c r="N4">
        <v>4.6100000000000003</v>
      </c>
      <c r="O4">
        <v>4.6100000000000003</v>
      </c>
      <c r="P4">
        <v>6.11</v>
      </c>
      <c r="Q4">
        <v>4.6100000000000003</v>
      </c>
      <c r="R4">
        <v>4.6100000000000003</v>
      </c>
      <c r="S4">
        <v>4.66</v>
      </c>
      <c r="T4">
        <v>5.58</v>
      </c>
      <c r="U4">
        <v>5.56</v>
      </c>
      <c r="V4">
        <v>5.09</v>
      </c>
      <c r="W4">
        <v>4.33</v>
      </c>
      <c r="X4">
        <v>4.62</v>
      </c>
      <c r="Y4">
        <v>6.95</v>
      </c>
    </row>
    <row r="5" spans="1:25" x14ac:dyDescent="0.25">
      <c r="A5">
        <v>4</v>
      </c>
      <c r="B5" s="2">
        <v>11.09</v>
      </c>
      <c r="C5" s="2">
        <v>18.989999999999998</v>
      </c>
      <c r="D5" s="2">
        <v>10.62</v>
      </c>
      <c r="E5" s="2">
        <v>10.62</v>
      </c>
      <c r="F5" s="2">
        <v>10.62</v>
      </c>
      <c r="G5" s="2">
        <v>10.62</v>
      </c>
      <c r="H5" s="2">
        <v>10.42</v>
      </c>
      <c r="I5" s="2">
        <v>6.72</v>
      </c>
      <c r="J5" s="2">
        <v>6.96</v>
      </c>
      <c r="K5" s="2">
        <v>7.46</v>
      </c>
      <c r="L5" s="2">
        <v>10.48</v>
      </c>
      <c r="M5" s="2">
        <v>9.4</v>
      </c>
      <c r="N5" s="2">
        <v>8.4600000000000009</v>
      </c>
      <c r="O5" s="2">
        <v>8.6300000000000008</v>
      </c>
      <c r="P5" s="2">
        <v>8.4600000000000009</v>
      </c>
      <c r="Q5" s="2">
        <v>10.89</v>
      </c>
      <c r="R5" s="2">
        <v>9.8699999999999992</v>
      </c>
      <c r="S5" s="2">
        <v>8.06</v>
      </c>
      <c r="T5" s="2">
        <v>8.06</v>
      </c>
      <c r="U5" s="2">
        <v>8.75</v>
      </c>
      <c r="V5" s="2">
        <v>6.17</v>
      </c>
      <c r="W5" s="2">
        <v>6.6</v>
      </c>
      <c r="X5" s="2">
        <v>5.72</v>
      </c>
      <c r="Y5" s="2">
        <v>10.26</v>
      </c>
    </row>
    <row r="6" spans="1:25" x14ac:dyDescent="0.25">
      <c r="A6">
        <v>5</v>
      </c>
      <c r="B6">
        <v>7.58</v>
      </c>
      <c r="C6">
        <v>9.4499999999999993</v>
      </c>
      <c r="D6">
        <v>6.33</v>
      </c>
      <c r="E6">
        <v>6.8</v>
      </c>
      <c r="F6">
        <v>6.8</v>
      </c>
      <c r="G6">
        <v>6.25</v>
      </c>
      <c r="H6">
        <v>7.77</v>
      </c>
      <c r="I6">
        <v>9.4499999999999993</v>
      </c>
      <c r="J6">
        <v>9.2200000000000006</v>
      </c>
      <c r="K6">
        <v>8.6199999999999992</v>
      </c>
      <c r="L6">
        <v>7.09</v>
      </c>
      <c r="M6">
        <v>6.43</v>
      </c>
      <c r="N6">
        <v>5.85</v>
      </c>
      <c r="O6">
        <v>6.44</v>
      </c>
      <c r="P6">
        <v>6.79</v>
      </c>
      <c r="Q6">
        <v>8.14</v>
      </c>
      <c r="R6">
        <v>8.51</v>
      </c>
      <c r="S6">
        <v>9.17</v>
      </c>
      <c r="T6">
        <v>8.7899999999999991</v>
      </c>
      <c r="U6">
        <v>7.6</v>
      </c>
      <c r="V6">
        <v>6.29</v>
      </c>
      <c r="W6">
        <v>6.62</v>
      </c>
      <c r="X6">
        <v>6.53</v>
      </c>
      <c r="Y6">
        <v>7.99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3E26D-6A8A-4B66-9A29-8928FA1FD067}">
  <dimension ref="A1:Y6"/>
  <sheetViews>
    <sheetView workbookViewId="0">
      <selection activeCell="A7" sqref="A7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36.4</v>
      </c>
      <c r="C2" s="2">
        <v>36.4</v>
      </c>
      <c r="D2" s="2">
        <v>35.69</v>
      </c>
      <c r="E2" s="2">
        <v>35.69</v>
      </c>
      <c r="F2" s="2">
        <v>35.69</v>
      </c>
      <c r="G2" s="2">
        <v>35.69</v>
      </c>
      <c r="H2" s="2">
        <v>35.69</v>
      </c>
      <c r="I2" s="2">
        <v>47.22</v>
      </c>
      <c r="J2" s="2">
        <v>36.4</v>
      </c>
      <c r="K2" s="2">
        <v>36.4</v>
      </c>
      <c r="L2" s="2">
        <v>47.22</v>
      </c>
      <c r="M2" s="2">
        <v>47.22</v>
      </c>
      <c r="N2" s="2">
        <v>42</v>
      </c>
      <c r="O2" s="2">
        <v>38</v>
      </c>
      <c r="P2" s="2">
        <v>38</v>
      </c>
      <c r="Q2" s="2">
        <v>47.22</v>
      </c>
      <c r="R2" s="2">
        <v>47.22</v>
      </c>
      <c r="S2" s="2">
        <v>47.22</v>
      </c>
      <c r="T2" s="2">
        <v>47.22</v>
      </c>
      <c r="U2" s="2">
        <v>47.22</v>
      </c>
      <c r="V2" s="2">
        <v>47.22</v>
      </c>
      <c r="W2" s="2">
        <v>47.22</v>
      </c>
      <c r="X2" s="2">
        <v>47.22</v>
      </c>
      <c r="Y2" s="2">
        <v>47.22</v>
      </c>
    </row>
    <row r="3" spans="1:25" x14ac:dyDescent="0.25">
      <c r="A3">
        <v>2</v>
      </c>
      <c r="B3" s="2">
        <v>47.22</v>
      </c>
      <c r="C3" s="2">
        <v>47.22</v>
      </c>
      <c r="D3" s="2">
        <v>47.22</v>
      </c>
      <c r="E3" s="2">
        <v>36</v>
      </c>
      <c r="F3" s="2">
        <v>35.69</v>
      </c>
      <c r="G3" s="2">
        <v>35.69</v>
      </c>
      <c r="H3" s="2">
        <v>35.69</v>
      </c>
      <c r="I3" s="2">
        <v>47.22</v>
      </c>
      <c r="J3" s="2">
        <v>47.22</v>
      </c>
      <c r="K3" s="2">
        <v>47.22</v>
      </c>
      <c r="L3" s="2">
        <v>47.22</v>
      </c>
      <c r="M3" s="2">
        <v>47.22</v>
      </c>
      <c r="N3" s="2">
        <v>47.22</v>
      </c>
      <c r="O3" s="2">
        <v>47.22</v>
      </c>
      <c r="P3" s="2">
        <v>47.22</v>
      </c>
      <c r="Q3" s="2">
        <v>47.22</v>
      </c>
      <c r="R3" s="2">
        <v>47.22</v>
      </c>
      <c r="S3" s="2">
        <v>47.22</v>
      </c>
      <c r="T3" s="2">
        <v>47.22</v>
      </c>
      <c r="U3" s="2">
        <v>47.22</v>
      </c>
      <c r="V3" s="2">
        <v>47.22</v>
      </c>
      <c r="W3" s="2">
        <v>47.22</v>
      </c>
      <c r="X3" s="2">
        <v>36</v>
      </c>
      <c r="Y3" s="2">
        <v>47.22</v>
      </c>
    </row>
    <row r="4" spans="1:25" x14ac:dyDescent="0.25">
      <c r="A4">
        <v>3</v>
      </c>
      <c r="B4" s="2">
        <v>47.22</v>
      </c>
      <c r="C4" s="2">
        <v>37.4</v>
      </c>
      <c r="D4" s="2">
        <v>69.040000000000006</v>
      </c>
      <c r="E4" s="2">
        <v>37.4</v>
      </c>
      <c r="F4" s="2">
        <v>35.69</v>
      </c>
      <c r="G4" s="2">
        <v>37.4</v>
      </c>
      <c r="H4" s="2">
        <v>37.4</v>
      </c>
      <c r="I4" s="2">
        <v>37.4</v>
      </c>
      <c r="J4" s="2">
        <v>37.4</v>
      </c>
      <c r="K4" s="2">
        <v>38</v>
      </c>
      <c r="L4" s="2">
        <v>38</v>
      </c>
      <c r="M4" s="2">
        <v>47.22</v>
      </c>
      <c r="N4" s="2">
        <v>47.22</v>
      </c>
      <c r="O4" s="2">
        <v>47.22</v>
      </c>
      <c r="P4" s="2">
        <v>47.22</v>
      </c>
      <c r="Q4" s="2">
        <v>47.22</v>
      </c>
      <c r="R4" s="2">
        <v>47.22</v>
      </c>
      <c r="S4" s="2">
        <v>47.22</v>
      </c>
      <c r="T4" s="2">
        <v>47.22</v>
      </c>
      <c r="U4" s="2">
        <v>47.22</v>
      </c>
      <c r="V4" s="2">
        <v>47.22</v>
      </c>
      <c r="W4" s="2">
        <v>95</v>
      </c>
      <c r="X4" s="2">
        <v>47.22</v>
      </c>
      <c r="Y4" s="2">
        <v>47.22</v>
      </c>
    </row>
    <row r="5" spans="1:25" x14ac:dyDescent="0.25">
      <c r="A5">
        <v>4</v>
      </c>
      <c r="B5" s="2">
        <v>37</v>
      </c>
      <c r="C5" s="2">
        <v>35.69</v>
      </c>
      <c r="D5" s="2">
        <v>35.69</v>
      </c>
      <c r="E5" s="2">
        <v>35.69</v>
      </c>
      <c r="F5" s="2">
        <v>35.69</v>
      </c>
      <c r="G5" s="2">
        <v>35.69</v>
      </c>
      <c r="H5" s="2">
        <v>47.22</v>
      </c>
      <c r="I5" s="2">
        <v>47.22</v>
      </c>
      <c r="J5" s="2">
        <v>47.22</v>
      </c>
      <c r="K5" s="2">
        <v>47.22</v>
      </c>
      <c r="L5" s="2">
        <v>36</v>
      </c>
      <c r="M5" s="2">
        <v>38.4</v>
      </c>
      <c r="N5" s="2">
        <v>47.22</v>
      </c>
      <c r="O5" s="2">
        <v>47.22</v>
      </c>
      <c r="P5" s="2">
        <v>47.22</v>
      </c>
      <c r="Q5" s="2">
        <v>47.22</v>
      </c>
      <c r="R5" s="2">
        <v>47.22</v>
      </c>
      <c r="S5" s="2">
        <v>47.22</v>
      </c>
      <c r="T5" s="2">
        <v>47.22</v>
      </c>
      <c r="U5" s="2">
        <v>47.22</v>
      </c>
      <c r="V5" s="2">
        <v>47.12</v>
      </c>
      <c r="W5" s="2">
        <v>47.22</v>
      </c>
      <c r="X5" s="2">
        <v>47.22</v>
      </c>
      <c r="Y5" s="4">
        <f ca="1">AVERAGE(Y3:Y6)</f>
        <v>47.043333333333329</v>
      </c>
    </row>
    <row r="6" spans="1:25" x14ac:dyDescent="0.25">
      <c r="A6">
        <v>5</v>
      </c>
      <c r="B6" s="2">
        <v>46.66</v>
      </c>
      <c r="C6" s="2">
        <v>46.69</v>
      </c>
      <c r="D6" s="2">
        <v>37.4</v>
      </c>
      <c r="E6" s="2">
        <v>37.4</v>
      </c>
      <c r="F6" s="2">
        <v>37.4</v>
      </c>
      <c r="G6" s="2">
        <v>37.4</v>
      </c>
      <c r="H6" s="4">
        <f>AVERAGE(H5:H5)</f>
        <v>47.22</v>
      </c>
      <c r="I6" s="2">
        <v>64.64</v>
      </c>
      <c r="J6" s="2">
        <v>37.4</v>
      </c>
      <c r="K6" s="2">
        <v>37.4</v>
      </c>
      <c r="L6" s="4">
        <f>AVERAGE(L5:L5)</f>
        <v>36</v>
      </c>
      <c r="M6" s="2">
        <v>37.4</v>
      </c>
      <c r="N6" s="2">
        <v>46.69</v>
      </c>
      <c r="O6" s="2">
        <v>46.69</v>
      </c>
      <c r="P6" s="2">
        <v>46.69</v>
      </c>
      <c r="Q6" s="2">
        <v>46.69</v>
      </c>
      <c r="R6" s="2">
        <v>46.69</v>
      </c>
      <c r="S6" s="2">
        <v>46.69</v>
      </c>
      <c r="T6" s="2">
        <v>46.69</v>
      </c>
      <c r="U6" s="2">
        <v>46.69</v>
      </c>
      <c r="V6" s="2">
        <v>46.69</v>
      </c>
      <c r="W6" s="2">
        <v>46.58</v>
      </c>
      <c r="X6" s="2">
        <v>46.56</v>
      </c>
      <c r="Y6" s="2">
        <v>46.69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Energy, Winter</vt:lpstr>
      <vt:lpstr>Secondary Reserve, Winter</vt:lpstr>
      <vt:lpstr>Tertiary Reserve Up, Winter</vt:lpstr>
      <vt:lpstr>Tertiary Reserve Down, Winter</vt:lpstr>
      <vt:lpstr>Flexibility, Winter</vt:lpstr>
      <vt:lpstr>Energy, Summer</vt:lpstr>
      <vt:lpstr>Secondary Reserve, Summer</vt:lpstr>
      <vt:lpstr>Tertiary Reserve Up, Summer</vt:lpstr>
      <vt:lpstr>Tertiary Reserve Down, Summer</vt:lpstr>
      <vt:lpstr>Flexibility,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2023-05-13T13:33:19Z</dcterms:modified>
</cp:coreProperties>
</file>