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Market Data\"/>
    </mc:Choice>
  </mc:AlternateContent>
  <xr:revisionPtr revIDLastSave="0" documentId="13_ncr:1_{A170201C-6D1B-4E6B-B133-6E591C48B1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Energy, Winter" sheetId="2" r:id="rId2"/>
    <sheet name="Secondary Reserve, Winter" sheetId="3" r:id="rId3"/>
    <sheet name="Tertiary Reserve Up, Winter" sheetId="4" r:id="rId4"/>
    <sheet name="Tertiary Reserve Down, Winter" sheetId="5" r:id="rId5"/>
    <sheet name="Flexibility, Winter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X4" i="5"/>
  <c r="M2" i="5"/>
  <c r="Y6" i="4"/>
  <c r="X6" i="4"/>
  <c r="W6" i="4"/>
  <c r="V6" i="4"/>
  <c r="U6" i="4"/>
  <c r="O6" i="4"/>
  <c r="B6" i="4"/>
  <c r="O4" i="4"/>
  <c r="G4" i="4"/>
  <c r="B4" i="4"/>
  <c r="X2" i="4"/>
  <c r="W2" i="4"/>
  <c r="V2" i="4"/>
  <c r="U2" i="4"/>
  <c r="T2" i="4"/>
  <c r="S2" i="4"/>
  <c r="L3" i="5"/>
  <c r="F3" i="5"/>
  <c r="B3" i="5"/>
  <c r="R5" i="5"/>
  <c r="U3" i="5"/>
  <c r="G3" i="5"/>
  <c r="E3" i="5"/>
  <c r="Q3" i="5"/>
  <c r="Q5" i="5"/>
  <c r="O5" i="5"/>
  <c r="D3" i="5"/>
  <c r="P3" i="5"/>
  <c r="P5" i="5"/>
  <c r="N5" i="5"/>
  <c r="V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tc={F1AD2346-364A-4ADD-B59A-A812C8EF23B9}</author>
    <author>tc={88B6E6CD-0632-4FD5-8BCF-6DC7024CB3E9}</author>
    <author>tc={87FBF31C-FE1B-4673-BAA9-EAEE55B36BB3}</author>
    <author>tc={39499534-6C39-43FF-B67C-14F1BA237A5A}</author>
    <author>tc={7D358E37-B59E-4A1B-BB21-733E4A9A54C4}</author>
  </authors>
  <commentList>
    <comment ref="A2" authorId="0" shapeId="0" xr:uid="{F1AD2346-364A-4ADD-B59A-A812C8EF23B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88B6E6CD-0632-4FD5-8BCF-6DC7024CB3E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87FBF31C-FE1B-4673-BAA9-EAEE55B36BB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39499534-6C39-43FF-B67C-14F1BA23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7D358E37-B59E-4A1B-BB21-733E4A9A54C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tc={C3693554-42E7-450F-A6AC-B31F5BC89846}</author>
    <author>tc={2993B940-6A1D-46BC-9349-FB1CF8174EAE}</author>
    <author>tc={C536EFFB-BF84-45F2-94E0-D44E354E9BD9}</author>
    <author>tc={2C966E10-47B8-409A-94A2-DDC44FE43EA2}</author>
    <author>tc={B598D9AA-59A4-4FE6-95C8-FA3FA97AC106}</author>
  </authors>
  <commentList>
    <comment ref="A2" authorId="0" shapeId="0" xr:uid="{C3693554-42E7-450F-A6AC-B31F5BC8984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2993B940-6A1D-46BC-9349-FB1CF8174EAE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C536EFFB-BF84-45F2-94E0-D44E354E9BD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2C966E10-47B8-409A-94A2-DDC44FE43EA2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B598D9AA-59A4-4FE6-95C8-FA3FA97AC106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17th, 2020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tc={C94223A1-324E-49A5-89AC-2CBB2A2B0087}</author>
    <author>tc={42AF77C5-F058-4190-B655-BE78EA15F6F7}</author>
    <author>tc={99990B4D-D320-4577-9566-0688DFD59A39}</author>
    <author>tc={0DDFB970-8A65-4C90-BDDC-006C679B9C84}</author>
    <author>tc={6EF42476-D53A-4B75-8667-6627417B7217}</author>
  </authors>
  <commentList>
    <comment ref="A2" authorId="0" shapeId="0" xr:uid="{C94223A1-324E-49A5-89AC-2CBB2A2B008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42AF77C5-F058-4190-B655-BE78EA15F6F7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99990B4D-D320-4577-9566-0688DFD59A3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0DDFB970-8A65-4C90-BDDC-006C679B9C84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6EF42476-D53A-4B75-8667-6627417B721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tc={5E294A44-4A7E-46C9-879F-72E0A6D4FD9B}</author>
    <author>tc={5420877D-37A2-4189-9B9D-2CE2B4066E03}</author>
    <author>tc={AE9611DF-AED5-4CFE-B135-3F31B0ED846C}</author>
    <author>tc={763FAD4D-EAD6-4504-82CE-06820624F989}</author>
    <author>tc={9B6BB964-0BC3-48AE-9B19-BEFCCCEDCF80}</author>
  </authors>
  <commentList>
    <comment ref="A2" authorId="0" shapeId="0" xr:uid="{5E294A44-4A7E-46C9-879F-72E0A6D4FD9B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15th, 2020</t>
      </text>
    </comment>
    <comment ref="A3" authorId="1" shapeId="0" xr:uid="{5420877D-37A2-4189-9B9D-2CE2B4066E03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14th, 2020</t>
      </text>
    </comment>
    <comment ref="A4" authorId="2" shapeId="0" xr:uid="{AE9611DF-AED5-4CFE-B135-3F31B0ED846C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16th, 2020</t>
      </text>
    </comment>
    <comment ref="A5" authorId="3" shapeId="0" xr:uid="{763FAD4D-EAD6-4504-82CE-06820624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January 13th, 2020</t>
      </text>
    </comment>
    <comment ref="A6" authorId="4" shapeId="0" xr:uid="{9B6BB964-0BC3-48AE-9B19-BEFCCCEDC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January 17th, 2020
</t>
      </text>
    </comment>
  </commentList>
</comments>
</file>

<file path=xl/sharedStrings.xml><?xml version="1.0" encoding="utf-8"?>
<sst xmlns="http://schemas.openxmlformats.org/spreadsheetml/2006/main" count="12" uniqueCount="8">
  <si>
    <t>Scenario</t>
  </si>
  <si>
    <t>Growth factors</t>
  </si>
  <si>
    <t>Value, [%]</t>
  </si>
  <si>
    <t>Active Power</t>
  </si>
  <si>
    <t>Secondary Reserve</t>
  </si>
  <si>
    <t>Upward Tertiary Reserve</t>
  </si>
  <si>
    <t>Downward Tertiary Reserve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</si>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</sst>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2919F006-6E75-40CE-99E6-B510B5691432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F1AD2346-364A-4ADD-B59A-A812C8EF23B9}">
    <text>January 15th, 2020</text>
  </threadedComment>
  <threadedComment ref="A3" dT="2023-02-08T10:20:46.99" personId="{2919F006-6E75-40CE-99E6-B510B5691432}" id="{88B6E6CD-0632-4FD5-8BCF-6DC7024CB3E9}">
    <text>January 14th, 2020</text>
  </threadedComment>
  <threadedComment ref="A4" dT="2023-02-08T10:22:08.85" personId="{2919F006-6E75-40CE-99E6-B510B5691432}" id="{87FBF31C-FE1B-4673-BAA9-EAEE55B36BB3}">
    <text>January 16th, 2020</text>
  </threadedComment>
  <threadedComment ref="A5" dT="2023-02-08T10:20:31.43" personId="{2919F006-6E75-40CE-99E6-B510B5691432}" id="{39499534-6C39-43FF-B67C-14F1BA237A5A}">
    <text>January 13th, 2020</text>
  </threadedComment>
  <threadedComment ref="A6" dT="2023-02-08T10:24:32.20" personId="{2919F006-6E75-40CE-99E6-B510B5691432}" id="{7D358E37-B59E-4A1B-BB21-733E4A9A54C4}">
    <text>January 17th,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2-02T10:24:39.07" personId="{2919F006-6E75-40CE-99E6-B510B5691432}" id="{C3693554-42E7-450F-A6AC-B31F5BC89846}">
    <text>January 15th, 2020</text>
  </threadedComment>
  <threadedComment ref="A3" dT="2023-02-08T10:20:46.99" personId="{2919F006-6E75-40CE-99E6-B510B5691432}" id="{2993B940-6A1D-46BC-9349-FB1CF8174EAE}">
    <text>January 14th, 2020</text>
  </threadedComment>
  <threadedComment ref="A4" dT="2023-02-08T10:22:08.85" personId="{2919F006-6E75-40CE-99E6-B510B5691432}" id="{C536EFFB-BF84-45F2-94E0-D44E354E9BD9}">
    <text>January 16th, 2020</text>
  </threadedComment>
  <threadedComment ref="A5" dT="2023-02-08T10:20:31.43" personId="{2919F006-6E75-40CE-99E6-B510B5691432}" id="{2C966E10-47B8-409A-94A2-DDC44FE43EA2}">
    <text>January 13th, 2020</text>
  </threadedComment>
  <threadedComment ref="A6" dT="2023-02-08T10:24:32.20" personId="{2919F006-6E75-40CE-99E6-B510B5691432}" id="{B598D9AA-59A4-4FE6-95C8-FA3FA97AC106}">
    <text>January 17th, 2020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C94223A1-324E-49A5-89AC-2CBB2A2B0087}">
    <text>January 15th, 2020</text>
  </threadedComment>
  <threadedComment ref="A3" dT="2023-02-02T10:24:59.51" personId="{2919F006-6E75-40CE-99E6-B510B5691432}" id="{42AF77C5-F058-4190-B655-BE78EA15F6F7}">
    <text>January 14th, 2020</text>
  </threadedComment>
  <threadedComment ref="A4" dT="2023-02-02T10:25:27.29" personId="{2919F006-6E75-40CE-99E6-B510B5691432}" id="{99990B4D-D320-4577-9566-0688DFD59A39}">
    <text>January 16th, 2020</text>
  </threadedComment>
  <threadedComment ref="A5" dT="2023-02-02T10:24:39.07" personId="{2919F006-6E75-40CE-99E6-B510B5691432}" id="{0DDFB970-8A65-4C90-BDDC-006C679B9C84}">
    <text>January 13th, 2020</text>
  </threadedComment>
  <threadedComment ref="A6" dT="2023-02-02T10:25:47.13" personId="{2919F006-6E75-40CE-99E6-B510B5691432}" id="{6EF42476-D53A-4B75-8667-6627417B7217}">
    <text xml:space="preserve">January 17th, 2020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3-02-02T10:25:11.16" personId="{2919F006-6E75-40CE-99E6-B510B5691432}" id="{5E294A44-4A7E-46C9-879F-72E0A6D4FD9B}">
    <text>January 15th, 2020</text>
  </threadedComment>
  <threadedComment ref="A3" dT="2023-02-02T10:24:59.51" personId="{2919F006-6E75-40CE-99E6-B510B5691432}" id="{5420877D-37A2-4189-9B9D-2CE2B4066E03}">
    <text>January 14th, 2020</text>
  </threadedComment>
  <threadedComment ref="A4" dT="2023-02-02T10:25:27.29" personId="{2919F006-6E75-40CE-99E6-B510B5691432}" id="{AE9611DF-AED5-4CFE-B135-3F31B0ED846C}">
    <text>January 16th, 2020</text>
  </threadedComment>
  <threadedComment ref="A5" dT="2023-02-02T10:24:39.07" personId="{2919F006-6E75-40CE-99E6-B510B5691432}" id="{763FAD4D-EAD6-4504-82CE-06820624F989}">
    <text>January 13th, 2020</text>
  </threadedComment>
  <threadedComment ref="A6" dT="2023-02-02T10:25:47.13" personId="{2919F006-6E75-40CE-99E6-B510B5691432}" id="{9B6BB964-0BC3-48AE-9B19-BEFCCCEDCF80}">
    <text xml:space="preserve">January 17th, 2020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K12" sqref="K12"/>
    </sheetView>
  </sheetViews>
  <sheetFormatPr defaultRowHeight="15" x14ac:dyDescent="0.25"/>
  <cols>
    <col min="1" max="1" width="26" bestFit="1" customWidth="1"/>
  </cols>
  <sheetData>
    <row r="1" spans="1:2" x14ac:dyDescent="0.25">
      <c r="A1" t="s">
        <v>1</v>
      </c>
      <c r="B1" s="3" t="s">
        <v>2</v>
      </c>
    </row>
    <row r="2" spans="1:2" x14ac:dyDescent="0.25">
      <c r="A2" t="s">
        <v>3</v>
      </c>
      <c r="B2" s="3">
        <v>0</v>
      </c>
    </row>
    <row r="3" spans="1:2" x14ac:dyDescent="0.25">
      <c r="A3" t="s">
        <v>4</v>
      </c>
      <c r="B3" s="3">
        <v>5.0000000000000001E-3</v>
      </c>
    </row>
    <row r="4" spans="1:2" x14ac:dyDescent="0.25">
      <c r="A4" t="s">
        <v>5</v>
      </c>
      <c r="B4" s="3">
        <v>5.0000000000000001E-3</v>
      </c>
    </row>
    <row r="5" spans="1:2" x14ac:dyDescent="0.25">
      <c r="A5" t="s">
        <v>6</v>
      </c>
      <c r="B5" s="3">
        <v>5.0000000000000001E-3</v>
      </c>
    </row>
    <row r="6" spans="1:2" x14ac:dyDescent="0.25">
      <c r="A6" t="s">
        <v>7</v>
      </c>
      <c r="B6" s="3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C14" sqref="C14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30.67</v>
      </c>
      <c r="C2" s="2">
        <v>29</v>
      </c>
      <c r="D2" s="2">
        <v>20.010000000000002</v>
      </c>
      <c r="E2" s="2">
        <v>17.5</v>
      </c>
      <c r="F2" s="2">
        <v>16.670000000000002</v>
      </c>
      <c r="G2" s="2">
        <v>25</v>
      </c>
      <c r="H2" s="2">
        <v>30.53</v>
      </c>
      <c r="I2" s="2">
        <v>38.53</v>
      </c>
      <c r="J2" s="2">
        <v>42.99</v>
      </c>
      <c r="K2" s="2">
        <v>43.52</v>
      </c>
      <c r="L2" s="2">
        <v>44.5</v>
      </c>
      <c r="M2" s="2">
        <v>44.02</v>
      </c>
      <c r="N2" s="2">
        <v>43.85</v>
      </c>
      <c r="O2" s="2">
        <v>43.01</v>
      </c>
      <c r="P2" s="2">
        <v>40.21</v>
      </c>
      <c r="Q2" s="2">
        <v>41.25</v>
      </c>
      <c r="R2" s="2">
        <v>42.5</v>
      </c>
      <c r="S2" s="2">
        <v>45</v>
      </c>
      <c r="T2" s="2">
        <v>48.43</v>
      </c>
      <c r="U2" s="2">
        <v>52.8</v>
      </c>
      <c r="V2" s="2">
        <v>52.49</v>
      </c>
      <c r="W2" s="2">
        <v>48.1</v>
      </c>
      <c r="X2" s="2">
        <v>43.75</v>
      </c>
      <c r="Y2" s="2">
        <v>38.5</v>
      </c>
    </row>
    <row r="3" spans="1:25" x14ac:dyDescent="0.25">
      <c r="A3">
        <v>2</v>
      </c>
      <c r="B3" s="2">
        <v>31.86</v>
      </c>
      <c r="C3" s="2">
        <v>30.53</v>
      </c>
      <c r="D3" s="2">
        <v>29.57</v>
      </c>
      <c r="E3" s="2">
        <v>29.53</v>
      </c>
      <c r="F3" s="2">
        <v>29.77</v>
      </c>
      <c r="G3" s="2">
        <v>30.47</v>
      </c>
      <c r="H3" s="2">
        <v>31.37</v>
      </c>
      <c r="I3" s="2">
        <v>40.01</v>
      </c>
      <c r="J3" s="2">
        <v>45.19</v>
      </c>
      <c r="K3" s="2">
        <v>46.47</v>
      </c>
      <c r="L3" s="2">
        <v>46.29</v>
      </c>
      <c r="M3" s="2">
        <v>44.49</v>
      </c>
      <c r="N3" s="2">
        <v>43.01</v>
      </c>
      <c r="O3" s="2">
        <v>41.25</v>
      </c>
      <c r="P3" s="2">
        <v>37.97</v>
      </c>
      <c r="Q3" s="2">
        <v>36.01</v>
      </c>
      <c r="R3" s="2">
        <v>38.01</v>
      </c>
      <c r="S3" s="2">
        <v>41.51</v>
      </c>
      <c r="T3" s="2">
        <v>45.25</v>
      </c>
      <c r="U3" s="2">
        <v>46.55</v>
      </c>
      <c r="V3" s="2">
        <v>46.75</v>
      </c>
      <c r="W3" s="2">
        <v>45.09</v>
      </c>
      <c r="X3" s="2">
        <v>40.15</v>
      </c>
      <c r="Y3" s="2">
        <v>31.17</v>
      </c>
    </row>
    <row r="4" spans="1:25" x14ac:dyDescent="0.25">
      <c r="A4">
        <v>3</v>
      </c>
      <c r="B4" s="2">
        <v>33.270000000000003</v>
      </c>
      <c r="C4" s="2">
        <v>31.18</v>
      </c>
      <c r="D4" s="2">
        <v>30.8</v>
      </c>
      <c r="E4" s="2">
        <v>29.9</v>
      </c>
      <c r="F4" s="2">
        <v>29.72</v>
      </c>
      <c r="G4" s="2">
        <v>31.1</v>
      </c>
      <c r="H4" s="2">
        <v>38.700000000000003</v>
      </c>
      <c r="I4" s="2">
        <v>42.1</v>
      </c>
      <c r="J4" s="2">
        <v>42.89</v>
      </c>
      <c r="K4" s="2">
        <v>44.1</v>
      </c>
      <c r="L4" s="2">
        <v>43.51</v>
      </c>
      <c r="M4" s="2">
        <v>42.1</v>
      </c>
      <c r="N4" s="2">
        <v>40.36</v>
      </c>
      <c r="O4" s="2">
        <v>40.08</v>
      </c>
      <c r="P4" s="2">
        <v>36.81</v>
      </c>
      <c r="Q4" s="2">
        <v>32.49</v>
      </c>
      <c r="R4" s="2">
        <v>32.869999999999997</v>
      </c>
      <c r="S4" s="2">
        <v>40.840000000000003</v>
      </c>
      <c r="T4" s="2">
        <v>43.15</v>
      </c>
      <c r="U4" s="2">
        <v>43.2</v>
      </c>
      <c r="V4" s="2">
        <v>43.98</v>
      </c>
      <c r="W4" s="2">
        <v>43.15</v>
      </c>
      <c r="X4" s="2">
        <v>40.01</v>
      </c>
      <c r="Y4" s="2">
        <v>32.68</v>
      </c>
    </row>
    <row r="5" spans="1:25" x14ac:dyDescent="0.25">
      <c r="A5">
        <v>4</v>
      </c>
      <c r="B5" s="2">
        <v>50.67</v>
      </c>
      <c r="C5" s="2">
        <v>49.19</v>
      </c>
      <c r="D5" s="2">
        <v>46.22</v>
      </c>
      <c r="E5" s="2">
        <v>42</v>
      </c>
      <c r="F5" s="2">
        <v>39.01</v>
      </c>
      <c r="G5" s="2">
        <v>42</v>
      </c>
      <c r="H5" s="2">
        <v>47.75</v>
      </c>
      <c r="I5" s="2">
        <v>50.69</v>
      </c>
      <c r="J5" s="2">
        <v>52.93</v>
      </c>
      <c r="K5" s="2">
        <v>52.6</v>
      </c>
      <c r="L5" s="2">
        <v>50.67</v>
      </c>
      <c r="M5" s="2">
        <v>49.73</v>
      </c>
      <c r="N5" s="2">
        <v>47.44</v>
      </c>
      <c r="O5" s="2">
        <v>47.01</v>
      </c>
      <c r="P5" s="2">
        <v>45</v>
      </c>
      <c r="Q5" s="2">
        <v>42.97</v>
      </c>
      <c r="R5" s="2">
        <v>43.68</v>
      </c>
      <c r="S5" s="2">
        <v>46.81</v>
      </c>
      <c r="T5" s="2">
        <v>49.51</v>
      </c>
      <c r="U5" s="2">
        <v>50</v>
      </c>
      <c r="V5" s="2">
        <v>50</v>
      </c>
      <c r="W5" s="2">
        <v>47.11</v>
      </c>
      <c r="X5" s="2">
        <v>38.6</v>
      </c>
      <c r="Y5" s="2">
        <v>34.1</v>
      </c>
    </row>
    <row r="6" spans="1:25" x14ac:dyDescent="0.25">
      <c r="A6">
        <v>5</v>
      </c>
      <c r="B6" s="2">
        <v>30.87</v>
      </c>
      <c r="C6" s="2">
        <v>29.48</v>
      </c>
      <c r="D6" s="2">
        <v>26.86</v>
      </c>
      <c r="E6" s="2">
        <v>25.71</v>
      </c>
      <c r="F6" s="2">
        <v>26.01</v>
      </c>
      <c r="G6" s="2">
        <v>27.97</v>
      </c>
      <c r="H6" s="2">
        <v>31.09</v>
      </c>
      <c r="I6" s="2">
        <v>40.25</v>
      </c>
      <c r="J6" s="2">
        <v>43.8</v>
      </c>
      <c r="K6" s="2">
        <v>43.19</v>
      </c>
      <c r="L6" s="2">
        <v>43.68</v>
      </c>
      <c r="M6" s="2">
        <v>42.72</v>
      </c>
      <c r="N6" s="2">
        <v>41.37</v>
      </c>
      <c r="O6" s="2">
        <v>39.979999999999997</v>
      </c>
      <c r="P6" s="2">
        <v>39.020000000000003</v>
      </c>
      <c r="Q6" s="2">
        <v>39.11</v>
      </c>
      <c r="R6" s="2">
        <v>41.37</v>
      </c>
      <c r="S6" s="2">
        <v>43.98</v>
      </c>
      <c r="T6" s="2">
        <v>47.11</v>
      </c>
      <c r="U6" s="2">
        <v>49.73</v>
      </c>
      <c r="V6" s="2">
        <v>51.75</v>
      </c>
      <c r="W6" s="2">
        <v>50.3</v>
      </c>
      <c r="X6" s="2">
        <v>46.16</v>
      </c>
      <c r="Y6" s="2">
        <v>44.01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32E-D631-4518-B3FA-D6C6FF68485B}">
  <dimension ref="A1:Y6"/>
  <sheetViews>
    <sheetView workbookViewId="0">
      <selection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18.309999999999999</v>
      </c>
      <c r="C2" s="2">
        <v>18.79</v>
      </c>
      <c r="D2" s="2">
        <v>22.38</v>
      </c>
      <c r="E2" s="2">
        <v>24.35</v>
      </c>
      <c r="F2" s="2">
        <v>25.01</v>
      </c>
      <c r="G2" s="2">
        <v>20.48</v>
      </c>
      <c r="H2" s="2">
        <v>22.13</v>
      </c>
      <c r="I2" s="2">
        <v>12.36</v>
      </c>
      <c r="J2" s="2">
        <v>5.59</v>
      </c>
      <c r="K2" s="2">
        <v>4.01</v>
      </c>
      <c r="L2" s="2">
        <v>3.49</v>
      </c>
      <c r="M2" s="2">
        <v>5.14</v>
      </c>
      <c r="N2" s="2">
        <v>3.99</v>
      </c>
      <c r="O2" s="2">
        <v>4.29</v>
      </c>
      <c r="P2" s="2">
        <v>4.4000000000000004</v>
      </c>
      <c r="Q2" s="2">
        <v>4.49</v>
      </c>
      <c r="R2" s="2">
        <v>3.99</v>
      </c>
      <c r="S2" s="2">
        <v>3.99</v>
      </c>
      <c r="T2" s="2">
        <v>4.6399999999999997</v>
      </c>
      <c r="U2" s="2">
        <v>5.39</v>
      </c>
      <c r="V2" s="2">
        <v>3.99</v>
      </c>
      <c r="W2" s="2">
        <v>3.99</v>
      </c>
      <c r="X2" s="2">
        <v>5.99</v>
      </c>
      <c r="Y2" s="2">
        <v>9.5500000000000007</v>
      </c>
    </row>
    <row r="3" spans="1:25" x14ac:dyDescent="0.25">
      <c r="A3">
        <v>2</v>
      </c>
      <c r="B3" s="2">
        <v>24.41</v>
      </c>
      <c r="C3" s="2">
        <v>18.39</v>
      </c>
      <c r="D3" s="2">
        <v>16.53</v>
      </c>
      <c r="E3" s="2">
        <v>17.43</v>
      </c>
      <c r="F3" s="2">
        <v>16.59</v>
      </c>
      <c r="G3" s="2">
        <v>24.63</v>
      </c>
      <c r="H3" s="2">
        <v>25.36</v>
      </c>
      <c r="I3" s="2">
        <v>12.1</v>
      </c>
      <c r="J3" s="2">
        <v>8.52</v>
      </c>
      <c r="K3" s="2">
        <v>3.99</v>
      </c>
      <c r="L3" s="2">
        <v>6.87</v>
      </c>
      <c r="M3" s="2">
        <v>2.99</v>
      </c>
      <c r="N3" s="2">
        <v>5.04</v>
      </c>
      <c r="O3" s="2">
        <v>7.34</v>
      </c>
      <c r="P3" s="2">
        <v>10.42</v>
      </c>
      <c r="Q3" s="2">
        <v>11.75</v>
      </c>
      <c r="R3" s="2">
        <v>10.38</v>
      </c>
      <c r="S3" s="2">
        <v>4.29</v>
      </c>
      <c r="T3" s="2">
        <v>6.55</v>
      </c>
      <c r="U3" s="2">
        <v>5.95</v>
      </c>
      <c r="V3" s="2">
        <v>3.99</v>
      </c>
      <c r="W3" s="2">
        <v>1.99</v>
      </c>
      <c r="X3" s="2">
        <v>6.94</v>
      </c>
      <c r="Y3" s="2">
        <v>21.7</v>
      </c>
    </row>
    <row r="4" spans="1:25" x14ac:dyDescent="0.25">
      <c r="A4">
        <v>3</v>
      </c>
      <c r="B4" s="2">
        <v>23.32</v>
      </c>
      <c r="C4" s="2">
        <v>20.5</v>
      </c>
      <c r="D4" s="2">
        <v>15.12</v>
      </c>
      <c r="E4" s="2">
        <v>15.83</v>
      </c>
      <c r="F4" s="2">
        <v>15.97</v>
      </c>
      <c r="G4" s="2">
        <v>16.63</v>
      </c>
      <c r="H4" s="2">
        <v>13.89</v>
      </c>
      <c r="I4" s="2">
        <v>5.68</v>
      </c>
      <c r="J4" s="2">
        <v>1.98</v>
      </c>
      <c r="K4" s="2">
        <v>0.99</v>
      </c>
      <c r="L4" s="2">
        <v>1.99</v>
      </c>
      <c r="M4" s="2">
        <v>2.59</v>
      </c>
      <c r="N4" s="2">
        <v>5.19</v>
      </c>
      <c r="O4" s="2">
        <v>4.72</v>
      </c>
      <c r="P4" s="2">
        <v>5.29</v>
      </c>
      <c r="Q4" s="2">
        <v>4.82</v>
      </c>
      <c r="R4" s="2">
        <v>4.82</v>
      </c>
      <c r="S4" s="2">
        <v>3.04</v>
      </c>
      <c r="T4" s="2">
        <v>5.49</v>
      </c>
      <c r="U4" s="2">
        <v>5.09</v>
      </c>
      <c r="V4" s="2">
        <v>2.99</v>
      </c>
      <c r="W4" s="2">
        <v>3.49</v>
      </c>
      <c r="X4" s="2">
        <v>8.09</v>
      </c>
      <c r="Y4" s="2">
        <v>14.86</v>
      </c>
    </row>
    <row r="5" spans="1:25" x14ac:dyDescent="0.25">
      <c r="A5">
        <v>4</v>
      </c>
      <c r="B5" s="2">
        <v>2.99</v>
      </c>
      <c r="C5" s="2">
        <v>2.99</v>
      </c>
      <c r="D5" s="2">
        <v>3.49</v>
      </c>
      <c r="E5" s="2">
        <v>3.48</v>
      </c>
      <c r="F5" s="2">
        <v>2.99</v>
      </c>
      <c r="G5" s="2">
        <v>6.39</v>
      </c>
      <c r="H5" s="2">
        <v>7.26</v>
      </c>
      <c r="I5" s="2">
        <v>4.59</v>
      </c>
      <c r="J5" s="2">
        <v>5.19</v>
      </c>
      <c r="K5" s="2">
        <v>1.19</v>
      </c>
      <c r="L5" s="2">
        <v>2.68</v>
      </c>
      <c r="M5" s="2">
        <v>2.99</v>
      </c>
      <c r="N5" s="2">
        <v>3.19</v>
      </c>
      <c r="O5" s="2">
        <v>3.68</v>
      </c>
      <c r="P5" s="2">
        <v>4</v>
      </c>
      <c r="Q5" s="2">
        <v>4.01</v>
      </c>
      <c r="R5" s="2">
        <v>4</v>
      </c>
      <c r="S5" s="2">
        <v>2.2799999999999998</v>
      </c>
      <c r="T5" s="2">
        <v>0.99</v>
      </c>
      <c r="U5" s="2">
        <v>2.29</v>
      </c>
      <c r="V5" s="2">
        <v>0.99</v>
      </c>
      <c r="W5" s="2">
        <v>1.99</v>
      </c>
      <c r="X5" s="2">
        <v>3.99</v>
      </c>
      <c r="Y5" s="2">
        <v>7.06</v>
      </c>
    </row>
    <row r="6" spans="1:25" x14ac:dyDescent="0.25">
      <c r="A6">
        <v>5</v>
      </c>
      <c r="B6" s="2">
        <v>17</v>
      </c>
      <c r="C6" s="2">
        <v>21.75</v>
      </c>
      <c r="D6" s="2">
        <v>20.29</v>
      </c>
      <c r="E6" s="2">
        <v>21.33</v>
      </c>
      <c r="F6" s="2">
        <v>21.05</v>
      </c>
      <c r="G6" s="2">
        <v>18.600000000000001</v>
      </c>
      <c r="H6" s="2">
        <v>21.87</v>
      </c>
      <c r="I6" s="2">
        <v>7.87</v>
      </c>
      <c r="J6" s="2">
        <v>3.99</v>
      </c>
      <c r="K6" s="2">
        <v>1.99</v>
      </c>
      <c r="L6" s="2">
        <v>1.44</v>
      </c>
      <c r="M6" s="2">
        <v>1.99</v>
      </c>
      <c r="N6" s="2">
        <v>1.99</v>
      </c>
      <c r="O6" s="2">
        <v>1.99</v>
      </c>
      <c r="P6" s="2">
        <v>2.08</v>
      </c>
      <c r="Q6" s="2">
        <v>1.99</v>
      </c>
      <c r="R6" s="2">
        <v>1.99</v>
      </c>
      <c r="S6" s="2">
        <v>1.99</v>
      </c>
      <c r="T6" s="2">
        <v>2.52</v>
      </c>
      <c r="U6" s="2">
        <v>2.09</v>
      </c>
      <c r="V6" s="2">
        <v>1.44</v>
      </c>
      <c r="W6" s="2">
        <v>1.79</v>
      </c>
      <c r="X6" s="2">
        <v>2.5099999999999998</v>
      </c>
      <c r="Y6" s="2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1CBF-75B0-4881-BC67-CF5B8BBF5F6C}">
  <dimension ref="A1:Y6"/>
  <sheetViews>
    <sheetView workbookViewId="0">
      <selection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44</v>
      </c>
      <c r="C2" s="2">
        <v>43.97</v>
      </c>
      <c r="D2" s="2">
        <v>43.97</v>
      </c>
      <c r="E2" s="2">
        <v>43.97</v>
      </c>
      <c r="F2" s="2">
        <v>44</v>
      </c>
      <c r="G2" s="2">
        <v>43.97</v>
      </c>
      <c r="H2" s="2">
        <v>44</v>
      </c>
      <c r="I2" s="2">
        <v>51.65</v>
      </c>
      <c r="J2" s="2">
        <v>44</v>
      </c>
      <c r="K2" s="2">
        <v>46</v>
      </c>
      <c r="L2" s="2">
        <v>58.58</v>
      </c>
      <c r="M2" s="2">
        <v>58.58</v>
      </c>
      <c r="N2" s="2">
        <v>58.55</v>
      </c>
      <c r="O2" s="2">
        <v>58.55</v>
      </c>
      <c r="P2" s="2">
        <v>46</v>
      </c>
      <c r="Q2" s="2">
        <v>46</v>
      </c>
      <c r="R2" s="2">
        <v>46</v>
      </c>
      <c r="S2" s="4">
        <f>AVERAGE(S5,S3,S6,S4)</f>
        <v>51.555</v>
      </c>
      <c r="T2" s="4">
        <f>AVERAGE(T5,T3,T6,T4)</f>
        <v>51.3</v>
      </c>
      <c r="U2" s="4">
        <f>AVERAGE(U5,U3,U4)</f>
        <v>53.07</v>
      </c>
      <c r="V2" s="4">
        <f>AVERAGE(V5,V3,V4)</f>
        <v>53.07</v>
      </c>
      <c r="W2" s="4">
        <f>AVERAGE(W5,W3,W4)</f>
        <v>53.07</v>
      </c>
      <c r="X2" s="4">
        <f>AVERAGE(X5,X3,X4)</f>
        <v>54.376666666666665</v>
      </c>
      <c r="Y2" s="2">
        <v>44.4</v>
      </c>
    </row>
    <row r="3" spans="1:25" x14ac:dyDescent="0.25">
      <c r="A3">
        <v>2</v>
      </c>
      <c r="B3" s="2">
        <v>44</v>
      </c>
      <c r="C3" s="2">
        <v>43.97</v>
      </c>
      <c r="D3" s="2">
        <v>43.97</v>
      </c>
      <c r="E3" s="2">
        <v>43.97</v>
      </c>
      <c r="F3" s="2">
        <v>43.97</v>
      </c>
      <c r="G3" s="2">
        <v>43.97</v>
      </c>
      <c r="H3" s="2">
        <v>51.65</v>
      </c>
      <c r="I3" s="2">
        <v>51.65</v>
      </c>
      <c r="J3" s="2">
        <v>51.65</v>
      </c>
      <c r="K3" s="2">
        <v>51.65</v>
      </c>
      <c r="L3" s="2">
        <v>51.65</v>
      </c>
      <c r="M3" s="2">
        <v>51.65</v>
      </c>
      <c r="N3" s="2">
        <v>51.65</v>
      </c>
      <c r="O3" s="2">
        <v>51.65</v>
      </c>
      <c r="P3" s="2">
        <v>51.65</v>
      </c>
      <c r="Q3" s="2">
        <v>51.65</v>
      </c>
      <c r="R3" s="2">
        <v>51.65</v>
      </c>
      <c r="S3" s="2">
        <v>51.65</v>
      </c>
      <c r="T3" s="2">
        <v>51.65</v>
      </c>
      <c r="U3" s="2">
        <v>51.64</v>
      </c>
      <c r="V3" s="2">
        <v>51.64</v>
      </c>
      <c r="W3" s="2">
        <v>51.64</v>
      </c>
      <c r="X3" s="2">
        <v>46</v>
      </c>
      <c r="Y3" s="2">
        <v>44.4</v>
      </c>
    </row>
    <row r="4" spans="1:25" x14ac:dyDescent="0.25">
      <c r="A4">
        <v>3</v>
      </c>
      <c r="B4" s="4">
        <f>AVERAGE(B5:B5)</f>
        <v>62.57</v>
      </c>
      <c r="C4" s="2">
        <v>44</v>
      </c>
      <c r="D4" s="2">
        <v>44</v>
      </c>
      <c r="E4" s="2">
        <v>44</v>
      </c>
      <c r="F4" s="2">
        <v>44</v>
      </c>
      <c r="G4" s="4">
        <f>AVERAGE(G5:G5,G6)</f>
        <v>43.97</v>
      </c>
      <c r="H4" s="2">
        <v>43.4</v>
      </c>
      <c r="I4" s="2">
        <v>44</v>
      </c>
      <c r="J4" s="2">
        <v>44</v>
      </c>
      <c r="K4" s="2">
        <v>44</v>
      </c>
      <c r="L4" s="2">
        <v>44</v>
      </c>
      <c r="M4" s="2"/>
      <c r="N4" s="2">
        <v>46</v>
      </c>
      <c r="O4" s="4">
        <f>AVERAGE(O5:O5)</f>
        <v>62.57</v>
      </c>
      <c r="P4" s="2">
        <v>46</v>
      </c>
      <c r="Q4" s="2">
        <v>42.4</v>
      </c>
      <c r="R4" s="2">
        <v>46</v>
      </c>
      <c r="S4" s="2">
        <v>46</v>
      </c>
      <c r="T4" s="2">
        <v>46</v>
      </c>
      <c r="U4" s="2">
        <v>46</v>
      </c>
      <c r="V4" s="2">
        <v>46</v>
      </c>
      <c r="W4" s="2">
        <v>46</v>
      </c>
      <c r="X4" s="2">
        <v>58.58</v>
      </c>
      <c r="Y4" s="2">
        <v>58.58</v>
      </c>
    </row>
    <row r="5" spans="1:25" x14ac:dyDescent="0.25">
      <c r="A5">
        <v>4</v>
      </c>
      <c r="B5" s="2">
        <v>62.57</v>
      </c>
      <c r="C5" s="2">
        <v>44</v>
      </c>
      <c r="D5" s="2">
        <v>44</v>
      </c>
      <c r="E5" s="2">
        <v>43.4</v>
      </c>
      <c r="F5" s="2">
        <v>43.97</v>
      </c>
      <c r="G5" s="2">
        <v>43.97</v>
      </c>
      <c r="H5" s="2">
        <v>62.57</v>
      </c>
      <c r="I5" s="2">
        <v>62.57</v>
      </c>
      <c r="J5" s="2">
        <v>44.4</v>
      </c>
      <c r="K5" s="2">
        <v>47</v>
      </c>
      <c r="L5" s="2">
        <v>47</v>
      </c>
      <c r="M5" s="2">
        <v>47</v>
      </c>
      <c r="N5" s="2">
        <v>62.57</v>
      </c>
      <c r="O5" s="2">
        <v>62.57</v>
      </c>
      <c r="P5" s="2">
        <v>62.57</v>
      </c>
      <c r="Q5" s="2">
        <v>62.57</v>
      </c>
      <c r="R5" s="2">
        <v>62.57</v>
      </c>
      <c r="S5" s="2">
        <v>62.57</v>
      </c>
      <c r="T5" s="2">
        <v>61.55</v>
      </c>
      <c r="U5" s="2">
        <v>61.57</v>
      </c>
      <c r="V5" s="2">
        <v>61.57</v>
      </c>
      <c r="W5" s="2">
        <v>61.57</v>
      </c>
      <c r="X5" s="2">
        <v>58.55</v>
      </c>
      <c r="Y5" s="2">
        <v>46.97</v>
      </c>
    </row>
    <row r="6" spans="1:25" x14ac:dyDescent="0.25">
      <c r="A6">
        <v>5</v>
      </c>
      <c r="B6" s="4">
        <f>AVERAGE(B5:B5)</f>
        <v>62.57</v>
      </c>
      <c r="C6" s="2">
        <v>43.97</v>
      </c>
      <c r="D6" s="2">
        <v>43.97</v>
      </c>
      <c r="E6" s="2">
        <v>43.97</v>
      </c>
      <c r="F6" s="2">
        <v>43.97</v>
      </c>
      <c r="G6" s="2">
        <v>43.97</v>
      </c>
      <c r="H6" s="2">
        <v>44</v>
      </c>
      <c r="I6" s="2">
        <v>46</v>
      </c>
      <c r="J6" s="2">
        <v>46</v>
      </c>
      <c r="K6" s="2">
        <v>46</v>
      </c>
      <c r="L6" s="2">
        <v>46</v>
      </c>
      <c r="M6" s="2">
        <v>46</v>
      </c>
      <c r="N6" s="2">
        <v>46</v>
      </c>
      <c r="O6" s="4">
        <f>AVERAGE(O5:O5)</f>
        <v>62.57</v>
      </c>
      <c r="P6" s="2">
        <v>46</v>
      </c>
      <c r="Q6" s="2">
        <v>46</v>
      </c>
      <c r="R6" s="2">
        <v>46</v>
      </c>
      <c r="S6" s="2">
        <v>46</v>
      </c>
      <c r="T6" s="2">
        <v>46</v>
      </c>
      <c r="U6" s="4">
        <f>AVERAGE(U5,U3,U4)</f>
        <v>53.07</v>
      </c>
      <c r="V6" s="4">
        <f>AVERAGE(V5,V3,V4)</f>
        <v>53.07</v>
      </c>
      <c r="W6" s="4">
        <f>AVERAGE(W5,W3,W4)</f>
        <v>53.07</v>
      </c>
      <c r="X6" s="4">
        <f>AVERAGE(X5,X3,X4)</f>
        <v>54.376666666666665</v>
      </c>
      <c r="Y6" s="4">
        <f>AVERAGE(Y5:Y5)</f>
        <v>46.97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CD96-79DD-4FF6-91B4-4DFEA1FC4F13}">
  <dimension ref="A1:Y6"/>
  <sheetViews>
    <sheetView workbookViewId="0">
      <selection sqref="A1:Y6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v>5.69</v>
      </c>
      <c r="C2" s="2">
        <v>5.69</v>
      </c>
      <c r="D2" s="2">
        <v>5.69</v>
      </c>
      <c r="E2" s="2">
        <v>5.69</v>
      </c>
      <c r="F2" s="2">
        <v>5.69</v>
      </c>
      <c r="G2" s="2">
        <v>5.69</v>
      </c>
      <c r="H2" s="2">
        <v>5.69</v>
      </c>
      <c r="I2" s="2">
        <v>5.69</v>
      </c>
      <c r="J2" s="2">
        <v>21.13</v>
      </c>
      <c r="K2" s="2">
        <v>29.61</v>
      </c>
      <c r="L2" s="2">
        <v>55.2</v>
      </c>
      <c r="M2" s="4">
        <f>AVERAGE(M5:M5,M4:M6)</f>
        <v>42.405000000000001</v>
      </c>
      <c r="N2" s="2">
        <v>21.13</v>
      </c>
      <c r="O2" s="2">
        <v>21.13</v>
      </c>
      <c r="P2" s="2">
        <v>17.87</v>
      </c>
      <c r="Q2" s="2">
        <v>17.87</v>
      </c>
      <c r="R2" s="2">
        <v>29.61</v>
      </c>
      <c r="S2" s="2">
        <v>29.61</v>
      </c>
      <c r="T2" s="2">
        <v>29.61</v>
      </c>
      <c r="U2" s="2">
        <v>29.61</v>
      </c>
      <c r="V2" s="2">
        <v>29.61</v>
      </c>
      <c r="W2" s="2">
        <v>29.61</v>
      </c>
      <c r="X2" s="2">
        <v>29.61</v>
      </c>
      <c r="Y2" s="2">
        <v>17.87</v>
      </c>
    </row>
    <row r="3" spans="1:25" x14ac:dyDescent="0.25">
      <c r="A3">
        <v>2</v>
      </c>
      <c r="B3" s="4">
        <f ca="1">AVERAGE(B5,B2:B6)</f>
        <v>16.612500000000001</v>
      </c>
      <c r="C3" s="2">
        <v>31</v>
      </c>
      <c r="D3" s="4">
        <f ca="1">AVERAGE(D5,D2:D6)</f>
        <v>15.860000000000003</v>
      </c>
      <c r="E3" s="4">
        <f ca="1">AVERAGE(E5,E2:E6)</f>
        <v>15.860000000000003</v>
      </c>
      <c r="F3" s="4">
        <f ca="1">AVERAGE(F5,F2:F6)</f>
        <v>15.860000000000003</v>
      </c>
      <c r="G3" s="4">
        <f ca="1">AVERAGE(G5,G2:G6)</f>
        <v>15.860000000000003</v>
      </c>
      <c r="H3" s="2">
        <v>31</v>
      </c>
      <c r="I3" s="2">
        <v>32</v>
      </c>
      <c r="J3" s="2">
        <v>32</v>
      </c>
      <c r="K3" s="2">
        <v>24.01</v>
      </c>
      <c r="L3" s="4">
        <f ca="1">AVERAGE(L5,L2:L6)</f>
        <v>34.86</v>
      </c>
      <c r="M3" s="2">
        <v>32</v>
      </c>
      <c r="N3" s="2">
        <v>32</v>
      </c>
      <c r="O3" s="2">
        <v>53</v>
      </c>
      <c r="P3" s="4">
        <f ca="1">AVERAGE(P2:P6)</f>
        <v>21.783333333333331</v>
      </c>
      <c r="Q3" s="4">
        <f ca="1">AVERAGE(Q2:Q6)</f>
        <v>21.783333333333331</v>
      </c>
      <c r="R3" s="2">
        <v>32</v>
      </c>
      <c r="S3" s="2">
        <v>53</v>
      </c>
      <c r="T3" s="2">
        <v>53</v>
      </c>
      <c r="U3" s="4">
        <f ca="1">AVERAGE(U5,U2:U6)</f>
        <v>34.107500000000002</v>
      </c>
      <c r="V3" s="2">
        <v>32</v>
      </c>
      <c r="W3" s="2">
        <v>32</v>
      </c>
      <c r="X3" s="2">
        <v>32</v>
      </c>
      <c r="Y3" s="2">
        <v>20.57</v>
      </c>
    </row>
    <row r="4" spans="1:25" x14ac:dyDescent="0.25">
      <c r="A4">
        <v>3</v>
      </c>
      <c r="B4" s="2">
        <v>17.87</v>
      </c>
      <c r="C4" s="2">
        <v>17.87</v>
      </c>
      <c r="D4" s="2">
        <v>17.87</v>
      </c>
      <c r="E4" s="2">
        <v>17.87</v>
      </c>
      <c r="F4" s="2">
        <v>17.87</v>
      </c>
      <c r="G4" s="2">
        <v>17.87</v>
      </c>
      <c r="H4" s="2">
        <v>17.87</v>
      </c>
      <c r="I4" s="2">
        <v>17.87</v>
      </c>
      <c r="J4" s="2">
        <v>15</v>
      </c>
      <c r="K4" s="2">
        <v>22</v>
      </c>
      <c r="L4" s="2">
        <v>29.61</v>
      </c>
      <c r="M4" s="2">
        <v>29.61</v>
      </c>
      <c r="N4" s="2">
        <v>29.61</v>
      </c>
      <c r="O4" s="2">
        <v>21.13</v>
      </c>
      <c r="P4" s="2">
        <v>17.87</v>
      </c>
      <c r="Q4" s="2">
        <v>17.87</v>
      </c>
      <c r="R4" s="2">
        <v>17.87</v>
      </c>
      <c r="S4" s="2">
        <v>29.61</v>
      </c>
      <c r="T4" s="2">
        <v>29.61</v>
      </c>
      <c r="U4" s="2">
        <v>29.61</v>
      </c>
      <c r="V4" s="2">
        <v>29.61</v>
      </c>
      <c r="W4" s="2">
        <v>29.61</v>
      </c>
      <c r="X4" s="4">
        <f>AVERAGE(X5:X5,X6)</f>
        <v>27.505000000000003</v>
      </c>
      <c r="Y4" s="2">
        <v>17.87</v>
      </c>
    </row>
    <row r="5" spans="1:25" x14ac:dyDescent="0.25">
      <c r="A5">
        <v>4</v>
      </c>
      <c r="B5" s="2">
        <v>25.02</v>
      </c>
      <c r="C5" s="2">
        <v>22.01</v>
      </c>
      <c r="D5" s="2">
        <v>22.01</v>
      </c>
      <c r="E5" s="2">
        <v>22.01</v>
      </c>
      <c r="F5" s="2">
        <v>22.01</v>
      </c>
      <c r="G5" s="2">
        <v>22.01</v>
      </c>
      <c r="H5" s="2">
        <v>22.01</v>
      </c>
      <c r="I5" s="2">
        <v>26.02</v>
      </c>
      <c r="J5" s="2">
        <v>25.02</v>
      </c>
      <c r="K5" s="2">
        <v>26.02</v>
      </c>
      <c r="L5" s="2">
        <v>25.02</v>
      </c>
      <c r="M5" s="2">
        <v>55.2</v>
      </c>
      <c r="N5" s="4">
        <f ca="1">AVERAGE(N3:N6)</f>
        <v>30.406666666666666</v>
      </c>
      <c r="O5" s="4">
        <f ca="1">AVERAGE(O3:O6)</f>
        <v>34.58</v>
      </c>
      <c r="P5" s="4">
        <f ca="1">AVERAGE(P2:P6)</f>
        <v>21.783333333333331</v>
      </c>
      <c r="Q5" s="4">
        <f ca="1">AVERAGE(Q2:Q6)</f>
        <v>21.783333333333331</v>
      </c>
      <c r="R5" s="4">
        <f ca="1">AVERAGE(R3:R6)</f>
        <v>26.493333333333336</v>
      </c>
      <c r="S5" s="2">
        <v>22.01</v>
      </c>
      <c r="T5" s="2">
        <v>22.01</v>
      </c>
      <c r="U5" s="2">
        <v>22.01</v>
      </c>
      <c r="V5" s="4">
        <f ca="1">AVERAGE(V3:V6)</f>
        <v>30.41</v>
      </c>
      <c r="W5" s="2">
        <v>22.01</v>
      </c>
      <c r="X5" s="2">
        <v>22.01</v>
      </c>
      <c r="Y5" s="2">
        <v>22.01</v>
      </c>
    </row>
    <row r="6" spans="1:25" x14ac:dyDescent="0.25">
      <c r="A6">
        <v>5</v>
      </c>
      <c r="B6" s="2">
        <v>17.87</v>
      </c>
      <c r="C6" s="2">
        <v>17.87</v>
      </c>
      <c r="D6" s="2">
        <v>17.87</v>
      </c>
      <c r="E6" s="2">
        <v>17.87</v>
      </c>
      <c r="F6" s="2">
        <v>17.87</v>
      </c>
      <c r="G6" s="2">
        <v>17.87</v>
      </c>
      <c r="H6" s="2">
        <v>17.87</v>
      </c>
      <c r="I6" s="2">
        <v>17.87</v>
      </c>
      <c r="J6" s="2">
        <v>28</v>
      </c>
      <c r="K6" s="2">
        <v>28</v>
      </c>
      <c r="L6" s="2">
        <v>29.61</v>
      </c>
      <c r="M6" s="2">
        <v>29.61</v>
      </c>
      <c r="N6" s="2">
        <v>29.61</v>
      </c>
      <c r="O6" s="2">
        <v>29.61</v>
      </c>
      <c r="P6" s="2">
        <v>29.61</v>
      </c>
      <c r="Q6" s="2">
        <v>29.61</v>
      </c>
      <c r="R6" s="2">
        <v>29.61</v>
      </c>
      <c r="S6" s="2">
        <v>29.62</v>
      </c>
      <c r="T6" s="2">
        <v>29.61</v>
      </c>
      <c r="U6" s="2">
        <v>55.2</v>
      </c>
      <c r="V6" s="2">
        <v>29.62</v>
      </c>
      <c r="W6" s="2">
        <v>33</v>
      </c>
      <c r="X6" s="2">
        <v>33</v>
      </c>
      <c r="Y6" s="2">
        <v>29.61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CB53-578D-4528-B5C1-532954FC40A0}">
  <dimension ref="A1:Y2"/>
  <sheetViews>
    <sheetView workbookViewId="0">
      <selection activeCell="N17" sqref="N17"/>
    </sheetView>
  </sheetViews>
  <sheetFormatPr defaultRowHeight="15" x14ac:dyDescent="0.25"/>
  <sheetData>
    <row r="1" spans="1:25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'Secondary Reserve, Winter'!B2</f>
        <v>18.309999999999999</v>
      </c>
      <c r="C2" s="2">
        <f>'Secondary Reserve, Winter'!C2</f>
        <v>18.79</v>
      </c>
      <c r="D2" s="2">
        <f>'Secondary Reserve, Winter'!D2</f>
        <v>22.38</v>
      </c>
      <c r="E2" s="2">
        <f>'Secondary Reserve, Winter'!E2</f>
        <v>24.35</v>
      </c>
      <c r="F2" s="2">
        <f>'Secondary Reserve, Winter'!F2</f>
        <v>25.01</v>
      </c>
      <c r="G2" s="2">
        <f>'Secondary Reserve, Winter'!G2</f>
        <v>20.48</v>
      </c>
      <c r="H2" s="2">
        <f>'Secondary Reserve, Winter'!H2</f>
        <v>22.13</v>
      </c>
      <c r="I2" s="2">
        <f>'Secondary Reserve, Winter'!I2</f>
        <v>12.36</v>
      </c>
      <c r="J2" s="2">
        <f>'Secondary Reserve, Winter'!J2</f>
        <v>5.59</v>
      </c>
      <c r="K2" s="2">
        <f>'Secondary Reserve, Winter'!K2</f>
        <v>4.01</v>
      </c>
      <c r="L2" s="2">
        <f>'Secondary Reserve, Winter'!L2</f>
        <v>3.49</v>
      </c>
      <c r="M2" s="2">
        <f>'Secondary Reserve, Winter'!M2</f>
        <v>5.14</v>
      </c>
      <c r="N2" s="2">
        <f>'Secondary Reserve, Winter'!N2</f>
        <v>3.99</v>
      </c>
      <c r="O2" s="2">
        <f>'Secondary Reserve, Winter'!O2</f>
        <v>4.29</v>
      </c>
      <c r="P2" s="2">
        <f>'Secondary Reserve, Winter'!P2</f>
        <v>4.4000000000000004</v>
      </c>
      <c r="Q2" s="2">
        <f>'Secondary Reserve, Winter'!Q2</f>
        <v>4.49</v>
      </c>
      <c r="R2" s="2">
        <f>'Secondary Reserve, Winter'!R2</f>
        <v>3.99</v>
      </c>
      <c r="S2" s="2">
        <f>'Secondary Reserve, Winter'!S2</f>
        <v>3.99</v>
      </c>
      <c r="T2" s="2">
        <f>'Secondary Reserve, Winter'!T2</f>
        <v>4.6399999999999997</v>
      </c>
      <c r="U2" s="2">
        <f>'Secondary Reserve, Winter'!U2</f>
        <v>5.39</v>
      </c>
      <c r="V2" s="2">
        <f>'Secondary Reserve, Winter'!V2</f>
        <v>3.99</v>
      </c>
      <c r="W2" s="2">
        <f>'Secondary Reserve, Winter'!W2</f>
        <v>3.99</v>
      </c>
      <c r="X2" s="2">
        <f>'Secondary Reserve, Winter'!X2</f>
        <v>5.99</v>
      </c>
      <c r="Y2" s="2">
        <f>'Secondary Reserve, Winter'!Y2</f>
        <v>9.5500000000000007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Energy, Winter</vt:lpstr>
      <vt:lpstr>Secondary Reserve, Winter</vt:lpstr>
      <vt:lpstr>Tertiary Reserve Up, Winter</vt:lpstr>
      <vt:lpstr>Tertiary Reserve Down, Winter</vt:lpstr>
      <vt:lpstr>Flexibility,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2023-02-22T11:11:39Z</dcterms:modified>
</cp:coreProperties>
</file>