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_3\Shared ESS\"/>
    </mc:Choice>
  </mc:AlternateContent>
  <xr:revisionPtr revIDLastSave="0" documentId="13_ncr:1_{17FF8A24-46E4-4392-9E89-6C71D92D9C2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Growth Data" sheetId="58" r:id="rId2"/>
    <sheet name="Investment Cost NREL" sheetId="4" r:id="rId3"/>
    <sheet name="Investment Cost" sheetId="5" r:id="rId4"/>
    <sheet name="Normalized Curves, 2020, Summer" sheetId="59" r:id="rId5"/>
    <sheet name="Normalized Curves, 2020, Winter" sheetId="61" r:id="rId6"/>
    <sheet name="UpActivation, 2020, Summer" sheetId="63" r:id="rId7"/>
    <sheet name="DownActivation, 2020, Summer" sheetId="62" r:id="rId8"/>
    <sheet name="UpActivation, 2020, Winter" sheetId="65" r:id="rId9"/>
    <sheet name="DownActivation, 2020, Winter" sheetId="64" r:id="rId10"/>
    <sheet name="UpActivation, 2030, Summer" sheetId="66" r:id="rId11"/>
    <sheet name="DownActivation, 2030, Summer" sheetId="67" r:id="rId12"/>
    <sheet name="UpActivation, 2030, Winter" sheetId="68" r:id="rId13"/>
    <sheet name="DownActivation, 2030, Winter" sheetId="69" r:id="rId14"/>
    <sheet name="UpActivation, 2040, Summer" sheetId="70" r:id="rId15"/>
    <sheet name="DownActivation, 2040, Summer" sheetId="71" r:id="rId16"/>
    <sheet name="UpActivation, 2040, Winter" sheetId="72" r:id="rId17"/>
    <sheet name="DownActivation, 2040, Winter" sheetId="73" r:id="rId18"/>
    <sheet name="UpActivation, 2050, Summer" sheetId="74" r:id="rId19"/>
    <sheet name="DownActivation, 2050, Summer" sheetId="75" r:id="rId20"/>
    <sheet name="UpActivation, 2050, Winter" sheetId="76" r:id="rId21"/>
    <sheet name="DownActivation, 2050, Winter" sheetId="77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77" l="1"/>
  <c r="D2" i="77"/>
  <c r="E2" i="77"/>
  <c r="F2" i="77"/>
  <c r="G2" i="77"/>
  <c r="H2" i="77"/>
  <c r="I2" i="77"/>
  <c r="J2" i="77"/>
  <c r="K2" i="77"/>
  <c r="K6" i="77" s="1"/>
  <c r="L2" i="77"/>
  <c r="M2" i="77"/>
  <c r="M6" i="77" s="1"/>
  <c r="N2" i="77"/>
  <c r="N4" i="77" s="1"/>
  <c r="O2" i="77"/>
  <c r="P2" i="77"/>
  <c r="Q2" i="77"/>
  <c r="R2" i="77"/>
  <c r="S2" i="77"/>
  <c r="T2" i="77"/>
  <c r="U2" i="77"/>
  <c r="V2" i="77"/>
  <c r="W2" i="77"/>
  <c r="W6" i="77" s="1"/>
  <c r="X2" i="77"/>
  <c r="Y2" i="77"/>
  <c r="Y6" i="77" s="1"/>
  <c r="B2" i="77"/>
  <c r="B4" i="77" s="1"/>
  <c r="C2" i="76"/>
  <c r="D2" i="76"/>
  <c r="E2" i="76"/>
  <c r="F2" i="76"/>
  <c r="G2" i="76"/>
  <c r="H2" i="76"/>
  <c r="I2" i="76"/>
  <c r="J2" i="76"/>
  <c r="K2" i="76"/>
  <c r="L2" i="76"/>
  <c r="L6" i="76" s="1"/>
  <c r="M2" i="76"/>
  <c r="M6" i="76" s="1"/>
  <c r="N2" i="76"/>
  <c r="N4" i="76" s="1"/>
  <c r="O2" i="76"/>
  <c r="P2" i="76"/>
  <c r="Q2" i="76"/>
  <c r="R2" i="76"/>
  <c r="S2" i="76"/>
  <c r="T2" i="76"/>
  <c r="U2" i="76"/>
  <c r="V2" i="76"/>
  <c r="W2" i="76"/>
  <c r="X2" i="76"/>
  <c r="X6" i="76" s="1"/>
  <c r="Y2" i="76"/>
  <c r="Y6" i="76" s="1"/>
  <c r="B2" i="76"/>
  <c r="B5" i="76" s="1"/>
  <c r="C2" i="75"/>
  <c r="D2" i="75"/>
  <c r="E2" i="75"/>
  <c r="F2" i="75"/>
  <c r="G2" i="75"/>
  <c r="H2" i="75"/>
  <c r="I2" i="75"/>
  <c r="J2" i="75"/>
  <c r="K2" i="75"/>
  <c r="L2" i="75"/>
  <c r="L6" i="75" s="1"/>
  <c r="M2" i="75"/>
  <c r="N2" i="75"/>
  <c r="N4" i="75" s="1"/>
  <c r="O2" i="75"/>
  <c r="P2" i="75"/>
  <c r="Q2" i="75"/>
  <c r="R2" i="75"/>
  <c r="S2" i="75"/>
  <c r="T2" i="75"/>
  <c r="U2" i="75"/>
  <c r="V2" i="75"/>
  <c r="W2" i="75"/>
  <c r="X2" i="75"/>
  <c r="X6" i="75" s="1"/>
  <c r="Y2" i="75"/>
  <c r="B2" i="75"/>
  <c r="B5" i="75" s="1"/>
  <c r="C2" i="74"/>
  <c r="D2" i="74"/>
  <c r="E2" i="74"/>
  <c r="F2" i="74"/>
  <c r="G2" i="74"/>
  <c r="H2" i="74"/>
  <c r="I2" i="74"/>
  <c r="J2" i="74"/>
  <c r="K2" i="74"/>
  <c r="L2" i="74"/>
  <c r="M2" i="74"/>
  <c r="M6" i="74" s="1"/>
  <c r="N2" i="74"/>
  <c r="N6" i="74" s="1"/>
  <c r="O2" i="74"/>
  <c r="P2" i="74"/>
  <c r="Q2" i="74"/>
  <c r="R2" i="74"/>
  <c r="S2" i="74"/>
  <c r="T2" i="74"/>
  <c r="U2" i="74"/>
  <c r="V2" i="74"/>
  <c r="W2" i="74"/>
  <c r="X2" i="74"/>
  <c r="Y2" i="74"/>
  <c r="Y6" i="74" s="1"/>
  <c r="B2" i="74"/>
  <c r="B4" i="74" s="1"/>
  <c r="C4" i="77"/>
  <c r="C3" i="77"/>
  <c r="X6" i="77"/>
  <c r="V6" i="77"/>
  <c r="U6" i="77"/>
  <c r="T6" i="77"/>
  <c r="S6" i="77"/>
  <c r="R6" i="77"/>
  <c r="Q6" i="77"/>
  <c r="P6" i="77"/>
  <c r="O3" i="77"/>
  <c r="L6" i="77"/>
  <c r="J6" i="77"/>
  <c r="I6" i="77"/>
  <c r="H6" i="77"/>
  <c r="G6" i="77"/>
  <c r="F6" i="77"/>
  <c r="E6" i="77"/>
  <c r="D6" i="77"/>
  <c r="C6" i="77"/>
  <c r="W6" i="76"/>
  <c r="V6" i="76"/>
  <c r="U6" i="76"/>
  <c r="T6" i="76"/>
  <c r="S6" i="76"/>
  <c r="R6" i="76"/>
  <c r="Q6" i="76"/>
  <c r="P6" i="76"/>
  <c r="O5" i="76"/>
  <c r="K6" i="76"/>
  <c r="J6" i="76"/>
  <c r="I6" i="76"/>
  <c r="H6" i="76"/>
  <c r="G6" i="76"/>
  <c r="F6" i="76"/>
  <c r="E6" i="76"/>
  <c r="D6" i="76"/>
  <c r="C3" i="76"/>
  <c r="Y6" i="75"/>
  <c r="W6" i="75"/>
  <c r="V6" i="75"/>
  <c r="U6" i="75"/>
  <c r="T6" i="75"/>
  <c r="S6" i="75"/>
  <c r="R6" i="75"/>
  <c r="Q6" i="75"/>
  <c r="P6" i="75"/>
  <c r="O4" i="75"/>
  <c r="M6" i="75"/>
  <c r="K6" i="75"/>
  <c r="J6" i="75"/>
  <c r="I6" i="75"/>
  <c r="H6" i="75"/>
  <c r="G6" i="75"/>
  <c r="F6" i="75"/>
  <c r="E6" i="75"/>
  <c r="D6" i="75"/>
  <c r="C5" i="75"/>
  <c r="X6" i="74"/>
  <c r="W6" i="74"/>
  <c r="V6" i="74"/>
  <c r="U6" i="74"/>
  <c r="T6" i="74"/>
  <c r="S6" i="74"/>
  <c r="R6" i="74"/>
  <c r="Q6" i="74"/>
  <c r="P6" i="74"/>
  <c r="O6" i="74"/>
  <c r="L6" i="74"/>
  <c r="K6" i="74"/>
  <c r="J6" i="74"/>
  <c r="I6" i="74"/>
  <c r="H6" i="74"/>
  <c r="G6" i="74"/>
  <c r="F6" i="74"/>
  <c r="E6" i="74"/>
  <c r="D6" i="74"/>
  <c r="C5" i="74"/>
  <c r="C2" i="73"/>
  <c r="D2" i="73"/>
  <c r="E2" i="73"/>
  <c r="F2" i="73"/>
  <c r="G2" i="73"/>
  <c r="H2" i="73"/>
  <c r="I2" i="73"/>
  <c r="J2" i="73"/>
  <c r="K2" i="73"/>
  <c r="L2" i="73"/>
  <c r="M2" i="73"/>
  <c r="N2" i="73"/>
  <c r="O2" i="73"/>
  <c r="P2" i="73"/>
  <c r="Q2" i="73"/>
  <c r="R2" i="73"/>
  <c r="S2" i="73"/>
  <c r="T2" i="73"/>
  <c r="U2" i="73"/>
  <c r="V2" i="73"/>
  <c r="W2" i="73"/>
  <c r="X2" i="73"/>
  <c r="Y2" i="73"/>
  <c r="B2" i="73"/>
  <c r="B2" i="72"/>
  <c r="B6" i="72" s="1"/>
  <c r="C2" i="72"/>
  <c r="D2" i="72"/>
  <c r="E2" i="72"/>
  <c r="F2" i="72"/>
  <c r="G2" i="72"/>
  <c r="H2" i="72"/>
  <c r="I2" i="72"/>
  <c r="J2" i="72"/>
  <c r="K2" i="72"/>
  <c r="K6" i="72" s="1"/>
  <c r="L2" i="72"/>
  <c r="M2" i="72"/>
  <c r="M6" i="72" s="1"/>
  <c r="N2" i="72"/>
  <c r="N6" i="72" s="1"/>
  <c r="O2" i="72"/>
  <c r="P2" i="72"/>
  <c r="Q2" i="72"/>
  <c r="Q6" i="72" s="1"/>
  <c r="R2" i="72"/>
  <c r="S2" i="72"/>
  <c r="T2" i="72"/>
  <c r="T6" i="72" s="1"/>
  <c r="U2" i="72"/>
  <c r="V2" i="72"/>
  <c r="V6" i="72" s="1"/>
  <c r="W2" i="72"/>
  <c r="W6" i="72" s="1"/>
  <c r="X2" i="72"/>
  <c r="Y2" i="72"/>
  <c r="Y6" i="72" s="1"/>
  <c r="C2" i="71"/>
  <c r="D2" i="71"/>
  <c r="D6" i="71" s="1"/>
  <c r="E2" i="71"/>
  <c r="F2" i="71"/>
  <c r="G2" i="71"/>
  <c r="H2" i="71"/>
  <c r="I2" i="71"/>
  <c r="J2" i="71"/>
  <c r="K2" i="71"/>
  <c r="L2" i="71"/>
  <c r="M2" i="71"/>
  <c r="M6" i="71" s="1"/>
  <c r="N2" i="71"/>
  <c r="N6" i="71" s="1"/>
  <c r="O2" i="71"/>
  <c r="P2" i="71"/>
  <c r="P6" i="71" s="1"/>
  <c r="Q2" i="71"/>
  <c r="R2" i="71"/>
  <c r="S2" i="71"/>
  <c r="T2" i="71"/>
  <c r="U2" i="71"/>
  <c r="U6" i="71" s="1"/>
  <c r="V2" i="71"/>
  <c r="V6" i="71" s="1"/>
  <c r="W2" i="71"/>
  <c r="X2" i="71"/>
  <c r="Y2" i="71"/>
  <c r="Y6" i="71" s="1"/>
  <c r="B2" i="71"/>
  <c r="C2" i="70"/>
  <c r="D2" i="70"/>
  <c r="E2" i="70"/>
  <c r="F2" i="70"/>
  <c r="G2" i="70"/>
  <c r="H2" i="70"/>
  <c r="I2" i="70"/>
  <c r="J2" i="70"/>
  <c r="K2" i="70"/>
  <c r="L2" i="70"/>
  <c r="M2" i="70"/>
  <c r="M6" i="70" s="1"/>
  <c r="N2" i="70"/>
  <c r="N6" i="70" s="1"/>
  <c r="O2" i="70"/>
  <c r="P2" i="70"/>
  <c r="Q2" i="70"/>
  <c r="R2" i="70"/>
  <c r="S2" i="70"/>
  <c r="T2" i="70"/>
  <c r="U2" i="70"/>
  <c r="V2" i="70"/>
  <c r="W2" i="70"/>
  <c r="X2" i="70"/>
  <c r="Y2" i="70"/>
  <c r="Y6" i="70" s="1"/>
  <c r="B2" i="70"/>
  <c r="X6" i="72"/>
  <c r="U6" i="72"/>
  <c r="S6" i="72"/>
  <c r="R6" i="72"/>
  <c r="P6" i="72"/>
  <c r="O6" i="72"/>
  <c r="L6" i="72"/>
  <c r="J6" i="72"/>
  <c r="I6" i="72"/>
  <c r="H6" i="72"/>
  <c r="G6" i="72"/>
  <c r="F6" i="72"/>
  <c r="E6" i="72"/>
  <c r="D6" i="72"/>
  <c r="C6" i="72"/>
  <c r="X6" i="71"/>
  <c r="W6" i="71"/>
  <c r="T6" i="71"/>
  <c r="S6" i="71"/>
  <c r="R6" i="71"/>
  <c r="Q6" i="71"/>
  <c r="O6" i="71"/>
  <c r="L6" i="71"/>
  <c r="K6" i="71"/>
  <c r="J6" i="71"/>
  <c r="I6" i="71"/>
  <c r="H6" i="71"/>
  <c r="G6" i="71"/>
  <c r="F6" i="71"/>
  <c r="E6" i="71"/>
  <c r="C6" i="71"/>
  <c r="B6" i="71"/>
  <c r="X6" i="70"/>
  <c r="W6" i="70"/>
  <c r="V6" i="70"/>
  <c r="U6" i="70"/>
  <c r="T6" i="70"/>
  <c r="S3" i="70"/>
  <c r="R6" i="70"/>
  <c r="Q6" i="70"/>
  <c r="P6" i="70"/>
  <c r="O6" i="70"/>
  <c r="L6" i="70"/>
  <c r="K6" i="70"/>
  <c r="J6" i="70"/>
  <c r="I6" i="70"/>
  <c r="H6" i="70"/>
  <c r="G6" i="70"/>
  <c r="F6" i="70"/>
  <c r="E6" i="70"/>
  <c r="D6" i="70"/>
  <c r="C6" i="70"/>
  <c r="B6" i="70"/>
  <c r="C2" i="69"/>
  <c r="D2" i="69"/>
  <c r="E2" i="69"/>
  <c r="F2" i="69"/>
  <c r="G2" i="69"/>
  <c r="H2" i="69"/>
  <c r="I2" i="69"/>
  <c r="I6" i="69" s="1"/>
  <c r="J2" i="69"/>
  <c r="K2" i="69"/>
  <c r="L2" i="69"/>
  <c r="M2" i="69"/>
  <c r="N2" i="69"/>
  <c r="O2" i="69"/>
  <c r="P2" i="69"/>
  <c r="Q2" i="69"/>
  <c r="R2" i="69"/>
  <c r="S2" i="69"/>
  <c r="T2" i="69"/>
  <c r="T6" i="69" s="1"/>
  <c r="U2" i="69"/>
  <c r="U6" i="69" s="1"/>
  <c r="V2" i="69"/>
  <c r="W2" i="69"/>
  <c r="X2" i="69"/>
  <c r="Y2" i="69"/>
  <c r="B2" i="69"/>
  <c r="B5" i="69" s="1"/>
  <c r="C2" i="64"/>
  <c r="D2" i="64"/>
  <c r="E2" i="64"/>
  <c r="F2" i="64"/>
  <c r="G2" i="64"/>
  <c r="H2" i="64"/>
  <c r="I2" i="64"/>
  <c r="J2" i="64"/>
  <c r="K2" i="64"/>
  <c r="L2" i="64"/>
  <c r="M2" i="64"/>
  <c r="M6" i="64" s="1"/>
  <c r="N2" i="64"/>
  <c r="N5" i="64" s="1"/>
  <c r="O2" i="64"/>
  <c r="P2" i="64"/>
  <c r="Q2" i="64"/>
  <c r="R2" i="64"/>
  <c r="S2" i="64"/>
  <c r="T2" i="64"/>
  <c r="T5" i="64" s="1"/>
  <c r="U2" i="64"/>
  <c r="V2" i="64"/>
  <c r="V6" i="64" s="1"/>
  <c r="W2" i="64"/>
  <c r="X2" i="64"/>
  <c r="X6" i="64" s="1"/>
  <c r="Y2" i="64"/>
  <c r="Y6" i="64" s="1"/>
  <c r="C2" i="62"/>
  <c r="D2" i="62"/>
  <c r="E2" i="62"/>
  <c r="F2" i="62"/>
  <c r="G2" i="62"/>
  <c r="H2" i="62"/>
  <c r="I2" i="62"/>
  <c r="J2" i="62"/>
  <c r="K2" i="62"/>
  <c r="L2" i="62"/>
  <c r="M2" i="62"/>
  <c r="M3" i="62" s="1"/>
  <c r="N2" i="62"/>
  <c r="O2" i="62"/>
  <c r="P2" i="62"/>
  <c r="Q2" i="62"/>
  <c r="R2" i="62"/>
  <c r="S2" i="62"/>
  <c r="T2" i="62"/>
  <c r="U2" i="62"/>
  <c r="V2" i="62"/>
  <c r="W2" i="62"/>
  <c r="W6" i="69" s="1"/>
  <c r="X2" i="62"/>
  <c r="Y2" i="62"/>
  <c r="C2" i="65"/>
  <c r="D2" i="65"/>
  <c r="E2" i="65"/>
  <c r="F2" i="65"/>
  <c r="G2" i="65"/>
  <c r="H2" i="65"/>
  <c r="H2" i="68" s="1"/>
  <c r="H6" i="68" s="1"/>
  <c r="I2" i="65"/>
  <c r="J2" i="65"/>
  <c r="J2" i="68" s="1"/>
  <c r="J6" i="68" s="1"/>
  <c r="K2" i="65"/>
  <c r="K2" i="68" s="1"/>
  <c r="K6" i="68" s="1"/>
  <c r="L2" i="65"/>
  <c r="M2" i="65"/>
  <c r="M2" i="68" s="1"/>
  <c r="M6" i="68" s="1"/>
  <c r="N2" i="65"/>
  <c r="N6" i="65" s="1"/>
  <c r="O2" i="65"/>
  <c r="P2" i="65"/>
  <c r="Q2" i="65"/>
  <c r="R2" i="65"/>
  <c r="S2" i="65"/>
  <c r="T2" i="65"/>
  <c r="U2" i="65"/>
  <c r="V2" i="65"/>
  <c r="V2" i="68" s="1"/>
  <c r="V6" i="68" s="1"/>
  <c r="W2" i="65"/>
  <c r="W2" i="68" s="1"/>
  <c r="W6" i="68" s="1"/>
  <c r="X2" i="65"/>
  <c r="Y2" i="65"/>
  <c r="Y2" i="68" s="1"/>
  <c r="Y6" i="68" s="1"/>
  <c r="C2" i="68"/>
  <c r="C4" i="68" s="1"/>
  <c r="D2" i="68"/>
  <c r="D6" i="68" s="1"/>
  <c r="E2" i="68"/>
  <c r="E6" i="68" s="1"/>
  <c r="F2" i="68"/>
  <c r="G2" i="68"/>
  <c r="I2" i="68"/>
  <c r="L2" i="68"/>
  <c r="L6" i="68" s="1"/>
  <c r="O2" i="68"/>
  <c r="O4" i="68" s="1"/>
  <c r="P2" i="68"/>
  <c r="Q2" i="68"/>
  <c r="Q6" i="68" s="1"/>
  <c r="R2" i="68"/>
  <c r="R6" i="68" s="1"/>
  <c r="S2" i="68"/>
  <c r="T2" i="68"/>
  <c r="U2" i="68"/>
  <c r="X2" i="68"/>
  <c r="X6" i="68" s="1"/>
  <c r="B2" i="68"/>
  <c r="B4" i="68" s="1"/>
  <c r="V6" i="69"/>
  <c r="S6" i="69"/>
  <c r="R6" i="69"/>
  <c r="Q6" i="69"/>
  <c r="P6" i="69"/>
  <c r="O4" i="69"/>
  <c r="L6" i="69"/>
  <c r="K6" i="69"/>
  <c r="J6" i="69"/>
  <c r="H6" i="69"/>
  <c r="G6" i="69"/>
  <c r="F6" i="69"/>
  <c r="E6" i="69"/>
  <c r="D6" i="69"/>
  <c r="C3" i="69"/>
  <c r="U6" i="68"/>
  <c r="T6" i="68"/>
  <c r="S6" i="68"/>
  <c r="P6" i="68"/>
  <c r="I6" i="68"/>
  <c r="G6" i="68"/>
  <c r="F6" i="68"/>
  <c r="C2" i="67"/>
  <c r="D2" i="67"/>
  <c r="D6" i="67" s="1"/>
  <c r="E2" i="67"/>
  <c r="E6" i="67" s="1"/>
  <c r="F2" i="67"/>
  <c r="G2" i="67"/>
  <c r="H2" i="67"/>
  <c r="I2" i="67"/>
  <c r="J2" i="67"/>
  <c r="K2" i="67"/>
  <c r="K6" i="67" s="1"/>
  <c r="L2" i="67"/>
  <c r="L6" i="67" s="1"/>
  <c r="O2" i="67"/>
  <c r="P2" i="67"/>
  <c r="P6" i="67" s="1"/>
  <c r="Q2" i="67"/>
  <c r="Q6" i="67" s="1"/>
  <c r="R2" i="67"/>
  <c r="R5" i="67" s="1"/>
  <c r="S2" i="67"/>
  <c r="T2" i="67"/>
  <c r="U2" i="67"/>
  <c r="V2" i="67"/>
  <c r="V5" i="67" s="1"/>
  <c r="W2" i="67"/>
  <c r="X2" i="67"/>
  <c r="B2" i="67"/>
  <c r="B6" i="67" s="1"/>
  <c r="B2" i="66"/>
  <c r="B3" i="66" s="1"/>
  <c r="C2" i="66"/>
  <c r="D2" i="66"/>
  <c r="E2" i="66"/>
  <c r="F2" i="66"/>
  <c r="G2" i="66"/>
  <c r="H2" i="66"/>
  <c r="I2" i="66"/>
  <c r="J2" i="66"/>
  <c r="J6" i="66" s="1"/>
  <c r="K2" i="66"/>
  <c r="K6" i="66" s="1"/>
  <c r="L2" i="66"/>
  <c r="M2" i="66"/>
  <c r="M6" i="66" s="1"/>
  <c r="N2" i="66"/>
  <c r="N5" i="66" s="1"/>
  <c r="O2" i="66"/>
  <c r="P2" i="66"/>
  <c r="Q2" i="66"/>
  <c r="R2" i="66"/>
  <c r="S2" i="66"/>
  <c r="T2" i="66"/>
  <c r="U2" i="66"/>
  <c r="V2" i="66"/>
  <c r="V6" i="66" s="1"/>
  <c r="W2" i="66"/>
  <c r="W6" i="66" s="1"/>
  <c r="X2" i="66"/>
  <c r="Y2" i="66"/>
  <c r="W6" i="67"/>
  <c r="X6" i="67"/>
  <c r="S3" i="67"/>
  <c r="U5" i="67"/>
  <c r="T6" i="67"/>
  <c r="S5" i="67"/>
  <c r="O6" i="67"/>
  <c r="J5" i="67"/>
  <c r="I5" i="67"/>
  <c r="H6" i="67"/>
  <c r="G6" i="67"/>
  <c r="F6" i="67"/>
  <c r="C6" i="67"/>
  <c r="P6" i="66"/>
  <c r="R6" i="66"/>
  <c r="T6" i="66"/>
  <c r="C4" i="66"/>
  <c r="F6" i="66"/>
  <c r="O3" i="66"/>
  <c r="Y6" i="66"/>
  <c r="X6" i="66"/>
  <c r="U6" i="66"/>
  <c r="S6" i="66"/>
  <c r="Q6" i="66"/>
  <c r="O5" i="66"/>
  <c r="L6" i="66"/>
  <c r="I6" i="66"/>
  <c r="H6" i="66"/>
  <c r="G6" i="66"/>
  <c r="E4" i="66"/>
  <c r="D6" i="66"/>
  <c r="B2" i="65"/>
  <c r="B6" i="65" s="1"/>
  <c r="J6" i="64"/>
  <c r="K6" i="64"/>
  <c r="R6" i="64"/>
  <c r="S3" i="64"/>
  <c r="U6" i="64"/>
  <c r="W6" i="64"/>
  <c r="B2" i="64"/>
  <c r="X6" i="65"/>
  <c r="W6" i="65"/>
  <c r="V6" i="65"/>
  <c r="U6" i="65"/>
  <c r="T6" i="65"/>
  <c r="S6" i="65"/>
  <c r="R4" i="65"/>
  <c r="Q6" i="65"/>
  <c r="P6" i="65"/>
  <c r="O6" i="65"/>
  <c r="L6" i="65"/>
  <c r="K6" i="65"/>
  <c r="J6" i="65"/>
  <c r="I6" i="65"/>
  <c r="H6" i="65"/>
  <c r="G6" i="65"/>
  <c r="F4" i="65"/>
  <c r="E6" i="65"/>
  <c r="D6" i="65"/>
  <c r="C6" i="65"/>
  <c r="T3" i="64"/>
  <c r="R5" i="64"/>
  <c r="Q6" i="64"/>
  <c r="P6" i="64"/>
  <c r="O6" i="64"/>
  <c r="L6" i="64"/>
  <c r="I6" i="64"/>
  <c r="H6" i="64"/>
  <c r="G5" i="64"/>
  <c r="F4" i="64"/>
  <c r="E6" i="64"/>
  <c r="D6" i="64"/>
  <c r="C6" i="64"/>
  <c r="B5" i="64"/>
  <c r="C2" i="63"/>
  <c r="D2" i="63"/>
  <c r="E2" i="63"/>
  <c r="F2" i="63"/>
  <c r="F6" i="63" s="1"/>
  <c r="G2" i="63"/>
  <c r="G6" i="63" s="1"/>
  <c r="H2" i="63"/>
  <c r="H6" i="63" s="1"/>
  <c r="I2" i="63"/>
  <c r="J2" i="63"/>
  <c r="J3" i="63" s="1"/>
  <c r="K2" i="63"/>
  <c r="K6" i="63" s="1"/>
  <c r="L2" i="63"/>
  <c r="L6" i="63" s="1"/>
  <c r="M2" i="63"/>
  <c r="M6" i="63" s="1"/>
  <c r="N2" i="63"/>
  <c r="N5" i="63" s="1"/>
  <c r="O2" i="63"/>
  <c r="P2" i="63"/>
  <c r="Q2" i="63"/>
  <c r="R2" i="63"/>
  <c r="S2" i="63"/>
  <c r="S6" i="63" s="1"/>
  <c r="T2" i="63"/>
  <c r="T6" i="63" s="1"/>
  <c r="U2" i="63"/>
  <c r="V2" i="63"/>
  <c r="W2" i="63"/>
  <c r="W6" i="63" s="1"/>
  <c r="X2" i="63"/>
  <c r="X6" i="63" s="1"/>
  <c r="Y2" i="63"/>
  <c r="Y6" i="63" s="1"/>
  <c r="B2" i="63"/>
  <c r="B4" i="63" s="1"/>
  <c r="V6" i="63"/>
  <c r="U6" i="63"/>
  <c r="R6" i="63"/>
  <c r="Q4" i="63"/>
  <c r="P6" i="63"/>
  <c r="O5" i="63"/>
  <c r="J6" i="63"/>
  <c r="I6" i="63"/>
  <c r="E4" i="63"/>
  <c r="D6" i="63"/>
  <c r="C6" i="63"/>
  <c r="F5" i="62"/>
  <c r="H6" i="62"/>
  <c r="I4" i="62"/>
  <c r="J5" i="62"/>
  <c r="K5" i="62"/>
  <c r="L6" i="62"/>
  <c r="R5" i="62"/>
  <c r="T6" i="62"/>
  <c r="U4" i="62"/>
  <c r="V5" i="62"/>
  <c r="W5" i="62"/>
  <c r="X3" i="62"/>
  <c r="C3" i="62"/>
  <c r="D3" i="62"/>
  <c r="E3" i="62"/>
  <c r="G3" i="62"/>
  <c r="I3" i="62"/>
  <c r="O3" i="62"/>
  <c r="P3" i="62"/>
  <c r="Q3" i="62"/>
  <c r="S3" i="62"/>
  <c r="U3" i="62"/>
  <c r="C4" i="62"/>
  <c r="D4" i="62"/>
  <c r="E4" i="62"/>
  <c r="G4" i="62"/>
  <c r="J4" i="62"/>
  <c r="O4" i="62"/>
  <c r="P4" i="62"/>
  <c r="Q4" i="62"/>
  <c r="S4" i="62"/>
  <c r="V4" i="62"/>
  <c r="C5" i="62"/>
  <c r="D5" i="62"/>
  <c r="E5" i="62"/>
  <c r="G5" i="62"/>
  <c r="I5" i="62"/>
  <c r="O5" i="62"/>
  <c r="P5" i="62"/>
  <c r="Q5" i="62"/>
  <c r="S5" i="62"/>
  <c r="U5" i="62"/>
  <c r="C6" i="62"/>
  <c r="D6" i="62"/>
  <c r="E6" i="62"/>
  <c r="F6" i="62"/>
  <c r="G6" i="62"/>
  <c r="I6" i="62"/>
  <c r="J6" i="62"/>
  <c r="O6" i="62"/>
  <c r="P6" i="62"/>
  <c r="Q6" i="62"/>
  <c r="R6" i="62"/>
  <c r="S6" i="62"/>
  <c r="U6" i="62"/>
  <c r="V6" i="62"/>
  <c r="B6" i="62"/>
  <c r="B5" i="62"/>
  <c r="B4" i="62"/>
  <c r="B3" i="62"/>
  <c r="B2" i="62"/>
  <c r="N5" i="75" l="1"/>
  <c r="N3" i="75"/>
  <c r="N5" i="74"/>
  <c r="B6" i="76"/>
  <c r="B6" i="77"/>
  <c r="O3" i="74"/>
  <c r="C4" i="74"/>
  <c r="C6" i="74"/>
  <c r="C3" i="75"/>
  <c r="C4" i="76"/>
  <c r="C5" i="76"/>
  <c r="O6" i="76"/>
  <c r="O6" i="77"/>
  <c r="D3" i="74"/>
  <c r="P3" i="74"/>
  <c r="D4" i="74"/>
  <c r="P4" i="74"/>
  <c r="D5" i="74"/>
  <c r="P5" i="74"/>
  <c r="D3" i="75"/>
  <c r="P3" i="75"/>
  <c r="D4" i="75"/>
  <c r="P4" i="75"/>
  <c r="D5" i="75"/>
  <c r="P5" i="75"/>
  <c r="D3" i="76"/>
  <c r="P3" i="76"/>
  <c r="D4" i="76"/>
  <c r="P4" i="76"/>
  <c r="D5" i="76"/>
  <c r="P5" i="76"/>
  <c r="D3" i="77"/>
  <c r="P3" i="77"/>
  <c r="D4" i="77"/>
  <c r="P4" i="77"/>
  <c r="D5" i="77"/>
  <c r="P5" i="77"/>
  <c r="N4" i="74"/>
  <c r="B3" i="75"/>
  <c r="N6" i="75"/>
  <c r="B4" i="76"/>
  <c r="N5" i="76"/>
  <c r="B3" i="77"/>
  <c r="N6" i="77"/>
  <c r="O5" i="74"/>
  <c r="O5" i="77"/>
  <c r="E3" i="74"/>
  <c r="Q3" i="74"/>
  <c r="E4" i="74"/>
  <c r="Q4" i="74"/>
  <c r="E5" i="74"/>
  <c r="Q5" i="74"/>
  <c r="E3" i="75"/>
  <c r="Q3" i="75"/>
  <c r="E4" i="75"/>
  <c r="Q4" i="75"/>
  <c r="E5" i="75"/>
  <c r="Q5" i="75"/>
  <c r="E3" i="76"/>
  <c r="Q3" i="76"/>
  <c r="E4" i="76"/>
  <c r="Q4" i="76"/>
  <c r="E5" i="76"/>
  <c r="Q5" i="76"/>
  <c r="E3" i="77"/>
  <c r="Q3" i="77"/>
  <c r="E4" i="77"/>
  <c r="Q4" i="77"/>
  <c r="E5" i="77"/>
  <c r="Q5" i="77"/>
  <c r="O4" i="77"/>
  <c r="F3" i="74"/>
  <c r="R3" i="74"/>
  <c r="F4" i="74"/>
  <c r="R4" i="74"/>
  <c r="F5" i="74"/>
  <c r="R5" i="74"/>
  <c r="F3" i="75"/>
  <c r="R3" i="75"/>
  <c r="F4" i="75"/>
  <c r="R4" i="75"/>
  <c r="F5" i="75"/>
  <c r="R5" i="75"/>
  <c r="F3" i="76"/>
  <c r="R3" i="76"/>
  <c r="F4" i="76"/>
  <c r="R4" i="76"/>
  <c r="F5" i="76"/>
  <c r="R5" i="76"/>
  <c r="F3" i="77"/>
  <c r="R3" i="77"/>
  <c r="F4" i="77"/>
  <c r="R4" i="77"/>
  <c r="F5" i="77"/>
  <c r="R5" i="77"/>
  <c r="N3" i="74"/>
  <c r="B6" i="74"/>
  <c r="B4" i="75"/>
  <c r="B3" i="76"/>
  <c r="N6" i="76"/>
  <c r="N5" i="77"/>
  <c r="O4" i="74"/>
  <c r="O3" i="75"/>
  <c r="C6" i="75"/>
  <c r="O3" i="76"/>
  <c r="C6" i="76"/>
  <c r="C5" i="77"/>
  <c r="G3" i="74"/>
  <c r="S3" i="74"/>
  <c r="G4" i="74"/>
  <c r="S4" i="74"/>
  <c r="G5" i="74"/>
  <c r="S5" i="74"/>
  <c r="G3" i="75"/>
  <c r="S3" i="75"/>
  <c r="G4" i="75"/>
  <c r="S4" i="75"/>
  <c r="G5" i="75"/>
  <c r="S5" i="75"/>
  <c r="G3" i="76"/>
  <c r="S3" i="76"/>
  <c r="G4" i="76"/>
  <c r="S4" i="76"/>
  <c r="G5" i="76"/>
  <c r="S5" i="76"/>
  <c r="G3" i="77"/>
  <c r="S3" i="77"/>
  <c r="G4" i="77"/>
  <c r="S4" i="77"/>
  <c r="G5" i="77"/>
  <c r="S5" i="77"/>
  <c r="N3" i="77"/>
  <c r="C4" i="75"/>
  <c r="O5" i="75"/>
  <c r="O6" i="75"/>
  <c r="O4" i="76"/>
  <c r="H3" i="74"/>
  <c r="T3" i="74"/>
  <c r="H4" i="74"/>
  <c r="T4" i="74"/>
  <c r="H5" i="74"/>
  <c r="T5" i="74"/>
  <c r="H3" i="75"/>
  <c r="T3" i="75"/>
  <c r="H4" i="75"/>
  <c r="T4" i="75"/>
  <c r="H5" i="75"/>
  <c r="T5" i="75"/>
  <c r="H3" i="76"/>
  <c r="T3" i="76"/>
  <c r="H4" i="76"/>
  <c r="T4" i="76"/>
  <c r="H5" i="76"/>
  <c r="T5" i="76"/>
  <c r="H3" i="77"/>
  <c r="T3" i="77"/>
  <c r="H4" i="77"/>
  <c r="T4" i="77"/>
  <c r="H5" i="77"/>
  <c r="T5" i="77"/>
  <c r="B3" i="74"/>
  <c r="I3" i="74"/>
  <c r="U3" i="74"/>
  <c r="I4" i="74"/>
  <c r="U4" i="74"/>
  <c r="I5" i="74"/>
  <c r="U5" i="74"/>
  <c r="I3" i="75"/>
  <c r="U3" i="75"/>
  <c r="I4" i="75"/>
  <c r="U4" i="75"/>
  <c r="I5" i="75"/>
  <c r="U5" i="75"/>
  <c r="I3" i="76"/>
  <c r="U3" i="76"/>
  <c r="I4" i="76"/>
  <c r="U4" i="76"/>
  <c r="I5" i="76"/>
  <c r="U5" i="76"/>
  <c r="I3" i="77"/>
  <c r="U3" i="77"/>
  <c r="I4" i="77"/>
  <c r="U4" i="77"/>
  <c r="I5" i="77"/>
  <c r="U5" i="77"/>
  <c r="B5" i="74"/>
  <c r="N3" i="76"/>
  <c r="J3" i="74"/>
  <c r="V3" i="74"/>
  <c r="J4" i="74"/>
  <c r="V4" i="74"/>
  <c r="J5" i="74"/>
  <c r="V5" i="74"/>
  <c r="J3" i="75"/>
  <c r="V3" i="75"/>
  <c r="J4" i="75"/>
  <c r="V4" i="75"/>
  <c r="J5" i="75"/>
  <c r="V5" i="75"/>
  <c r="J3" i="76"/>
  <c r="V3" i="76"/>
  <c r="J4" i="76"/>
  <c r="V4" i="76"/>
  <c r="J5" i="76"/>
  <c r="V5" i="76"/>
  <c r="J3" i="77"/>
  <c r="V3" i="77"/>
  <c r="J4" i="77"/>
  <c r="V4" i="77"/>
  <c r="J5" i="77"/>
  <c r="V5" i="77"/>
  <c r="B6" i="75"/>
  <c r="B5" i="77"/>
  <c r="C3" i="74"/>
  <c r="K3" i="74"/>
  <c r="W3" i="74"/>
  <c r="K4" i="74"/>
  <c r="W4" i="74"/>
  <c r="K5" i="74"/>
  <c r="W5" i="74"/>
  <c r="K3" i="75"/>
  <c r="W3" i="75"/>
  <c r="K4" i="75"/>
  <c r="W4" i="75"/>
  <c r="K5" i="75"/>
  <c r="W5" i="75"/>
  <c r="K3" i="76"/>
  <c r="W3" i="76"/>
  <c r="K4" i="76"/>
  <c r="W4" i="76"/>
  <c r="K5" i="76"/>
  <c r="W5" i="76"/>
  <c r="K3" i="77"/>
  <c r="W3" i="77"/>
  <c r="K4" i="77"/>
  <c r="W4" i="77"/>
  <c r="K5" i="77"/>
  <c r="W5" i="77"/>
  <c r="L3" i="74"/>
  <c r="X3" i="74"/>
  <c r="L4" i="74"/>
  <c r="X4" i="74"/>
  <c r="L5" i="74"/>
  <c r="X5" i="74"/>
  <c r="L3" i="75"/>
  <c r="X3" i="75"/>
  <c r="L4" i="75"/>
  <c r="X4" i="75"/>
  <c r="L5" i="75"/>
  <c r="X5" i="75"/>
  <c r="L3" i="76"/>
  <c r="X3" i="76"/>
  <c r="L4" i="76"/>
  <c r="X4" i="76"/>
  <c r="L5" i="76"/>
  <c r="X5" i="76"/>
  <c r="L3" i="77"/>
  <c r="X3" i="77"/>
  <c r="L4" i="77"/>
  <c r="X4" i="77"/>
  <c r="L5" i="77"/>
  <c r="X5" i="77"/>
  <c r="M3" i="74"/>
  <c r="Y3" i="74"/>
  <c r="M4" i="74"/>
  <c r="Y4" i="74"/>
  <c r="M5" i="74"/>
  <c r="Y5" i="74"/>
  <c r="M3" i="75"/>
  <c r="Y3" i="75"/>
  <c r="M4" i="75"/>
  <c r="Y4" i="75"/>
  <c r="M5" i="75"/>
  <c r="Y5" i="75"/>
  <c r="M3" i="76"/>
  <c r="Y3" i="76"/>
  <c r="M4" i="76"/>
  <c r="Y4" i="76"/>
  <c r="M5" i="76"/>
  <c r="Y5" i="76"/>
  <c r="M3" i="77"/>
  <c r="Y3" i="77"/>
  <c r="M4" i="77"/>
  <c r="Y4" i="77"/>
  <c r="M5" i="77"/>
  <c r="Y5" i="77"/>
  <c r="B3" i="70"/>
  <c r="N3" i="70"/>
  <c r="B4" i="70"/>
  <c r="N4" i="70"/>
  <c r="B5" i="70"/>
  <c r="N5" i="70"/>
  <c r="B3" i="71"/>
  <c r="N3" i="71"/>
  <c r="B4" i="71"/>
  <c r="N4" i="71"/>
  <c r="B5" i="71"/>
  <c r="N5" i="71"/>
  <c r="B3" i="72"/>
  <c r="N3" i="72"/>
  <c r="B4" i="72"/>
  <c r="N4" i="72"/>
  <c r="B5" i="72"/>
  <c r="N5" i="72"/>
  <c r="C3" i="70"/>
  <c r="O3" i="70"/>
  <c r="C4" i="70"/>
  <c r="O4" i="70"/>
  <c r="C5" i="70"/>
  <c r="O5" i="70"/>
  <c r="C3" i="71"/>
  <c r="O3" i="71"/>
  <c r="C4" i="71"/>
  <c r="O4" i="71"/>
  <c r="C5" i="71"/>
  <c r="O5" i="71"/>
  <c r="C3" i="72"/>
  <c r="O3" i="72"/>
  <c r="C4" i="72"/>
  <c r="O4" i="72"/>
  <c r="C5" i="72"/>
  <c r="O5" i="72"/>
  <c r="D3" i="70"/>
  <c r="P3" i="70"/>
  <c r="D4" i="70"/>
  <c r="P4" i="70"/>
  <c r="D5" i="70"/>
  <c r="P5" i="70"/>
  <c r="D3" i="71"/>
  <c r="P3" i="71"/>
  <c r="D4" i="71"/>
  <c r="P4" i="71"/>
  <c r="D5" i="71"/>
  <c r="P5" i="71"/>
  <c r="D3" i="72"/>
  <c r="P3" i="72"/>
  <c r="D4" i="72"/>
  <c r="P4" i="72"/>
  <c r="D5" i="72"/>
  <c r="P5" i="72"/>
  <c r="E3" i="70"/>
  <c r="Q3" i="70"/>
  <c r="E4" i="70"/>
  <c r="Q4" i="70"/>
  <c r="E5" i="70"/>
  <c r="Q5" i="70"/>
  <c r="E3" i="71"/>
  <c r="Q3" i="71"/>
  <c r="E4" i="71"/>
  <c r="Q4" i="71"/>
  <c r="E5" i="71"/>
  <c r="Q5" i="71"/>
  <c r="E3" i="72"/>
  <c r="Q3" i="72"/>
  <c r="E4" i="72"/>
  <c r="Q4" i="72"/>
  <c r="E5" i="72"/>
  <c r="Q5" i="72"/>
  <c r="F3" i="70"/>
  <c r="R3" i="70"/>
  <c r="F4" i="70"/>
  <c r="R4" i="70"/>
  <c r="F5" i="70"/>
  <c r="R5" i="70"/>
  <c r="F3" i="71"/>
  <c r="R3" i="71"/>
  <c r="F4" i="71"/>
  <c r="R4" i="71"/>
  <c r="F5" i="71"/>
  <c r="R5" i="71"/>
  <c r="F3" i="72"/>
  <c r="R3" i="72"/>
  <c r="F4" i="72"/>
  <c r="R4" i="72"/>
  <c r="F5" i="72"/>
  <c r="R5" i="72"/>
  <c r="G3" i="70"/>
  <c r="G4" i="70"/>
  <c r="S4" i="70"/>
  <c r="G5" i="70"/>
  <c r="S5" i="70"/>
  <c r="S6" i="70"/>
  <c r="G3" i="71"/>
  <c r="S3" i="71"/>
  <c r="G4" i="71"/>
  <c r="S4" i="71"/>
  <c r="G5" i="71"/>
  <c r="S5" i="71"/>
  <c r="G3" i="72"/>
  <c r="S3" i="72"/>
  <c r="G4" i="72"/>
  <c r="S4" i="72"/>
  <c r="G5" i="72"/>
  <c r="S5" i="72"/>
  <c r="H3" i="70"/>
  <c r="T3" i="70"/>
  <c r="H4" i="70"/>
  <c r="T4" i="70"/>
  <c r="H5" i="70"/>
  <c r="T5" i="70"/>
  <c r="H3" i="71"/>
  <c r="T3" i="71"/>
  <c r="H4" i="71"/>
  <c r="T4" i="71"/>
  <c r="H5" i="71"/>
  <c r="T5" i="71"/>
  <c r="H3" i="72"/>
  <c r="T3" i="72"/>
  <c r="H4" i="72"/>
  <c r="T4" i="72"/>
  <c r="H5" i="72"/>
  <c r="T5" i="72"/>
  <c r="I3" i="70"/>
  <c r="U3" i="70"/>
  <c r="I4" i="70"/>
  <c r="U4" i="70"/>
  <c r="I5" i="70"/>
  <c r="U5" i="70"/>
  <c r="I3" i="71"/>
  <c r="U3" i="71"/>
  <c r="I4" i="71"/>
  <c r="U4" i="71"/>
  <c r="I5" i="71"/>
  <c r="U5" i="71"/>
  <c r="I3" i="72"/>
  <c r="U3" i="72"/>
  <c r="I4" i="72"/>
  <c r="U4" i="72"/>
  <c r="I5" i="72"/>
  <c r="U5" i="72"/>
  <c r="J3" i="70"/>
  <c r="V3" i="70"/>
  <c r="J4" i="70"/>
  <c r="V4" i="70"/>
  <c r="J5" i="70"/>
  <c r="V5" i="70"/>
  <c r="J3" i="71"/>
  <c r="V3" i="71"/>
  <c r="J4" i="71"/>
  <c r="V4" i="71"/>
  <c r="J5" i="71"/>
  <c r="V5" i="71"/>
  <c r="J3" i="72"/>
  <c r="V3" i="72"/>
  <c r="J4" i="72"/>
  <c r="V4" i="72"/>
  <c r="J5" i="72"/>
  <c r="V5" i="72"/>
  <c r="K3" i="70"/>
  <c r="W3" i="70"/>
  <c r="K4" i="70"/>
  <c r="W4" i="70"/>
  <c r="K5" i="70"/>
  <c r="W5" i="70"/>
  <c r="K3" i="71"/>
  <c r="W3" i="71"/>
  <c r="K4" i="71"/>
  <c r="W4" i="71"/>
  <c r="K5" i="71"/>
  <c r="W5" i="71"/>
  <c r="K3" i="72"/>
  <c r="W3" i="72"/>
  <c r="K4" i="72"/>
  <c r="W4" i="72"/>
  <c r="K5" i="72"/>
  <c r="W5" i="72"/>
  <c r="L3" i="70"/>
  <c r="X3" i="70"/>
  <c r="L4" i="70"/>
  <c r="X4" i="70"/>
  <c r="L5" i="70"/>
  <c r="X5" i="70"/>
  <c r="L3" i="71"/>
  <c r="X3" i="71"/>
  <c r="L4" i="71"/>
  <c r="X4" i="71"/>
  <c r="L5" i="71"/>
  <c r="X5" i="71"/>
  <c r="L3" i="72"/>
  <c r="X3" i="72"/>
  <c r="L4" i="72"/>
  <c r="X4" i="72"/>
  <c r="L5" i="72"/>
  <c r="X5" i="72"/>
  <c r="M3" i="70"/>
  <c r="Y3" i="70"/>
  <c r="M4" i="70"/>
  <c r="Y4" i="70"/>
  <c r="M5" i="70"/>
  <c r="Y5" i="70"/>
  <c r="M3" i="71"/>
  <c r="Y3" i="71"/>
  <c r="M4" i="71"/>
  <c r="Y4" i="71"/>
  <c r="M5" i="71"/>
  <c r="Y5" i="71"/>
  <c r="M3" i="72"/>
  <c r="Y3" i="72"/>
  <c r="M4" i="72"/>
  <c r="Y4" i="72"/>
  <c r="M5" i="72"/>
  <c r="Y5" i="72"/>
  <c r="Y6" i="69"/>
  <c r="X6" i="69"/>
  <c r="N6" i="69"/>
  <c r="Y6" i="62"/>
  <c r="N2" i="67"/>
  <c r="N6" i="67" s="1"/>
  <c r="Y2" i="67"/>
  <c r="Y6" i="67" s="1"/>
  <c r="M2" i="67"/>
  <c r="M6" i="67" s="1"/>
  <c r="M6" i="69"/>
  <c r="N5" i="62"/>
  <c r="N2" i="68"/>
  <c r="N5" i="68" s="1"/>
  <c r="M6" i="65"/>
  <c r="Y6" i="65"/>
  <c r="N6" i="68"/>
  <c r="B6" i="69"/>
  <c r="O3" i="68"/>
  <c r="O6" i="68"/>
  <c r="O6" i="69"/>
  <c r="D3" i="68"/>
  <c r="P3" i="68"/>
  <c r="D4" i="68"/>
  <c r="P4" i="68"/>
  <c r="D5" i="68"/>
  <c r="P5" i="68"/>
  <c r="D3" i="69"/>
  <c r="P3" i="69"/>
  <c r="D4" i="69"/>
  <c r="P4" i="69"/>
  <c r="D5" i="69"/>
  <c r="P5" i="69"/>
  <c r="O5" i="68"/>
  <c r="C6" i="69"/>
  <c r="E3" i="68"/>
  <c r="Q3" i="68"/>
  <c r="E4" i="68"/>
  <c r="Q4" i="68"/>
  <c r="E5" i="68"/>
  <c r="Q5" i="68"/>
  <c r="E3" i="69"/>
  <c r="Q3" i="69"/>
  <c r="E4" i="69"/>
  <c r="Q4" i="69"/>
  <c r="E5" i="69"/>
  <c r="Q5" i="69"/>
  <c r="N3" i="68"/>
  <c r="N4" i="69"/>
  <c r="C6" i="68"/>
  <c r="O5" i="69"/>
  <c r="F3" i="68"/>
  <c r="R3" i="68"/>
  <c r="F4" i="68"/>
  <c r="R4" i="68"/>
  <c r="F5" i="68"/>
  <c r="R5" i="68"/>
  <c r="F3" i="69"/>
  <c r="R3" i="69"/>
  <c r="F4" i="69"/>
  <c r="R4" i="69"/>
  <c r="F5" i="69"/>
  <c r="R5" i="69"/>
  <c r="B3" i="69"/>
  <c r="O3" i="69"/>
  <c r="G3" i="68"/>
  <c r="S3" i="68"/>
  <c r="G4" i="68"/>
  <c r="S4" i="68"/>
  <c r="G5" i="68"/>
  <c r="S5" i="68"/>
  <c r="G3" i="69"/>
  <c r="S3" i="69"/>
  <c r="G4" i="69"/>
  <c r="S4" i="69"/>
  <c r="G5" i="69"/>
  <c r="S5" i="69"/>
  <c r="B6" i="68"/>
  <c r="C4" i="69"/>
  <c r="H3" i="68"/>
  <c r="T3" i="68"/>
  <c r="H4" i="68"/>
  <c r="T4" i="68"/>
  <c r="H5" i="68"/>
  <c r="T5" i="68"/>
  <c r="H3" i="69"/>
  <c r="T3" i="69"/>
  <c r="H4" i="69"/>
  <c r="T4" i="69"/>
  <c r="H5" i="69"/>
  <c r="T5" i="69"/>
  <c r="B5" i="68"/>
  <c r="N3" i="69"/>
  <c r="N5" i="69"/>
  <c r="C5" i="69"/>
  <c r="I3" i="68"/>
  <c r="U3" i="68"/>
  <c r="I4" i="68"/>
  <c r="U4" i="68"/>
  <c r="I5" i="68"/>
  <c r="U5" i="68"/>
  <c r="I3" i="69"/>
  <c r="U3" i="69"/>
  <c r="I4" i="69"/>
  <c r="U4" i="69"/>
  <c r="I5" i="69"/>
  <c r="U5" i="69"/>
  <c r="B3" i="68"/>
  <c r="N4" i="68"/>
  <c r="B4" i="69"/>
  <c r="C3" i="68"/>
  <c r="C5" i="68"/>
  <c r="J3" i="68"/>
  <c r="V3" i="68"/>
  <c r="J4" i="68"/>
  <c r="V4" i="68"/>
  <c r="J5" i="68"/>
  <c r="V5" i="68"/>
  <c r="J3" i="69"/>
  <c r="V3" i="69"/>
  <c r="J4" i="69"/>
  <c r="V4" i="69"/>
  <c r="J5" i="69"/>
  <c r="V5" i="69"/>
  <c r="K3" i="68"/>
  <c r="W3" i="68"/>
  <c r="K4" i="68"/>
  <c r="W4" i="68"/>
  <c r="K5" i="68"/>
  <c r="W5" i="68"/>
  <c r="K3" i="69"/>
  <c r="W3" i="69"/>
  <c r="K4" i="69"/>
  <c r="W4" i="69"/>
  <c r="K5" i="69"/>
  <c r="W5" i="69"/>
  <c r="L3" i="68"/>
  <c r="X3" i="68"/>
  <c r="L4" i="68"/>
  <c r="X4" i="68"/>
  <c r="L5" i="68"/>
  <c r="X5" i="68"/>
  <c r="L3" i="69"/>
  <c r="X3" i="69"/>
  <c r="L4" i="69"/>
  <c r="X4" i="69"/>
  <c r="L5" i="69"/>
  <c r="X5" i="69"/>
  <c r="M3" i="68"/>
  <c r="Y3" i="68"/>
  <c r="M4" i="68"/>
  <c r="Y4" i="68"/>
  <c r="M5" i="68"/>
  <c r="Y5" i="68"/>
  <c r="M3" i="69"/>
  <c r="Y3" i="69"/>
  <c r="M4" i="69"/>
  <c r="Y4" i="69"/>
  <c r="M5" i="69"/>
  <c r="Y5" i="69"/>
  <c r="B3" i="67"/>
  <c r="N3" i="67"/>
  <c r="B4" i="67"/>
  <c r="N4" i="67"/>
  <c r="B5" i="67"/>
  <c r="N5" i="67"/>
  <c r="C3" i="67"/>
  <c r="O3" i="67"/>
  <c r="C4" i="67"/>
  <c r="O4" i="67"/>
  <c r="C5" i="67"/>
  <c r="O5" i="67"/>
  <c r="D3" i="67"/>
  <c r="P3" i="67"/>
  <c r="D4" i="67"/>
  <c r="P4" i="67"/>
  <c r="D5" i="67"/>
  <c r="P5" i="67"/>
  <c r="E3" i="67"/>
  <c r="Q3" i="67"/>
  <c r="E4" i="67"/>
  <c r="Q4" i="67"/>
  <c r="E5" i="67"/>
  <c r="Q5" i="67"/>
  <c r="S6" i="67"/>
  <c r="R3" i="67"/>
  <c r="F4" i="67"/>
  <c r="R4" i="67"/>
  <c r="R6" i="67"/>
  <c r="G3" i="67"/>
  <c r="G4" i="67"/>
  <c r="S4" i="67"/>
  <c r="G5" i="67"/>
  <c r="H3" i="67"/>
  <c r="T3" i="67"/>
  <c r="H4" i="67"/>
  <c r="T4" i="67"/>
  <c r="H5" i="67"/>
  <c r="T5" i="67"/>
  <c r="I4" i="67"/>
  <c r="I6" i="67"/>
  <c r="U6" i="67"/>
  <c r="V6" i="67"/>
  <c r="F5" i="67"/>
  <c r="I3" i="67"/>
  <c r="U4" i="67"/>
  <c r="J3" i="67"/>
  <c r="J4" i="67"/>
  <c r="J6" i="67"/>
  <c r="K3" i="67"/>
  <c r="W3" i="67"/>
  <c r="K4" i="67"/>
  <c r="W4" i="67"/>
  <c r="K5" i="67"/>
  <c r="W5" i="67"/>
  <c r="F3" i="67"/>
  <c r="U3" i="67"/>
  <c r="V3" i="67"/>
  <c r="V4" i="67"/>
  <c r="L3" i="67"/>
  <c r="X3" i="67"/>
  <c r="L4" i="67"/>
  <c r="X4" i="67"/>
  <c r="L5" i="67"/>
  <c r="X5" i="67"/>
  <c r="M3" i="67"/>
  <c r="Y3" i="67"/>
  <c r="M4" i="67"/>
  <c r="Y4" i="67"/>
  <c r="M5" i="67"/>
  <c r="Y5" i="67"/>
  <c r="N3" i="66"/>
  <c r="C5" i="66"/>
  <c r="O6" i="66"/>
  <c r="D3" i="66"/>
  <c r="P3" i="66"/>
  <c r="D4" i="66"/>
  <c r="P4" i="66"/>
  <c r="D5" i="66"/>
  <c r="P5" i="66"/>
  <c r="B5" i="66"/>
  <c r="C6" i="66"/>
  <c r="E3" i="66"/>
  <c r="F3" i="66"/>
  <c r="R3" i="66"/>
  <c r="F4" i="66"/>
  <c r="R4" i="66"/>
  <c r="F5" i="66"/>
  <c r="R5" i="66"/>
  <c r="E6" i="66"/>
  <c r="G3" i="66"/>
  <c r="S3" i="66"/>
  <c r="G4" i="66"/>
  <c r="S4" i="66"/>
  <c r="G5" i="66"/>
  <c r="S5" i="66"/>
  <c r="B4" i="66"/>
  <c r="C3" i="66"/>
  <c r="Q4" i="66"/>
  <c r="H3" i="66"/>
  <c r="T3" i="66"/>
  <c r="H4" i="66"/>
  <c r="T4" i="66"/>
  <c r="H5" i="66"/>
  <c r="T5" i="66"/>
  <c r="N4" i="66"/>
  <c r="O4" i="66"/>
  <c r="Q3" i="66"/>
  <c r="I3" i="66"/>
  <c r="U3" i="66"/>
  <c r="I4" i="66"/>
  <c r="U4" i="66"/>
  <c r="I5" i="66"/>
  <c r="U5" i="66"/>
  <c r="N6" i="66"/>
  <c r="E5" i="66"/>
  <c r="J3" i="66"/>
  <c r="V3" i="66"/>
  <c r="J4" i="66"/>
  <c r="V4" i="66"/>
  <c r="J5" i="66"/>
  <c r="V5" i="66"/>
  <c r="B6" i="66"/>
  <c r="Q5" i="66"/>
  <c r="K3" i="66"/>
  <c r="W3" i="66"/>
  <c r="K4" i="66"/>
  <c r="W4" i="66"/>
  <c r="K5" i="66"/>
  <c r="W5" i="66"/>
  <c r="L3" i="66"/>
  <c r="X3" i="66"/>
  <c r="L4" i="66"/>
  <c r="X4" i="66"/>
  <c r="L5" i="66"/>
  <c r="X5" i="66"/>
  <c r="M3" i="66"/>
  <c r="Y3" i="66"/>
  <c r="M4" i="66"/>
  <c r="Y4" i="66"/>
  <c r="M5" i="66"/>
  <c r="Y5" i="66"/>
  <c r="R4" i="64"/>
  <c r="B4" i="64"/>
  <c r="B6" i="64"/>
  <c r="B3" i="65"/>
  <c r="N3" i="65"/>
  <c r="B4" i="65"/>
  <c r="N4" i="65"/>
  <c r="B5" i="65"/>
  <c r="N5" i="65"/>
  <c r="C3" i="64"/>
  <c r="O3" i="64"/>
  <c r="C4" i="64"/>
  <c r="O4" i="64"/>
  <c r="C5" i="64"/>
  <c r="O5" i="64"/>
  <c r="C3" i="65"/>
  <c r="O3" i="65"/>
  <c r="C4" i="65"/>
  <c r="O4" i="65"/>
  <c r="C5" i="65"/>
  <c r="O5" i="65"/>
  <c r="N3" i="64"/>
  <c r="N6" i="64"/>
  <c r="D3" i="64"/>
  <c r="P3" i="64"/>
  <c r="D4" i="64"/>
  <c r="P4" i="64"/>
  <c r="D5" i="64"/>
  <c r="P5" i="64"/>
  <c r="D3" i="65"/>
  <c r="P3" i="65"/>
  <c r="D4" i="65"/>
  <c r="P4" i="65"/>
  <c r="D5" i="65"/>
  <c r="P5" i="65"/>
  <c r="E3" i="64"/>
  <c r="Q3" i="64"/>
  <c r="E4" i="64"/>
  <c r="Q4" i="64"/>
  <c r="E5" i="64"/>
  <c r="Q5" i="64"/>
  <c r="E3" i="65"/>
  <c r="Q3" i="65"/>
  <c r="E4" i="65"/>
  <c r="Q4" i="65"/>
  <c r="E5" i="65"/>
  <c r="Q5" i="65"/>
  <c r="R3" i="65"/>
  <c r="R5" i="65"/>
  <c r="R6" i="65"/>
  <c r="G6" i="64"/>
  <c r="G3" i="65"/>
  <c r="S3" i="65"/>
  <c r="G4" i="65"/>
  <c r="S4" i="65"/>
  <c r="G5" i="65"/>
  <c r="S5" i="65"/>
  <c r="F6" i="64"/>
  <c r="H3" i="65"/>
  <c r="T3" i="65"/>
  <c r="H4" i="65"/>
  <c r="T4" i="65"/>
  <c r="H5" i="65"/>
  <c r="T5" i="65"/>
  <c r="B3" i="64"/>
  <c r="F3" i="64"/>
  <c r="F5" i="64"/>
  <c r="F3" i="65"/>
  <c r="F5" i="65"/>
  <c r="I3" i="64"/>
  <c r="U3" i="64"/>
  <c r="I4" i="64"/>
  <c r="U4" i="64"/>
  <c r="I5" i="64"/>
  <c r="U5" i="64"/>
  <c r="I3" i="65"/>
  <c r="U3" i="65"/>
  <c r="I4" i="65"/>
  <c r="U4" i="65"/>
  <c r="I5" i="65"/>
  <c r="U5" i="65"/>
  <c r="R3" i="64"/>
  <c r="F6" i="65"/>
  <c r="G3" i="64"/>
  <c r="S4" i="64"/>
  <c r="S5" i="64"/>
  <c r="H4" i="64"/>
  <c r="H5" i="64"/>
  <c r="T6" i="64"/>
  <c r="J3" i="64"/>
  <c r="V3" i="64"/>
  <c r="J4" i="64"/>
  <c r="V4" i="64"/>
  <c r="J5" i="64"/>
  <c r="V5" i="64"/>
  <c r="J3" i="65"/>
  <c r="V3" i="65"/>
  <c r="J4" i="65"/>
  <c r="V4" i="65"/>
  <c r="J5" i="65"/>
  <c r="V5" i="65"/>
  <c r="N4" i="64"/>
  <c r="G4" i="64"/>
  <c r="S6" i="64"/>
  <c r="H3" i="64"/>
  <c r="T4" i="64"/>
  <c r="K3" i="64"/>
  <c r="W3" i="64"/>
  <c r="K4" i="64"/>
  <c r="W4" i="64"/>
  <c r="K5" i="64"/>
  <c r="W5" i="64"/>
  <c r="K3" i="65"/>
  <c r="W3" i="65"/>
  <c r="K4" i="65"/>
  <c r="W4" i="65"/>
  <c r="K5" i="65"/>
  <c r="W5" i="65"/>
  <c r="L3" i="65"/>
  <c r="X3" i="65"/>
  <c r="L4" i="65"/>
  <c r="X4" i="65"/>
  <c r="L5" i="65"/>
  <c r="X5" i="65"/>
  <c r="L3" i="64"/>
  <c r="X3" i="64"/>
  <c r="L4" i="64"/>
  <c r="X4" i="64"/>
  <c r="L5" i="64"/>
  <c r="X5" i="64"/>
  <c r="M3" i="64"/>
  <c r="Y3" i="64"/>
  <c r="M4" i="64"/>
  <c r="Y4" i="64"/>
  <c r="M5" i="64"/>
  <c r="Y5" i="64"/>
  <c r="M3" i="65"/>
  <c r="Y3" i="65"/>
  <c r="M4" i="65"/>
  <c r="Y4" i="65"/>
  <c r="M5" i="65"/>
  <c r="Y5" i="65"/>
  <c r="B5" i="63"/>
  <c r="N4" i="63"/>
  <c r="N6" i="63"/>
  <c r="D3" i="63"/>
  <c r="P3" i="63"/>
  <c r="D4" i="63"/>
  <c r="P4" i="63"/>
  <c r="D5" i="63"/>
  <c r="P5" i="63"/>
  <c r="N3" i="63"/>
  <c r="O3" i="63"/>
  <c r="O6" i="63"/>
  <c r="Q3" i="63"/>
  <c r="E5" i="63"/>
  <c r="Q5" i="63"/>
  <c r="E6" i="63"/>
  <c r="Q6" i="63"/>
  <c r="F3" i="63"/>
  <c r="R3" i="63"/>
  <c r="F4" i="63"/>
  <c r="R4" i="63"/>
  <c r="F5" i="63"/>
  <c r="R5" i="63"/>
  <c r="G3" i="63"/>
  <c r="S3" i="63"/>
  <c r="G4" i="63"/>
  <c r="S4" i="63"/>
  <c r="G5" i="63"/>
  <c r="S5" i="63"/>
  <c r="H3" i="63"/>
  <c r="T3" i="63"/>
  <c r="H4" i="63"/>
  <c r="T4" i="63"/>
  <c r="H5" i="63"/>
  <c r="T5" i="63"/>
  <c r="I3" i="63"/>
  <c r="U3" i="63"/>
  <c r="I4" i="63"/>
  <c r="U4" i="63"/>
  <c r="I5" i="63"/>
  <c r="U5" i="63"/>
  <c r="C4" i="63"/>
  <c r="V3" i="63"/>
  <c r="J4" i="63"/>
  <c r="V4" i="63"/>
  <c r="J5" i="63"/>
  <c r="V5" i="63"/>
  <c r="C5" i="63"/>
  <c r="K3" i="63"/>
  <c r="W3" i="63"/>
  <c r="K4" i="63"/>
  <c r="W4" i="63"/>
  <c r="K5" i="63"/>
  <c r="W5" i="63"/>
  <c r="B3" i="63"/>
  <c r="B6" i="63"/>
  <c r="C3" i="63"/>
  <c r="E3" i="63"/>
  <c r="L3" i="63"/>
  <c r="X3" i="63"/>
  <c r="L4" i="63"/>
  <c r="X4" i="63"/>
  <c r="L5" i="63"/>
  <c r="X5" i="63"/>
  <c r="O4" i="63"/>
  <c r="M3" i="63"/>
  <c r="Y3" i="63"/>
  <c r="M4" i="63"/>
  <c r="Y4" i="63"/>
  <c r="M5" i="63"/>
  <c r="Y5" i="63"/>
  <c r="N4" i="62"/>
  <c r="Y4" i="62"/>
  <c r="L3" i="62"/>
  <c r="Y5" i="62"/>
  <c r="K3" i="62"/>
  <c r="Y3" i="62"/>
  <c r="M4" i="62"/>
  <c r="N6" i="62"/>
  <c r="M5" i="62"/>
  <c r="X4" i="62"/>
  <c r="L4" i="62"/>
  <c r="W3" i="62"/>
  <c r="M6" i="62"/>
  <c r="X5" i="62"/>
  <c r="L5" i="62"/>
  <c r="W4" i="62"/>
  <c r="K4" i="62"/>
  <c r="V3" i="62"/>
  <c r="J3" i="62"/>
  <c r="W6" i="62"/>
  <c r="K6" i="62"/>
  <c r="T3" i="62"/>
  <c r="H3" i="62"/>
  <c r="H4" i="62"/>
  <c r="N3" i="62"/>
  <c r="X6" i="62"/>
  <c r="T5" i="62"/>
  <c r="H5" i="62"/>
  <c r="R3" i="62"/>
  <c r="F3" i="62"/>
  <c r="T4" i="62"/>
  <c r="R4" i="62"/>
  <c r="F4" i="62"/>
  <c r="C2" i="5"/>
  <c r="D2" i="5"/>
  <c r="E2" i="5"/>
  <c r="C3" i="5"/>
  <c r="D3" i="5"/>
  <c r="E3" i="5"/>
  <c r="B3" i="5"/>
  <c r="B2" i="5"/>
  <c r="M5" i="73" l="1"/>
  <c r="M3" i="73"/>
  <c r="M4" i="73"/>
  <c r="M6" i="73"/>
  <c r="H5" i="73"/>
  <c r="H3" i="73"/>
  <c r="H4" i="73"/>
  <c r="H6" i="73"/>
  <c r="T5" i="73"/>
  <c r="T3" i="73"/>
  <c r="T4" i="73"/>
  <c r="T6" i="73"/>
  <c r="S5" i="73"/>
  <c r="S3" i="73"/>
  <c r="S4" i="73"/>
  <c r="S6" i="73"/>
  <c r="G5" i="73"/>
  <c r="G3" i="73"/>
  <c r="G4" i="73"/>
  <c r="G6" i="73"/>
  <c r="Y4" i="73"/>
  <c r="Y3" i="73"/>
  <c r="Y5" i="73"/>
  <c r="Y6" i="73"/>
  <c r="I5" i="73"/>
  <c r="I3" i="73"/>
  <c r="I4" i="73"/>
  <c r="I6" i="73"/>
  <c r="U4" i="73"/>
  <c r="U3" i="73"/>
  <c r="U5" i="73"/>
  <c r="U6" i="73"/>
  <c r="R5" i="73"/>
  <c r="R4" i="73"/>
  <c r="R3" i="73"/>
  <c r="R6" i="73"/>
  <c r="F5" i="73"/>
  <c r="F4" i="73"/>
  <c r="F3" i="73"/>
  <c r="F6" i="73"/>
  <c r="J5" i="73"/>
  <c r="J3" i="73"/>
  <c r="J4" i="73"/>
  <c r="J6" i="73"/>
  <c r="V3" i="73"/>
  <c r="V5" i="73"/>
  <c r="V4" i="73"/>
  <c r="V6" i="73"/>
  <c r="Q5" i="73"/>
  <c r="Q4" i="73"/>
  <c r="Q3" i="73"/>
  <c r="Q6" i="73"/>
  <c r="E5" i="73"/>
  <c r="E3" i="73"/>
  <c r="E4" i="73"/>
  <c r="E6" i="73"/>
  <c r="K5" i="73"/>
  <c r="K3" i="73"/>
  <c r="K4" i="73"/>
  <c r="K6" i="73"/>
  <c r="P5" i="73"/>
  <c r="P4" i="73"/>
  <c r="P3" i="73"/>
  <c r="P6" i="73"/>
  <c r="D5" i="73"/>
  <c r="D3" i="73"/>
  <c r="D4" i="73"/>
  <c r="D6" i="73"/>
  <c r="N4" i="73"/>
  <c r="N3" i="73"/>
  <c r="N5" i="73"/>
  <c r="N6" i="73"/>
  <c r="W4" i="73"/>
  <c r="W5" i="73"/>
  <c r="W3" i="73"/>
  <c r="W6" i="73"/>
  <c r="L5" i="73"/>
  <c r="L3" i="73"/>
  <c r="L4" i="73"/>
  <c r="L6" i="73"/>
  <c r="X5" i="73"/>
  <c r="X3" i="73"/>
  <c r="X4" i="73"/>
  <c r="X6" i="73"/>
  <c r="O3" i="73"/>
  <c r="O4" i="73"/>
  <c r="O5" i="73"/>
  <c r="O6" i="73"/>
  <c r="C5" i="73"/>
  <c r="C3" i="73"/>
  <c r="C4" i="73"/>
  <c r="C6" i="73"/>
  <c r="B3" i="73"/>
  <c r="B5" i="73"/>
  <c r="B4" i="73"/>
  <c r="B6" i="73"/>
</calcChain>
</file>

<file path=xl/sharedStrings.xml><?xml version="1.0" encoding="utf-8"?>
<sst xmlns="http://schemas.openxmlformats.org/spreadsheetml/2006/main" count="33" uniqueCount="15">
  <si>
    <t>numScenarios</t>
  </si>
  <si>
    <t>Scenario</t>
  </si>
  <si>
    <t>Total Cost (4-h System), [$/KWh]</t>
  </si>
  <si>
    <t>Low Scenario</t>
  </si>
  <si>
    <t>Mid Scenario</t>
  </si>
  <si>
    <t>High Scenario</t>
  </si>
  <si>
    <t>S, [$/MVA]</t>
  </si>
  <si>
    <t>E, [$, MWh]</t>
  </si>
  <si>
    <t>Growth-to-2020</t>
  </si>
  <si>
    <t>Growth</t>
  </si>
  <si>
    <t>Up activation</t>
  </si>
  <si>
    <t>Down activation</t>
  </si>
  <si>
    <t>Activativation</t>
  </si>
  <si>
    <t>Upward</t>
  </si>
  <si>
    <t>Downward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</si>
</sst>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activeCell="G1" sqref="C1:G1"/>
    </sheetView>
  </sheetViews>
  <sheetFormatPr defaultRowHeight="14.4" x14ac:dyDescent="0.3"/>
  <cols>
    <col min="1" max="1" width="13.5546875" bestFit="1" customWidth="1"/>
  </cols>
  <sheetData>
    <row r="1" spans="1:7" x14ac:dyDescent="0.3">
      <c r="A1" t="s">
        <v>0</v>
      </c>
      <c r="B1">
        <v>5</v>
      </c>
      <c r="C1" s="1">
        <v>0.5</v>
      </c>
      <c r="D1" s="1">
        <v>0.15</v>
      </c>
      <c r="E1" s="1">
        <v>0.15</v>
      </c>
      <c r="F1" s="1">
        <v>0.1</v>
      </c>
      <c r="G1" s="1">
        <v>0.1</v>
      </c>
    </row>
    <row r="3" spans="1:7" x14ac:dyDescent="0.3">
      <c r="B3" t="s">
        <v>8</v>
      </c>
    </row>
    <row r="4" spans="1:7" x14ac:dyDescent="0.3">
      <c r="A4">
        <v>2030</v>
      </c>
      <c r="B4" s="2">
        <v>1</v>
      </c>
    </row>
    <row r="5" spans="1:7" x14ac:dyDescent="0.3">
      <c r="A5">
        <v>2040</v>
      </c>
      <c r="B5" s="2">
        <v>1</v>
      </c>
    </row>
    <row r="6" spans="1:7" x14ac:dyDescent="0.3">
      <c r="A6">
        <v>2050</v>
      </c>
      <c r="B6" s="2">
        <v>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CCE35-CF5C-431E-AFEA-D7C2ADE59E18}">
  <dimension ref="A1:Y6"/>
  <sheetViews>
    <sheetView workbookViewId="0">
      <selection activeCell="B2" sqref="B2:Y2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0</v>
      </c>
      <c r="B2" s="4">
        <f>'Normalized Curves, 2020, Winter'!B$3</f>
        <v>0.1</v>
      </c>
      <c r="C2" s="4">
        <f>'Normalized Curves, 2020, Winter'!C$3</f>
        <v>0.09</v>
      </c>
      <c r="D2" s="4">
        <f>'Normalized Curves, 2020, Winter'!D$3</f>
        <v>0.06</v>
      </c>
      <c r="E2" s="4">
        <f>'Normalized Curves, 2020, Winter'!E$3</f>
        <v>0</v>
      </c>
      <c r="F2" s="4">
        <f>'Normalized Curves, 2020, Winter'!F$3</f>
        <v>0</v>
      </c>
      <c r="G2" s="4">
        <f>'Normalized Curves, 2020, Winter'!G$3</f>
        <v>0</v>
      </c>
      <c r="H2" s="4">
        <f>'Normalized Curves, 2020, Winter'!H$3</f>
        <v>0.1</v>
      </c>
      <c r="I2" s="4">
        <f>'Normalized Curves, 2020, Winter'!I$3</f>
        <v>0.11</v>
      </c>
      <c r="J2" s="4">
        <f>'Normalized Curves, 2020, Winter'!J$3</f>
        <v>0.12</v>
      </c>
      <c r="K2" s="4">
        <f>'Normalized Curves, 2020, Winter'!K$3</f>
        <v>0</v>
      </c>
      <c r="L2" s="4">
        <f>'Normalized Curves, 2020, Winter'!L$3</f>
        <v>0</v>
      </c>
      <c r="M2" s="4">
        <f>'Normalized Curves, 2020, Winter'!M$3</f>
        <v>0</v>
      </c>
      <c r="N2" s="4">
        <f>'Normalized Curves, 2020, Winter'!N$3</f>
        <v>0.08</v>
      </c>
      <c r="O2" s="4">
        <f>'Normalized Curves, 2020, Winter'!O$3</f>
        <v>0.05</v>
      </c>
      <c r="P2" s="4">
        <f>'Normalized Curves, 2020, Winter'!P$3</f>
        <v>0.06</v>
      </c>
      <c r="Q2" s="4">
        <f>'Normalized Curves, 2020, Winter'!Q$3</f>
        <v>0</v>
      </c>
      <c r="R2" s="4">
        <f>'Normalized Curves, 2020, Winter'!R$3</f>
        <v>0</v>
      </c>
      <c r="S2" s="4">
        <f>'Normalized Curves, 2020, Winter'!S$3</f>
        <v>0</v>
      </c>
      <c r="T2" s="4">
        <f>'Normalized Curves, 2020, Winter'!T$3</f>
        <v>0.05</v>
      </c>
      <c r="U2" s="4">
        <f>'Normalized Curves, 2020, Winter'!U$3</f>
        <v>0.09</v>
      </c>
      <c r="V2" s="4">
        <f>'Normalized Curves, 2020, Winter'!V$3</f>
        <v>0.12</v>
      </c>
      <c r="W2" s="4">
        <f>'Normalized Curves, 2020, Winter'!W$3</f>
        <v>0</v>
      </c>
      <c r="X2" s="4">
        <f>'Normalized Curves, 2020, Winter'!X$3</f>
        <v>0</v>
      </c>
      <c r="Y2" s="4">
        <f>'Normalized Curves, 2020, Winter'!Y$3</f>
        <v>0</v>
      </c>
    </row>
    <row r="3" spans="1:25" x14ac:dyDescent="0.3">
      <c r="A3">
        <v>1</v>
      </c>
      <c r="B3" s="4">
        <f>B2*1.05</f>
        <v>0.10500000000000001</v>
      </c>
      <c r="C3" s="4">
        <f t="shared" ref="C3:Y3" si="0">C2*1.05</f>
        <v>9.4500000000000001E-2</v>
      </c>
      <c r="D3" s="4">
        <f t="shared" si="0"/>
        <v>6.3E-2</v>
      </c>
      <c r="E3" s="4">
        <f t="shared" si="0"/>
        <v>0</v>
      </c>
      <c r="F3" s="4">
        <f t="shared" si="0"/>
        <v>0</v>
      </c>
      <c r="G3" s="4">
        <f t="shared" si="0"/>
        <v>0</v>
      </c>
      <c r="H3" s="4">
        <f t="shared" si="0"/>
        <v>0.10500000000000001</v>
      </c>
      <c r="I3" s="4">
        <f t="shared" si="0"/>
        <v>0.11550000000000001</v>
      </c>
      <c r="J3" s="4">
        <f t="shared" si="0"/>
        <v>0.126</v>
      </c>
      <c r="K3" s="4">
        <f t="shared" si="0"/>
        <v>0</v>
      </c>
      <c r="L3" s="4">
        <f t="shared" si="0"/>
        <v>0</v>
      </c>
      <c r="M3" s="4">
        <f t="shared" si="0"/>
        <v>0</v>
      </c>
      <c r="N3" s="4">
        <f t="shared" si="0"/>
        <v>8.4000000000000005E-2</v>
      </c>
      <c r="O3" s="4">
        <f t="shared" si="0"/>
        <v>5.2500000000000005E-2</v>
      </c>
      <c r="P3" s="4">
        <f t="shared" si="0"/>
        <v>6.3E-2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si="0"/>
        <v>5.2500000000000005E-2</v>
      </c>
      <c r="U3" s="4">
        <f t="shared" si="0"/>
        <v>9.4500000000000001E-2</v>
      </c>
      <c r="V3" s="4">
        <f t="shared" si="0"/>
        <v>0.126</v>
      </c>
      <c r="W3" s="4">
        <f t="shared" si="0"/>
        <v>0</v>
      </c>
      <c r="X3" s="4">
        <f t="shared" si="0"/>
        <v>0</v>
      </c>
      <c r="Y3" s="4">
        <f t="shared" si="0"/>
        <v>0</v>
      </c>
    </row>
    <row r="4" spans="1:25" x14ac:dyDescent="0.3">
      <c r="A4">
        <v>2</v>
      </c>
      <c r="B4" s="4">
        <f>B2*0.95</f>
        <v>9.5000000000000001E-2</v>
      </c>
      <c r="C4" s="4">
        <f t="shared" ref="C4:Y4" si="1">C2*0.95</f>
        <v>8.5499999999999993E-2</v>
      </c>
      <c r="D4" s="4">
        <f t="shared" si="1"/>
        <v>5.6999999999999995E-2</v>
      </c>
      <c r="E4" s="4">
        <f t="shared" si="1"/>
        <v>0</v>
      </c>
      <c r="F4" s="4">
        <f t="shared" si="1"/>
        <v>0</v>
      </c>
      <c r="G4" s="4">
        <f t="shared" si="1"/>
        <v>0</v>
      </c>
      <c r="H4" s="4">
        <f t="shared" si="1"/>
        <v>9.5000000000000001E-2</v>
      </c>
      <c r="I4" s="4">
        <f t="shared" si="1"/>
        <v>0.1045</v>
      </c>
      <c r="J4" s="4">
        <f t="shared" si="1"/>
        <v>0.11399999999999999</v>
      </c>
      <c r="K4" s="4">
        <f t="shared" si="1"/>
        <v>0</v>
      </c>
      <c r="L4" s="4">
        <f t="shared" si="1"/>
        <v>0</v>
      </c>
      <c r="M4" s="4">
        <f t="shared" si="1"/>
        <v>0</v>
      </c>
      <c r="N4" s="4">
        <f t="shared" si="1"/>
        <v>7.5999999999999998E-2</v>
      </c>
      <c r="O4" s="4">
        <f t="shared" si="1"/>
        <v>4.7500000000000001E-2</v>
      </c>
      <c r="P4" s="4">
        <f t="shared" si="1"/>
        <v>5.6999999999999995E-2</v>
      </c>
      <c r="Q4" s="4">
        <f t="shared" si="1"/>
        <v>0</v>
      </c>
      <c r="R4" s="4">
        <f t="shared" si="1"/>
        <v>0</v>
      </c>
      <c r="S4" s="4">
        <f t="shared" si="1"/>
        <v>0</v>
      </c>
      <c r="T4" s="4">
        <f t="shared" si="1"/>
        <v>4.7500000000000001E-2</v>
      </c>
      <c r="U4" s="4">
        <f t="shared" si="1"/>
        <v>8.5499999999999993E-2</v>
      </c>
      <c r="V4" s="4">
        <f t="shared" si="1"/>
        <v>0.11399999999999999</v>
      </c>
      <c r="W4" s="4">
        <f t="shared" si="1"/>
        <v>0</v>
      </c>
      <c r="X4" s="4">
        <f t="shared" si="1"/>
        <v>0</v>
      </c>
      <c r="Y4" s="4">
        <f t="shared" si="1"/>
        <v>0</v>
      </c>
    </row>
    <row r="5" spans="1:25" x14ac:dyDescent="0.3">
      <c r="A5">
        <v>3</v>
      </c>
      <c r="B5" s="4">
        <f>B2*1.1</f>
        <v>0.11000000000000001</v>
      </c>
      <c r="C5" s="4">
        <f t="shared" ref="C5:Y5" si="2">C2*1.1</f>
        <v>9.9000000000000005E-2</v>
      </c>
      <c r="D5" s="4">
        <f t="shared" si="2"/>
        <v>6.6000000000000003E-2</v>
      </c>
      <c r="E5" s="4">
        <f t="shared" si="2"/>
        <v>0</v>
      </c>
      <c r="F5" s="4">
        <f t="shared" si="2"/>
        <v>0</v>
      </c>
      <c r="G5" s="4">
        <f t="shared" si="2"/>
        <v>0</v>
      </c>
      <c r="H5" s="4">
        <f t="shared" si="2"/>
        <v>0.11000000000000001</v>
      </c>
      <c r="I5" s="4">
        <f t="shared" si="2"/>
        <v>0.12100000000000001</v>
      </c>
      <c r="J5" s="4">
        <f t="shared" si="2"/>
        <v>0.13200000000000001</v>
      </c>
      <c r="K5" s="4">
        <f t="shared" si="2"/>
        <v>0</v>
      </c>
      <c r="L5" s="4">
        <f t="shared" si="2"/>
        <v>0</v>
      </c>
      <c r="M5" s="4">
        <f t="shared" si="2"/>
        <v>0</v>
      </c>
      <c r="N5" s="4">
        <f t="shared" si="2"/>
        <v>8.8000000000000009E-2</v>
      </c>
      <c r="O5" s="4">
        <f t="shared" si="2"/>
        <v>5.5000000000000007E-2</v>
      </c>
      <c r="P5" s="4">
        <f t="shared" si="2"/>
        <v>6.6000000000000003E-2</v>
      </c>
      <c r="Q5" s="4">
        <f t="shared" si="2"/>
        <v>0</v>
      </c>
      <c r="R5" s="4">
        <f t="shared" si="2"/>
        <v>0</v>
      </c>
      <c r="S5" s="4">
        <f t="shared" si="2"/>
        <v>0</v>
      </c>
      <c r="T5" s="4">
        <f t="shared" si="2"/>
        <v>5.5000000000000007E-2</v>
      </c>
      <c r="U5" s="4">
        <f t="shared" si="2"/>
        <v>9.9000000000000005E-2</v>
      </c>
      <c r="V5" s="4">
        <f t="shared" si="2"/>
        <v>0.13200000000000001</v>
      </c>
      <c r="W5" s="4">
        <f t="shared" si="2"/>
        <v>0</v>
      </c>
      <c r="X5" s="4">
        <f t="shared" si="2"/>
        <v>0</v>
      </c>
      <c r="Y5" s="4">
        <f t="shared" si="2"/>
        <v>0</v>
      </c>
    </row>
    <row r="6" spans="1:25" x14ac:dyDescent="0.3">
      <c r="A6">
        <v>4</v>
      </c>
      <c r="B6" s="4">
        <f>B2*0.9</f>
        <v>9.0000000000000011E-2</v>
      </c>
      <c r="C6" s="4">
        <f t="shared" ref="C6:Y6" si="3">C2*0.9</f>
        <v>8.1000000000000003E-2</v>
      </c>
      <c r="D6" s="4">
        <f t="shared" si="3"/>
        <v>5.3999999999999999E-2</v>
      </c>
      <c r="E6" s="4">
        <f t="shared" si="3"/>
        <v>0</v>
      </c>
      <c r="F6" s="4">
        <f t="shared" si="3"/>
        <v>0</v>
      </c>
      <c r="G6" s="4">
        <f t="shared" si="3"/>
        <v>0</v>
      </c>
      <c r="H6" s="4">
        <f t="shared" si="3"/>
        <v>9.0000000000000011E-2</v>
      </c>
      <c r="I6" s="4">
        <f t="shared" si="3"/>
        <v>9.9000000000000005E-2</v>
      </c>
      <c r="J6" s="4">
        <f t="shared" si="3"/>
        <v>0.108</v>
      </c>
      <c r="K6" s="4">
        <f t="shared" si="3"/>
        <v>0</v>
      </c>
      <c r="L6" s="4">
        <f t="shared" si="3"/>
        <v>0</v>
      </c>
      <c r="M6" s="4">
        <f t="shared" si="3"/>
        <v>0</v>
      </c>
      <c r="N6" s="4">
        <f t="shared" si="3"/>
        <v>7.2000000000000008E-2</v>
      </c>
      <c r="O6" s="4">
        <f t="shared" si="3"/>
        <v>4.5000000000000005E-2</v>
      </c>
      <c r="P6" s="4">
        <f t="shared" si="3"/>
        <v>5.3999999999999999E-2</v>
      </c>
      <c r="Q6" s="4">
        <f t="shared" si="3"/>
        <v>0</v>
      </c>
      <c r="R6" s="4">
        <f t="shared" si="3"/>
        <v>0</v>
      </c>
      <c r="S6" s="4">
        <f t="shared" si="3"/>
        <v>0</v>
      </c>
      <c r="T6" s="4">
        <f t="shared" si="3"/>
        <v>4.5000000000000005E-2</v>
      </c>
      <c r="U6" s="4">
        <f t="shared" si="3"/>
        <v>8.1000000000000003E-2</v>
      </c>
      <c r="V6" s="4">
        <f t="shared" si="3"/>
        <v>0.108</v>
      </c>
      <c r="W6" s="4">
        <f t="shared" si="3"/>
        <v>0</v>
      </c>
      <c r="X6" s="4">
        <f t="shared" si="3"/>
        <v>0</v>
      </c>
      <c r="Y6" s="4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F447B-A4A8-48C5-BEA8-2DA351F401C0}">
  <dimension ref="A1:Y6"/>
  <sheetViews>
    <sheetView workbookViewId="0">
      <selection activeCell="C2" sqref="B2:Y2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0</v>
      </c>
      <c r="B2" s="4">
        <f>'UpActivation, 2020, Summer'!B$2*(1+HLOOKUP(2030,'Growth Data'!$B$1:$D$3,2,FALSE))^(2030-2020)</f>
        <v>0</v>
      </c>
      <c r="C2" s="4">
        <f>'UpActivation, 2020, Summer'!C$2*(1+HLOOKUP(2030,'Growth Data'!$B$1:$D$3,2,FALSE))^(2030-2020)</f>
        <v>0</v>
      </c>
      <c r="D2" s="4">
        <f>'UpActivation, 2020, Summer'!D$2*(1+HLOOKUP(2030,'Growth Data'!$B$1:$D$3,2,FALSE))^(2030-2020)</f>
        <v>0</v>
      </c>
      <c r="E2" s="4">
        <f>'UpActivation, 2020, Summer'!E$2*(1+HLOOKUP(2030,'Growth Data'!$B$1:$D$3,2,FALSE))^(2030-2020)</f>
        <v>0.47301305941835514</v>
      </c>
      <c r="F2" s="4">
        <f>'UpActivation, 2020, Summer'!F$2*(1+HLOOKUP(2030,'Growth Data'!$B$1:$D$3,2,FALSE))^(2030-2020)</f>
        <v>0.48352446073876304</v>
      </c>
      <c r="G2" s="4">
        <f>'UpActivation, 2020, Summer'!G$2*(1+HLOOKUP(2030,'Growth Data'!$B$1:$D$3,2,FALSE))^(2030-2020)</f>
        <v>0.42045605281631571</v>
      </c>
      <c r="H2" s="4">
        <f>'UpActivation, 2020, Summer'!H$2*(1+HLOOKUP(2030,'Growth Data'!$B$1:$D$3,2,FALSE))^(2030-2020)</f>
        <v>0</v>
      </c>
      <c r="I2" s="4">
        <f>'UpActivation, 2020, Summer'!I$2*(1+HLOOKUP(2030,'Growth Data'!$B$1:$D$3,2,FALSE))^(2030-2020)</f>
        <v>0</v>
      </c>
      <c r="J2" s="4">
        <f>'UpActivation, 2020, Summer'!J$2*(1+HLOOKUP(2030,'Growth Data'!$B$1:$D$3,2,FALSE))^(2030-2020)</f>
        <v>0</v>
      </c>
      <c r="K2" s="4">
        <f>'UpActivation, 2020, Summer'!K$2*(1+HLOOKUP(2030,'Growth Data'!$B$1:$D$3,2,FALSE))^(2030-2020)</f>
        <v>0.30483063829182883</v>
      </c>
      <c r="L2" s="4">
        <f>'UpActivation, 2020, Summer'!L$2*(1+HLOOKUP(2030,'Growth Data'!$B$1:$D$3,2,FALSE))^(2030-2020)</f>
        <v>0.31534203961223672</v>
      </c>
      <c r="M2" s="4">
        <f>'UpActivation, 2020, Summer'!M$2*(1+HLOOKUP(2030,'Growth Data'!$B$1:$D$3,2,FALSE))^(2030-2020)</f>
        <v>0.31534203961223672</v>
      </c>
      <c r="N2" s="4">
        <f>'UpActivation, 2020, Summer'!N$2*(1+HLOOKUP(2030,'Growth Data'!$B$1:$D$3,2,FALSE))^(2030-2020)</f>
        <v>0</v>
      </c>
      <c r="O2" s="4">
        <f>'UpActivation, 2020, Summer'!O$2*(1+HLOOKUP(2030,'Growth Data'!$B$1:$D$3,2,FALSE))^(2030-2020)</f>
        <v>0</v>
      </c>
      <c r="P2" s="4">
        <f>'UpActivation, 2020, Summer'!P$2*(1+HLOOKUP(2030,'Growth Data'!$B$1:$D$3,2,FALSE))^(2030-2020)</f>
        <v>0</v>
      </c>
      <c r="Q2" s="4">
        <f>'UpActivation, 2020, Summer'!Q$2*(1+HLOOKUP(2030,'Growth Data'!$B$1:$D$3,2,FALSE))^(2030-2020)</f>
        <v>0.29431923697142098</v>
      </c>
      <c r="R2" s="4">
        <f>'UpActivation, 2020, Summer'!R$2*(1+HLOOKUP(2030,'Growth Data'!$B$1:$D$3,2,FALSE))^(2030-2020)</f>
        <v>0.29431923697142098</v>
      </c>
      <c r="S2" s="4">
        <f>'UpActivation, 2020, Summer'!S$2*(1+HLOOKUP(2030,'Growth Data'!$B$1:$D$3,2,FALSE))^(2030-2020)</f>
        <v>0.33636484225305252</v>
      </c>
      <c r="T2" s="4">
        <f>'UpActivation, 2020, Summer'!T$2*(1+HLOOKUP(2030,'Growth Data'!$B$1:$D$3,2,FALSE))^(2030-2020)</f>
        <v>0</v>
      </c>
      <c r="U2" s="4">
        <f>'UpActivation, 2020, Summer'!U$2*(1+HLOOKUP(2030,'Growth Data'!$B$1:$D$3,2,FALSE))^(2030-2020)</f>
        <v>0</v>
      </c>
      <c r="V2" s="4">
        <f>'UpActivation, 2020, Summer'!V$2*(1+HLOOKUP(2030,'Growth Data'!$B$1:$D$3,2,FALSE))^(2030-2020)</f>
        <v>0</v>
      </c>
      <c r="W2" s="4">
        <f>'UpActivation, 2020, Summer'!W$2*(1+HLOOKUP(2030,'Growth Data'!$B$1:$D$3,2,FALSE))^(2030-2020)</f>
        <v>0.28380783565101309</v>
      </c>
      <c r="X2" s="4">
        <f>'UpActivation, 2020, Summer'!X$2*(1+HLOOKUP(2030,'Growth Data'!$B$1:$D$3,2,FALSE))^(2030-2020)</f>
        <v>0.28380783565101309</v>
      </c>
      <c r="Y2" s="4">
        <f>'UpActivation, 2020, Summer'!Y$2*(1+HLOOKUP(2030,'Growth Data'!$B$1:$D$3,2,FALSE))^(2030-2020)</f>
        <v>0.28380783565101309</v>
      </c>
    </row>
    <row r="3" spans="1:25" x14ac:dyDescent="0.3">
      <c r="A3">
        <v>1</v>
      </c>
      <c r="B3" s="4">
        <f>B2*1.05</f>
        <v>0</v>
      </c>
      <c r="C3" s="4">
        <f t="shared" ref="C3:Y3" si="0">C2*1.05</f>
        <v>0</v>
      </c>
      <c r="D3" s="4">
        <f t="shared" si="0"/>
        <v>0</v>
      </c>
      <c r="E3" s="4">
        <f t="shared" si="0"/>
        <v>0.49666371238927293</v>
      </c>
      <c r="F3" s="4">
        <f t="shared" si="0"/>
        <v>0.50770068377570121</v>
      </c>
      <c r="G3" s="4">
        <f t="shared" si="0"/>
        <v>0.4414788554571315</v>
      </c>
      <c r="H3" s="4">
        <f t="shared" si="0"/>
        <v>0</v>
      </c>
      <c r="I3" s="4">
        <f t="shared" si="0"/>
        <v>0</v>
      </c>
      <c r="J3" s="4">
        <f t="shared" si="0"/>
        <v>0</v>
      </c>
      <c r="K3" s="4">
        <f t="shared" si="0"/>
        <v>0.32007217020642026</v>
      </c>
      <c r="L3" s="4">
        <f t="shared" si="0"/>
        <v>0.3311091415928486</v>
      </c>
      <c r="M3" s="4">
        <f t="shared" si="0"/>
        <v>0.3311091415928486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0.30903519881999203</v>
      </c>
      <c r="R3" s="4">
        <f t="shared" si="0"/>
        <v>0.30903519881999203</v>
      </c>
      <c r="S3" s="4">
        <f t="shared" si="0"/>
        <v>0.35318308436570517</v>
      </c>
      <c r="T3" s="4">
        <f t="shared" si="0"/>
        <v>0</v>
      </c>
      <c r="U3" s="4">
        <f t="shared" si="0"/>
        <v>0</v>
      </c>
      <c r="V3" s="4">
        <f t="shared" si="0"/>
        <v>0</v>
      </c>
      <c r="W3" s="4">
        <f t="shared" si="0"/>
        <v>0.29799822743356374</v>
      </c>
      <c r="X3" s="4">
        <f t="shared" si="0"/>
        <v>0.29799822743356374</v>
      </c>
      <c r="Y3" s="4">
        <f t="shared" si="0"/>
        <v>0.29799822743356374</v>
      </c>
    </row>
    <row r="4" spans="1:25" x14ac:dyDescent="0.3">
      <c r="A4">
        <v>2</v>
      </c>
      <c r="B4" s="4">
        <f>B2*0.95</f>
        <v>0</v>
      </c>
      <c r="C4" s="4">
        <f t="shared" ref="C4:Y4" si="1">C2*0.95</f>
        <v>0</v>
      </c>
      <c r="D4" s="4">
        <f t="shared" si="1"/>
        <v>0</v>
      </c>
      <c r="E4" s="4">
        <f t="shared" si="1"/>
        <v>0.44936240644743736</v>
      </c>
      <c r="F4" s="4">
        <f t="shared" si="1"/>
        <v>0.45934823770182487</v>
      </c>
      <c r="G4" s="4">
        <f t="shared" si="1"/>
        <v>0.39943325017549991</v>
      </c>
      <c r="H4" s="4">
        <f t="shared" si="1"/>
        <v>0</v>
      </c>
      <c r="I4" s="4">
        <f t="shared" si="1"/>
        <v>0</v>
      </c>
      <c r="J4" s="4">
        <f t="shared" si="1"/>
        <v>0</v>
      </c>
      <c r="K4" s="4">
        <f t="shared" si="1"/>
        <v>0.28958910637723739</v>
      </c>
      <c r="L4" s="4">
        <f t="shared" si="1"/>
        <v>0.29957493763162485</v>
      </c>
      <c r="M4" s="4">
        <f t="shared" si="1"/>
        <v>0.29957493763162485</v>
      </c>
      <c r="N4" s="4">
        <f t="shared" si="1"/>
        <v>0</v>
      </c>
      <c r="O4" s="4">
        <f t="shared" si="1"/>
        <v>0</v>
      </c>
      <c r="P4" s="4">
        <f t="shared" si="1"/>
        <v>0</v>
      </c>
      <c r="Q4" s="4">
        <f t="shared" si="1"/>
        <v>0.27960327512284994</v>
      </c>
      <c r="R4" s="4">
        <f t="shared" si="1"/>
        <v>0.27960327512284994</v>
      </c>
      <c r="S4" s="4">
        <f t="shared" si="1"/>
        <v>0.31954660014039987</v>
      </c>
      <c r="T4" s="4">
        <f t="shared" si="1"/>
        <v>0</v>
      </c>
      <c r="U4" s="4">
        <f t="shared" si="1"/>
        <v>0</v>
      </c>
      <c r="V4" s="4">
        <f t="shared" si="1"/>
        <v>0</v>
      </c>
      <c r="W4" s="4">
        <f t="shared" si="1"/>
        <v>0.26961744386846243</v>
      </c>
      <c r="X4" s="4">
        <f t="shared" si="1"/>
        <v>0.26961744386846243</v>
      </c>
      <c r="Y4" s="4">
        <f t="shared" si="1"/>
        <v>0.26961744386846243</v>
      </c>
    </row>
    <row r="5" spans="1:25" x14ac:dyDescent="0.3">
      <c r="A5">
        <v>3</v>
      </c>
      <c r="B5" s="4">
        <f>B2*1.1</f>
        <v>0</v>
      </c>
      <c r="C5" s="4">
        <f t="shared" ref="C5:Y5" si="2">C2*1.1</f>
        <v>0</v>
      </c>
      <c r="D5" s="4">
        <f t="shared" si="2"/>
        <v>0</v>
      </c>
      <c r="E5" s="4">
        <f t="shared" si="2"/>
        <v>0.52031436536019071</v>
      </c>
      <c r="F5" s="4">
        <f t="shared" si="2"/>
        <v>0.53187690681263944</v>
      </c>
      <c r="G5" s="4">
        <f t="shared" si="2"/>
        <v>0.4625016580979473</v>
      </c>
      <c r="H5" s="4">
        <f t="shared" si="2"/>
        <v>0</v>
      </c>
      <c r="I5" s="4">
        <f t="shared" si="2"/>
        <v>0</v>
      </c>
      <c r="J5" s="4">
        <f t="shared" si="2"/>
        <v>0</v>
      </c>
      <c r="K5" s="4">
        <f t="shared" si="2"/>
        <v>0.33531370212101175</v>
      </c>
      <c r="L5" s="4">
        <f t="shared" si="2"/>
        <v>0.34687624357346042</v>
      </c>
      <c r="M5" s="4">
        <f t="shared" si="2"/>
        <v>0.34687624357346042</v>
      </c>
      <c r="N5" s="4">
        <f t="shared" si="2"/>
        <v>0</v>
      </c>
      <c r="O5" s="4">
        <f t="shared" si="2"/>
        <v>0</v>
      </c>
      <c r="P5" s="4">
        <f t="shared" si="2"/>
        <v>0</v>
      </c>
      <c r="Q5" s="4">
        <f t="shared" si="2"/>
        <v>0.32375116066856313</v>
      </c>
      <c r="R5" s="4">
        <f t="shared" si="2"/>
        <v>0.32375116066856313</v>
      </c>
      <c r="S5" s="4">
        <f t="shared" si="2"/>
        <v>0.37000132647835782</v>
      </c>
      <c r="T5" s="4">
        <f t="shared" si="2"/>
        <v>0</v>
      </c>
      <c r="U5" s="4">
        <f t="shared" si="2"/>
        <v>0</v>
      </c>
      <c r="V5" s="4">
        <f t="shared" si="2"/>
        <v>0</v>
      </c>
      <c r="W5" s="4">
        <f t="shared" si="2"/>
        <v>0.3121886192161144</v>
      </c>
      <c r="X5" s="4">
        <f t="shared" si="2"/>
        <v>0.3121886192161144</v>
      </c>
      <c r="Y5" s="4">
        <f t="shared" si="2"/>
        <v>0.3121886192161144</v>
      </c>
    </row>
    <row r="6" spans="1:25" x14ac:dyDescent="0.3">
      <c r="A6">
        <v>4</v>
      </c>
      <c r="B6" s="4">
        <f>B2*0.9</f>
        <v>0</v>
      </c>
      <c r="C6" s="4">
        <f t="shared" ref="C6:Y6" si="3">C2*0.9</f>
        <v>0</v>
      </c>
      <c r="D6" s="4">
        <f t="shared" si="3"/>
        <v>0</v>
      </c>
      <c r="E6" s="4">
        <f t="shared" si="3"/>
        <v>0.42571175347651963</v>
      </c>
      <c r="F6" s="4">
        <f t="shared" si="3"/>
        <v>0.43517201466488675</v>
      </c>
      <c r="G6" s="4">
        <f t="shared" si="3"/>
        <v>0.37841044753468417</v>
      </c>
      <c r="H6" s="4">
        <f t="shared" si="3"/>
        <v>0</v>
      </c>
      <c r="I6" s="4">
        <f t="shared" si="3"/>
        <v>0</v>
      </c>
      <c r="J6" s="4">
        <f t="shared" si="3"/>
        <v>0</v>
      </c>
      <c r="K6" s="4">
        <f t="shared" si="3"/>
        <v>0.27434757446264596</v>
      </c>
      <c r="L6" s="4">
        <f t="shared" si="3"/>
        <v>0.28380783565101309</v>
      </c>
      <c r="M6" s="4">
        <f t="shared" si="3"/>
        <v>0.28380783565101309</v>
      </c>
      <c r="N6" s="4">
        <f t="shared" si="3"/>
        <v>0</v>
      </c>
      <c r="O6" s="4">
        <f t="shared" si="3"/>
        <v>0</v>
      </c>
      <c r="P6" s="4">
        <f t="shared" si="3"/>
        <v>0</v>
      </c>
      <c r="Q6" s="4">
        <f t="shared" si="3"/>
        <v>0.26488731327427889</v>
      </c>
      <c r="R6" s="4">
        <f t="shared" si="3"/>
        <v>0.26488731327427889</v>
      </c>
      <c r="S6" s="4">
        <f t="shared" si="3"/>
        <v>0.30272835802774728</v>
      </c>
      <c r="T6" s="4">
        <f t="shared" si="3"/>
        <v>0</v>
      </c>
      <c r="U6" s="4">
        <f t="shared" si="3"/>
        <v>0</v>
      </c>
      <c r="V6" s="4">
        <f t="shared" si="3"/>
        <v>0</v>
      </c>
      <c r="W6" s="4">
        <f t="shared" si="3"/>
        <v>0.25542705208591177</v>
      </c>
      <c r="X6" s="4">
        <f t="shared" si="3"/>
        <v>0.25542705208591177</v>
      </c>
      <c r="Y6" s="4">
        <f t="shared" si="3"/>
        <v>0.25542705208591177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E06C2-42E5-4125-BB30-AB2091CB4D77}">
  <dimension ref="A1:Y6"/>
  <sheetViews>
    <sheetView workbookViewId="0">
      <selection activeCell="C2" sqref="B2:Y2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0</v>
      </c>
      <c r="B2" s="4">
        <f>'DownActivation, 2020, Summer'!B$2*(1+HLOOKUP(2030,'Growth Data'!$B$1:$D$3,2,FALSE))^(2030-2020)</f>
        <v>8.409121056326313E-2</v>
      </c>
      <c r="C2" s="4">
        <f>'DownActivation, 2020, Summer'!C$2*(1+HLOOKUP(2030,'Growth Data'!$B$1:$D$3,2,FALSE))^(2030-2020)</f>
        <v>7.3579809242855246E-2</v>
      </c>
      <c r="D2" s="4">
        <f>'DownActivation, 2020, Summer'!D$2*(1+HLOOKUP(2030,'Growth Data'!$B$1:$D$3,2,FALSE))^(2030-2020)</f>
        <v>5.2557006602039463E-2</v>
      </c>
      <c r="E2" s="4">
        <f>'DownActivation, 2020, Summer'!E$2*(1+HLOOKUP(2030,'Growth Data'!$B$1:$D$3,2,FALSE))^(2030-2020)</f>
        <v>0</v>
      </c>
      <c r="F2" s="4">
        <f>'DownActivation, 2020, Summer'!F$2*(1+HLOOKUP(2030,'Growth Data'!$B$1:$D$3,2,FALSE))^(2030-2020)</f>
        <v>0</v>
      </c>
      <c r="G2" s="4">
        <f>'DownActivation, 2020, Summer'!G$2*(1+HLOOKUP(2030,'Growth Data'!$B$1:$D$3,2,FALSE))^(2030-2020)</f>
        <v>0</v>
      </c>
      <c r="H2" s="4">
        <f>'DownActivation, 2020, Summer'!H$2*(1+HLOOKUP(2030,'Growth Data'!$B$1:$D$3,2,FALSE))^(2030-2020)</f>
        <v>8.409121056326313E-2</v>
      </c>
      <c r="I2" s="4">
        <f>'DownActivation, 2020, Summer'!I$2*(1+HLOOKUP(2030,'Growth Data'!$B$1:$D$3,2,FALSE))^(2030-2020)</f>
        <v>9.4602611883671014E-2</v>
      </c>
      <c r="J2" s="4">
        <f>'DownActivation, 2020, Summer'!J$2*(1+HLOOKUP(2030,'Growth Data'!$B$1:$D$3,2,FALSE))^(2030-2020)</f>
        <v>0.10511401320407893</v>
      </c>
      <c r="K2" s="4">
        <f>'DownActivation, 2020, Summer'!K$2*(1+HLOOKUP(2030,'Growth Data'!$B$1:$D$3,2,FALSE))^(2030-2020)</f>
        <v>0</v>
      </c>
      <c r="L2" s="4">
        <f>'DownActivation, 2020, Summer'!L$2*(1+HLOOKUP(2030,'Growth Data'!$B$1:$D$3,2,FALSE))^(2030-2020)</f>
        <v>0</v>
      </c>
      <c r="M2" s="4">
        <f>'DownActivation, 2020, Summer'!M$2*(1+HLOOKUP(2030,'Growth Data'!$B$1:$D$3,2,FALSE))^(2030-2020)</f>
        <v>0</v>
      </c>
      <c r="N2" s="4">
        <f>'DownActivation, 2020, Summer'!N$2*(1+HLOOKUP(2030,'Growth Data'!$B$1:$D$3,2,FALSE))^(2030-2020)</f>
        <v>7.3579809242855246E-2</v>
      </c>
      <c r="O2" s="4">
        <f>'DownActivation, 2020, Summer'!O$2*(1+HLOOKUP(2030,'Growth Data'!$B$1:$D$3,2,FALSE))^(2030-2020)</f>
        <v>6.3068407922447348E-2</v>
      </c>
      <c r="P2" s="4">
        <f>'DownActivation, 2020, Summer'!P$2*(1+HLOOKUP(2030,'Growth Data'!$B$1:$D$3,2,FALSE))^(2030-2020)</f>
        <v>7.3579809242855246E-2</v>
      </c>
      <c r="Q2" s="4">
        <f>'DownActivation, 2020, Summer'!Q$2*(1+HLOOKUP(2030,'Growth Data'!$B$1:$D$3,2,FALSE))^(2030-2020)</f>
        <v>0</v>
      </c>
      <c r="R2" s="4">
        <f>'DownActivation, 2020, Summer'!R$2*(1+HLOOKUP(2030,'Growth Data'!$B$1:$D$3,2,FALSE))^(2030-2020)</f>
        <v>0</v>
      </c>
      <c r="S2" s="4">
        <f>'DownActivation, 2020, Summer'!S$2*(1+HLOOKUP(2030,'Growth Data'!$B$1:$D$3,2,FALSE))^(2030-2020)</f>
        <v>0</v>
      </c>
      <c r="T2" s="4">
        <f>'DownActivation, 2020, Summer'!T$2*(1+HLOOKUP(2030,'Growth Data'!$B$1:$D$3,2,FALSE))^(2030-2020)</f>
        <v>6.3068407922447348E-2</v>
      </c>
      <c r="U2" s="4">
        <f>'DownActivation, 2020, Summer'!U$2*(1+HLOOKUP(2030,'Growth Data'!$B$1:$D$3,2,FALSE))^(2030-2020)</f>
        <v>8.409121056326313E-2</v>
      </c>
      <c r="V2" s="4">
        <f>'DownActivation, 2020, Summer'!V$2*(1+HLOOKUP(2030,'Growth Data'!$B$1:$D$3,2,FALSE))^(2030-2020)</f>
        <v>0.10511401320407893</v>
      </c>
      <c r="W2" s="4">
        <f>'DownActivation, 2020, Summer'!W$2*(1+HLOOKUP(2030,'Growth Data'!$B$1:$D$3,2,FALSE))^(2030-2020)</f>
        <v>0</v>
      </c>
      <c r="X2" s="4">
        <f>'DownActivation, 2020, Summer'!X$2*(1+HLOOKUP(2030,'Growth Data'!$B$1:$D$3,2,FALSE))^(2030-2020)</f>
        <v>0</v>
      </c>
      <c r="Y2" s="4">
        <f>'DownActivation, 2020, Summer'!Y$2*(1+HLOOKUP(2030,'Growth Data'!$B$1:$D$3,2,FALSE))^(2030-2020)</f>
        <v>0</v>
      </c>
    </row>
    <row r="3" spans="1:25" x14ac:dyDescent="0.3">
      <c r="A3">
        <v>1</v>
      </c>
      <c r="B3" s="4">
        <f>B2*1.05</f>
        <v>8.8295771091426292E-2</v>
      </c>
      <c r="C3" s="4">
        <f t="shared" ref="C3:Y3" si="0">C2*1.05</f>
        <v>7.7258799704998007E-2</v>
      </c>
      <c r="D3" s="4">
        <f t="shared" si="0"/>
        <v>5.5184856932141438E-2</v>
      </c>
      <c r="E3" s="4">
        <f t="shared" si="0"/>
        <v>0</v>
      </c>
      <c r="F3" s="4">
        <f t="shared" si="0"/>
        <v>0</v>
      </c>
      <c r="G3" s="4">
        <f t="shared" si="0"/>
        <v>0</v>
      </c>
      <c r="H3" s="4">
        <f t="shared" si="0"/>
        <v>8.8295771091426292E-2</v>
      </c>
      <c r="I3" s="4">
        <f t="shared" si="0"/>
        <v>9.9332742477854563E-2</v>
      </c>
      <c r="J3" s="4">
        <f t="shared" si="0"/>
        <v>0.11036971386428288</v>
      </c>
      <c r="K3" s="4">
        <f t="shared" si="0"/>
        <v>0</v>
      </c>
      <c r="L3" s="4">
        <f t="shared" si="0"/>
        <v>0</v>
      </c>
      <c r="M3" s="4">
        <f t="shared" si="0"/>
        <v>0</v>
      </c>
      <c r="N3" s="4">
        <f t="shared" si="0"/>
        <v>7.7258799704998007E-2</v>
      </c>
      <c r="O3" s="4">
        <f t="shared" si="0"/>
        <v>6.6221828318569723E-2</v>
      </c>
      <c r="P3" s="4">
        <f t="shared" si="0"/>
        <v>7.7258799704998007E-2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si="0"/>
        <v>6.6221828318569723E-2</v>
      </c>
      <c r="U3" s="4">
        <f t="shared" si="0"/>
        <v>8.8295771091426292E-2</v>
      </c>
      <c r="V3" s="4">
        <f t="shared" si="0"/>
        <v>0.11036971386428288</v>
      </c>
      <c r="W3" s="4">
        <f t="shared" si="0"/>
        <v>0</v>
      </c>
      <c r="X3" s="4">
        <f t="shared" si="0"/>
        <v>0</v>
      </c>
      <c r="Y3" s="4">
        <f t="shared" si="0"/>
        <v>0</v>
      </c>
    </row>
    <row r="4" spans="1:25" x14ac:dyDescent="0.3">
      <c r="A4">
        <v>2</v>
      </c>
      <c r="B4" s="4">
        <f>B2*0.95</f>
        <v>7.9886650035099968E-2</v>
      </c>
      <c r="C4" s="4">
        <f t="shared" ref="C4:Y4" si="1">C2*0.95</f>
        <v>6.9900818780712484E-2</v>
      </c>
      <c r="D4" s="4">
        <f t="shared" si="1"/>
        <v>4.9929156271937489E-2</v>
      </c>
      <c r="E4" s="4">
        <f t="shared" si="1"/>
        <v>0</v>
      </c>
      <c r="F4" s="4">
        <f t="shared" si="1"/>
        <v>0</v>
      </c>
      <c r="G4" s="4">
        <f t="shared" si="1"/>
        <v>0</v>
      </c>
      <c r="H4" s="4">
        <f t="shared" si="1"/>
        <v>7.9886650035099968E-2</v>
      </c>
      <c r="I4" s="4">
        <f t="shared" si="1"/>
        <v>8.9872481289487466E-2</v>
      </c>
      <c r="J4" s="4">
        <f t="shared" si="1"/>
        <v>9.9858312543874977E-2</v>
      </c>
      <c r="K4" s="4">
        <f t="shared" si="1"/>
        <v>0</v>
      </c>
      <c r="L4" s="4">
        <f t="shared" si="1"/>
        <v>0</v>
      </c>
      <c r="M4" s="4">
        <f t="shared" si="1"/>
        <v>0</v>
      </c>
      <c r="N4" s="4">
        <f t="shared" si="1"/>
        <v>6.9900818780712484E-2</v>
      </c>
      <c r="O4" s="4">
        <f t="shared" si="1"/>
        <v>5.991498752632498E-2</v>
      </c>
      <c r="P4" s="4">
        <f t="shared" si="1"/>
        <v>6.9900818780712484E-2</v>
      </c>
      <c r="Q4" s="4">
        <f t="shared" si="1"/>
        <v>0</v>
      </c>
      <c r="R4" s="4">
        <f t="shared" si="1"/>
        <v>0</v>
      </c>
      <c r="S4" s="4">
        <f t="shared" si="1"/>
        <v>0</v>
      </c>
      <c r="T4" s="4">
        <f t="shared" si="1"/>
        <v>5.991498752632498E-2</v>
      </c>
      <c r="U4" s="4">
        <f t="shared" si="1"/>
        <v>7.9886650035099968E-2</v>
      </c>
      <c r="V4" s="4">
        <f t="shared" si="1"/>
        <v>9.9858312543874977E-2</v>
      </c>
      <c r="W4" s="4">
        <f t="shared" si="1"/>
        <v>0</v>
      </c>
      <c r="X4" s="4">
        <f t="shared" si="1"/>
        <v>0</v>
      </c>
      <c r="Y4" s="4">
        <f t="shared" si="1"/>
        <v>0</v>
      </c>
    </row>
    <row r="5" spans="1:25" x14ac:dyDescent="0.3">
      <c r="A5">
        <v>3</v>
      </c>
      <c r="B5" s="4">
        <f>B2*1.1</f>
        <v>9.2500331619589454E-2</v>
      </c>
      <c r="C5" s="4">
        <f t="shared" ref="C5:Y5" si="2">C2*1.1</f>
        <v>8.0937790167140783E-2</v>
      </c>
      <c r="D5" s="4">
        <f t="shared" si="2"/>
        <v>5.7812707262243412E-2</v>
      </c>
      <c r="E5" s="4">
        <f t="shared" si="2"/>
        <v>0</v>
      </c>
      <c r="F5" s="4">
        <f t="shared" si="2"/>
        <v>0</v>
      </c>
      <c r="G5" s="4">
        <f t="shared" si="2"/>
        <v>0</v>
      </c>
      <c r="H5" s="4">
        <f t="shared" si="2"/>
        <v>9.2500331619589454E-2</v>
      </c>
      <c r="I5" s="4">
        <f t="shared" si="2"/>
        <v>0.10406287307203813</v>
      </c>
      <c r="J5" s="4">
        <f t="shared" si="2"/>
        <v>0.11562541452448682</v>
      </c>
      <c r="K5" s="4">
        <f t="shared" si="2"/>
        <v>0</v>
      </c>
      <c r="L5" s="4">
        <f t="shared" si="2"/>
        <v>0</v>
      </c>
      <c r="M5" s="4">
        <f t="shared" si="2"/>
        <v>0</v>
      </c>
      <c r="N5" s="4">
        <f t="shared" si="2"/>
        <v>8.0937790167140783E-2</v>
      </c>
      <c r="O5" s="4">
        <f t="shared" si="2"/>
        <v>6.9375248714692084E-2</v>
      </c>
      <c r="P5" s="4">
        <f t="shared" si="2"/>
        <v>8.0937790167140783E-2</v>
      </c>
      <c r="Q5" s="4">
        <f t="shared" si="2"/>
        <v>0</v>
      </c>
      <c r="R5" s="4">
        <f t="shared" si="2"/>
        <v>0</v>
      </c>
      <c r="S5" s="4">
        <f t="shared" si="2"/>
        <v>0</v>
      </c>
      <c r="T5" s="4">
        <f t="shared" si="2"/>
        <v>6.9375248714692084E-2</v>
      </c>
      <c r="U5" s="4">
        <f t="shared" si="2"/>
        <v>9.2500331619589454E-2</v>
      </c>
      <c r="V5" s="4">
        <f t="shared" si="2"/>
        <v>0.11562541452448682</v>
      </c>
      <c r="W5" s="4">
        <f t="shared" si="2"/>
        <v>0</v>
      </c>
      <c r="X5" s="4">
        <f t="shared" si="2"/>
        <v>0</v>
      </c>
      <c r="Y5" s="4">
        <f t="shared" si="2"/>
        <v>0</v>
      </c>
    </row>
    <row r="6" spans="1:25" x14ac:dyDescent="0.3">
      <c r="A6">
        <v>4</v>
      </c>
      <c r="B6" s="4">
        <f>B2*0.9</f>
        <v>7.568208950693682E-2</v>
      </c>
      <c r="C6" s="4">
        <f t="shared" ref="C6:Y6" si="3">C2*0.9</f>
        <v>6.6221828318569723E-2</v>
      </c>
      <c r="D6" s="4">
        <f t="shared" si="3"/>
        <v>4.7301305941835521E-2</v>
      </c>
      <c r="E6" s="4">
        <f t="shared" si="3"/>
        <v>0</v>
      </c>
      <c r="F6" s="4">
        <f t="shared" si="3"/>
        <v>0</v>
      </c>
      <c r="G6" s="4">
        <f t="shared" si="3"/>
        <v>0</v>
      </c>
      <c r="H6" s="4">
        <f t="shared" si="3"/>
        <v>7.568208950693682E-2</v>
      </c>
      <c r="I6" s="4">
        <f t="shared" si="3"/>
        <v>8.5142350695303917E-2</v>
      </c>
      <c r="J6" s="4">
        <f t="shared" si="3"/>
        <v>9.4602611883671042E-2</v>
      </c>
      <c r="K6" s="4">
        <f t="shared" si="3"/>
        <v>0</v>
      </c>
      <c r="L6" s="4">
        <f t="shared" si="3"/>
        <v>0</v>
      </c>
      <c r="M6" s="4">
        <f t="shared" si="3"/>
        <v>0</v>
      </c>
      <c r="N6" s="4">
        <f t="shared" si="3"/>
        <v>6.6221828318569723E-2</v>
      </c>
      <c r="O6" s="4">
        <f t="shared" si="3"/>
        <v>5.6761567130202611E-2</v>
      </c>
      <c r="P6" s="4">
        <f t="shared" si="3"/>
        <v>6.6221828318569723E-2</v>
      </c>
      <c r="Q6" s="4">
        <f t="shared" si="3"/>
        <v>0</v>
      </c>
      <c r="R6" s="4">
        <f t="shared" si="3"/>
        <v>0</v>
      </c>
      <c r="S6" s="4">
        <f t="shared" si="3"/>
        <v>0</v>
      </c>
      <c r="T6" s="4">
        <f t="shared" si="3"/>
        <v>5.6761567130202611E-2</v>
      </c>
      <c r="U6" s="4">
        <f t="shared" si="3"/>
        <v>7.568208950693682E-2</v>
      </c>
      <c r="V6" s="4">
        <f t="shared" si="3"/>
        <v>9.4602611883671042E-2</v>
      </c>
      <c r="W6" s="4">
        <f t="shared" si="3"/>
        <v>0</v>
      </c>
      <c r="X6" s="4">
        <f t="shared" si="3"/>
        <v>0</v>
      </c>
      <c r="Y6" s="4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AA652-8C0F-4B9F-B8A7-8641F734B7E3}">
  <dimension ref="A1:Y6"/>
  <sheetViews>
    <sheetView workbookViewId="0">
      <selection activeCell="C2" sqref="B2:Y2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0</v>
      </c>
      <c r="B2" s="4">
        <f>'UpActivation, 2020, Winter'!B$2*(1+HLOOKUP(2030,'Growth Data'!$B$1:$D$3,2,FALSE))^(2030-2020)</f>
        <v>0</v>
      </c>
      <c r="C2" s="4">
        <f>'UpActivation, 2020, Winter'!C$2*(1+HLOOKUP(2030,'Growth Data'!$B$1:$D$3,2,FALSE))^(2030-2020)</f>
        <v>0</v>
      </c>
      <c r="D2" s="4">
        <f>'UpActivation, 2020, Winter'!D$2*(1+HLOOKUP(2030,'Growth Data'!$B$1:$D$3,2,FALSE))^(2030-2020)</f>
        <v>0</v>
      </c>
      <c r="E2" s="4">
        <f>'UpActivation, 2020, Winter'!E$2*(1+HLOOKUP(2030,'Growth Data'!$B$1:$D$3,2,FALSE))^(2030-2020)</f>
        <v>0.52557006602039458</v>
      </c>
      <c r="F2" s="4">
        <f>'UpActivation, 2020, Winter'!F$2*(1+HLOOKUP(2030,'Growth Data'!$B$1:$D$3,2,FALSE))^(2030-2020)</f>
        <v>0.54659286866121037</v>
      </c>
      <c r="G2" s="4">
        <f>'UpActivation, 2020, Winter'!G$2*(1+HLOOKUP(2030,'Growth Data'!$B$1:$D$3,2,FALSE))^(2030-2020)</f>
        <v>0.47301305941835514</v>
      </c>
      <c r="H2" s="4">
        <f>'UpActivation, 2020, Winter'!H$2*(1+HLOOKUP(2030,'Growth Data'!$B$1:$D$3,2,FALSE))^(2030-2020)</f>
        <v>0</v>
      </c>
      <c r="I2" s="4">
        <f>'UpActivation, 2020, Winter'!I$2*(1+HLOOKUP(2030,'Growth Data'!$B$1:$D$3,2,FALSE))^(2030-2020)</f>
        <v>0</v>
      </c>
      <c r="J2" s="4">
        <f>'UpActivation, 2020, Winter'!J$2*(1+HLOOKUP(2030,'Growth Data'!$B$1:$D$3,2,FALSE))^(2030-2020)</f>
        <v>0</v>
      </c>
      <c r="K2" s="4">
        <f>'UpActivation, 2020, Winter'!K$2*(1+HLOOKUP(2030,'Growth Data'!$B$1:$D$3,2,FALSE))^(2030-2020)</f>
        <v>0.26278503301019729</v>
      </c>
      <c r="L2" s="4">
        <f>'UpActivation, 2020, Winter'!L$2*(1+HLOOKUP(2030,'Growth Data'!$B$1:$D$3,2,FALSE))^(2030-2020)</f>
        <v>0.33636484225305252</v>
      </c>
      <c r="M2" s="4">
        <f>'UpActivation, 2020, Winter'!M$2*(1+HLOOKUP(2030,'Growth Data'!$B$1:$D$3,2,FALSE))^(2030-2020)</f>
        <v>0.36789904621427616</v>
      </c>
      <c r="N2" s="4">
        <f>'UpActivation, 2020, Winter'!N$2*(1+HLOOKUP(2030,'Growth Data'!$B$1:$D$3,2,FALSE))^(2030-2020)</f>
        <v>0</v>
      </c>
      <c r="O2" s="4">
        <f>'UpActivation, 2020, Winter'!O$2*(1+HLOOKUP(2030,'Growth Data'!$B$1:$D$3,2,FALSE))^(2030-2020)</f>
        <v>0</v>
      </c>
      <c r="P2" s="4">
        <f>'UpActivation, 2020, Winter'!P$2*(1+HLOOKUP(2030,'Growth Data'!$B$1:$D$3,2,FALSE))^(2030-2020)</f>
        <v>0</v>
      </c>
      <c r="Q2" s="4">
        <f>'UpActivation, 2020, Winter'!Q$2*(1+HLOOKUP(2030,'Growth Data'!$B$1:$D$3,2,FALSE))^(2030-2020)</f>
        <v>0.33636484225305252</v>
      </c>
      <c r="R2" s="4">
        <f>'UpActivation, 2020, Winter'!R$2*(1+HLOOKUP(2030,'Growth Data'!$B$1:$D$3,2,FALSE))^(2030-2020)</f>
        <v>0.36789904621427616</v>
      </c>
      <c r="S2" s="4">
        <f>'UpActivation, 2020, Winter'!S$2*(1+HLOOKUP(2030,'Growth Data'!$B$1:$D$3,2,FALSE))^(2030-2020)</f>
        <v>0.43096745413672355</v>
      </c>
      <c r="T2" s="4">
        <f>'UpActivation, 2020, Winter'!T$2*(1+HLOOKUP(2030,'Growth Data'!$B$1:$D$3,2,FALSE))^(2030-2020)</f>
        <v>0</v>
      </c>
      <c r="U2" s="4">
        <f>'UpActivation, 2020, Winter'!U$2*(1+HLOOKUP(2030,'Growth Data'!$B$1:$D$3,2,FALSE))^(2030-2020)</f>
        <v>0</v>
      </c>
      <c r="V2" s="4">
        <f>'UpActivation, 2020, Winter'!V$2*(1+HLOOKUP(2030,'Growth Data'!$B$1:$D$3,2,FALSE))^(2030-2020)</f>
        <v>0</v>
      </c>
      <c r="W2" s="4">
        <f>'UpActivation, 2020, Winter'!W$2*(1+HLOOKUP(2030,'Growth Data'!$B$1:$D$3,2,FALSE))^(2030-2020)</f>
        <v>0.15767101980611836</v>
      </c>
      <c r="X2" s="4">
        <f>'UpActivation, 2020, Winter'!X$2*(1+HLOOKUP(2030,'Growth Data'!$B$1:$D$3,2,FALSE))^(2030-2020)</f>
        <v>0.15767101980611836</v>
      </c>
      <c r="Y2" s="4">
        <f>'UpActivation, 2020, Winter'!Y$2*(1+HLOOKUP(2030,'Growth Data'!$B$1:$D$3,2,FALSE))^(2030-2020)</f>
        <v>0.26278503301019729</v>
      </c>
    </row>
    <row r="3" spans="1:25" x14ac:dyDescent="0.3">
      <c r="A3">
        <v>1</v>
      </c>
      <c r="B3" s="4">
        <f>B2*1.05</f>
        <v>0</v>
      </c>
      <c r="C3" s="4">
        <f t="shared" ref="C3:Y3" si="0">C2*1.05</f>
        <v>0</v>
      </c>
      <c r="D3" s="4">
        <f t="shared" si="0"/>
        <v>0</v>
      </c>
      <c r="E3" s="4">
        <f t="shared" si="0"/>
        <v>0.55184856932141435</v>
      </c>
      <c r="F3" s="4">
        <f t="shared" si="0"/>
        <v>0.57392251209427092</v>
      </c>
      <c r="G3" s="4">
        <f t="shared" si="0"/>
        <v>0.49666371238927293</v>
      </c>
      <c r="H3" s="4">
        <f t="shared" si="0"/>
        <v>0</v>
      </c>
      <c r="I3" s="4">
        <f t="shared" si="0"/>
        <v>0</v>
      </c>
      <c r="J3" s="4">
        <f t="shared" si="0"/>
        <v>0</v>
      </c>
      <c r="K3" s="4">
        <f t="shared" si="0"/>
        <v>0.27592428466070718</v>
      </c>
      <c r="L3" s="4">
        <f t="shared" si="0"/>
        <v>0.35318308436570517</v>
      </c>
      <c r="M3" s="4">
        <f t="shared" si="0"/>
        <v>0.38629399852498997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0.35318308436570517</v>
      </c>
      <c r="R3" s="4">
        <f t="shared" si="0"/>
        <v>0.38629399852498997</v>
      </c>
      <c r="S3" s="4">
        <f t="shared" si="0"/>
        <v>0.45251582684355973</v>
      </c>
      <c r="T3" s="4">
        <f t="shared" si="0"/>
        <v>0</v>
      </c>
      <c r="U3" s="4">
        <f t="shared" si="0"/>
        <v>0</v>
      </c>
      <c r="V3" s="4">
        <f t="shared" si="0"/>
        <v>0</v>
      </c>
      <c r="W3" s="4">
        <f t="shared" si="0"/>
        <v>0.1655545707964243</v>
      </c>
      <c r="X3" s="4">
        <f t="shared" si="0"/>
        <v>0.1655545707964243</v>
      </c>
      <c r="Y3" s="4">
        <f t="shared" si="0"/>
        <v>0.27592428466070718</v>
      </c>
    </row>
    <row r="4" spans="1:25" x14ac:dyDescent="0.3">
      <c r="A4">
        <v>2</v>
      </c>
      <c r="B4" s="4">
        <f>B2*0.95</f>
        <v>0</v>
      </c>
      <c r="C4" s="4">
        <f t="shared" ref="C4:Y4" si="1">C2*0.95</f>
        <v>0</v>
      </c>
      <c r="D4" s="4">
        <f t="shared" si="1"/>
        <v>0</v>
      </c>
      <c r="E4" s="4">
        <f t="shared" si="1"/>
        <v>0.4992915627193748</v>
      </c>
      <c r="F4" s="4">
        <f t="shared" si="1"/>
        <v>0.51926322522814983</v>
      </c>
      <c r="G4" s="4">
        <f t="shared" si="1"/>
        <v>0.44936240644743736</v>
      </c>
      <c r="H4" s="4">
        <f t="shared" si="1"/>
        <v>0</v>
      </c>
      <c r="I4" s="4">
        <f t="shared" si="1"/>
        <v>0</v>
      </c>
      <c r="J4" s="4">
        <f t="shared" si="1"/>
        <v>0</v>
      </c>
      <c r="K4" s="4">
        <f t="shared" si="1"/>
        <v>0.2496457813596874</v>
      </c>
      <c r="L4" s="4">
        <f t="shared" si="1"/>
        <v>0.31954660014039987</v>
      </c>
      <c r="M4" s="4">
        <f t="shared" si="1"/>
        <v>0.34950409390356235</v>
      </c>
      <c r="N4" s="4">
        <f t="shared" si="1"/>
        <v>0</v>
      </c>
      <c r="O4" s="4">
        <f t="shared" si="1"/>
        <v>0</v>
      </c>
      <c r="P4" s="4">
        <f t="shared" si="1"/>
        <v>0</v>
      </c>
      <c r="Q4" s="4">
        <f t="shared" si="1"/>
        <v>0.31954660014039987</v>
      </c>
      <c r="R4" s="4">
        <f t="shared" si="1"/>
        <v>0.34950409390356235</v>
      </c>
      <c r="S4" s="4">
        <f t="shared" si="1"/>
        <v>0.40941908142988737</v>
      </c>
      <c r="T4" s="4">
        <f t="shared" si="1"/>
        <v>0</v>
      </c>
      <c r="U4" s="4">
        <f t="shared" si="1"/>
        <v>0</v>
      </c>
      <c r="V4" s="4">
        <f t="shared" si="1"/>
        <v>0</v>
      </c>
      <c r="W4" s="4">
        <f t="shared" si="1"/>
        <v>0.14978746881581242</v>
      </c>
      <c r="X4" s="4">
        <f t="shared" si="1"/>
        <v>0.14978746881581242</v>
      </c>
      <c r="Y4" s="4">
        <f t="shared" si="1"/>
        <v>0.2496457813596874</v>
      </c>
    </row>
    <row r="5" spans="1:25" x14ac:dyDescent="0.3">
      <c r="A5">
        <v>3</v>
      </c>
      <c r="B5" s="4">
        <f>B2*1.1</f>
        <v>0</v>
      </c>
      <c r="C5" s="4">
        <f t="shared" ref="C5:Y5" si="2">C2*1.1</f>
        <v>0</v>
      </c>
      <c r="D5" s="4">
        <f t="shared" si="2"/>
        <v>0</v>
      </c>
      <c r="E5" s="4">
        <f t="shared" si="2"/>
        <v>0.57812707262243412</v>
      </c>
      <c r="F5" s="4">
        <f t="shared" si="2"/>
        <v>0.60125215552733147</v>
      </c>
      <c r="G5" s="4">
        <f t="shared" si="2"/>
        <v>0.52031436536019071</v>
      </c>
      <c r="H5" s="4">
        <f t="shared" si="2"/>
        <v>0</v>
      </c>
      <c r="I5" s="4">
        <f t="shared" si="2"/>
        <v>0</v>
      </c>
      <c r="J5" s="4">
        <f t="shared" si="2"/>
        <v>0</v>
      </c>
      <c r="K5" s="4">
        <f t="shared" si="2"/>
        <v>0.28906353631121706</v>
      </c>
      <c r="L5" s="4">
        <f t="shared" si="2"/>
        <v>0.37000132647835782</v>
      </c>
      <c r="M5" s="4">
        <f t="shared" si="2"/>
        <v>0.40468895083570383</v>
      </c>
      <c r="N5" s="4">
        <f t="shared" si="2"/>
        <v>0</v>
      </c>
      <c r="O5" s="4">
        <f t="shared" si="2"/>
        <v>0</v>
      </c>
      <c r="P5" s="4">
        <f t="shared" si="2"/>
        <v>0</v>
      </c>
      <c r="Q5" s="4">
        <f t="shared" si="2"/>
        <v>0.37000132647835782</v>
      </c>
      <c r="R5" s="4">
        <f t="shared" si="2"/>
        <v>0.40468895083570383</v>
      </c>
      <c r="S5" s="4">
        <f t="shared" si="2"/>
        <v>0.47406419955039591</v>
      </c>
      <c r="T5" s="4">
        <f t="shared" si="2"/>
        <v>0</v>
      </c>
      <c r="U5" s="4">
        <f t="shared" si="2"/>
        <v>0</v>
      </c>
      <c r="V5" s="4">
        <f t="shared" si="2"/>
        <v>0</v>
      </c>
      <c r="W5" s="4">
        <f t="shared" si="2"/>
        <v>0.17343812178673021</v>
      </c>
      <c r="X5" s="4">
        <f t="shared" si="2"/>
        <v>0.17343812178673021</v>
      </c>
      <c r="Y5" s="4">
        <f t="shared" si="2"/>
        <v>0.28906353631121706</v>
      </c>
    </row>
    <row r="6" spans="1:25" x14ac:dyDescent="0.3">
      <c r="A6">
        <v>4</v>
      </c>
      <c r="B6" s="4">
        <f>B2*0.9</f>
        <v>0</v>
      </c>
      <c r="C6" s="4">
        <f t="shared" ref="C6:Y6" si="3">C2*0.9</f>
        <v>0</v>
      </c>
      <c r="D6" s="4">
        <f t="shared" si="3"/>
        <v>0</v>
      </c>
      <c r="E6" s="4">
        <f t="shared" si="3"/>
        <v>0.47301305941835514</v>
      </c>
      <c r="F6" s="4">
        <f t="shared" si="3"/>
        <v>0.49193358179508934</v>
      </c>
      <c r="G6" s="4">
        <f t="shared" si="3"/>
        <v>0.42571175347651963</v>
      </c>
      <c r="H6" s="4">
        <f t="shared" si="3"/>
        <v>0</v>
      </c>
      <c r="I6" s="4">
        <f t="shared" si="3"/>
        <v>0</v>
      </c>
      <c r="J6" s="4">
        <f t="shared" si="3"/>
        <v>0</v>
      </c>
      <c r="K6" s="4">
        <f t="shared" si="3"/>
        <v>0.23650652970917757</v>
      </c>
      <c r="L6" s="4">
        <f t="shared" si="3"/>
        <v>0.30272835802774728</v>
      </c>
      <c r="M6" s="4">
        <f t="shared" si="3"/>
        <v>0.33110914159284854</v>
      </c>
      <c r="N6" s="4">
        <f t="shared" si="3"/>
        <v>0</v>
      </c>
      <c r="O6" s="4">
        <f t="shared" si="3"/>
        <v>0</v>
      </c>
      <c r="P6" s="4">
        <f t="shared" si="3"/>
        <v>0</v>
      </c>
      <c r="Q6" s="4">
        <f t="shared" si="3"/>
        <v>0.30272835802774728</v>
      </c>
      <c r="R6" s="4">
        <f t="shared" si="3"/>
        <v>0.33110914159284854</v>
      </c>
      <c r="S6" s="4">
        <f t="shared" si="3"/>
        <v>0.38787070872305118</v>
      </c>
      <c r="T6" s="4">
        <f t="shared" si="3"/>
        <v>0</v>
      </c>
      <c r="U6" s="4">
        <f t="shared" si="3"/>
        <v>0</v>
      </c>
      <c r="V6" s="4">
        <f t="shared" si="3"/>
        <v>0</v>
      </c>
      <c r="W6" s="4">
        <f t="shared" si="3"/>
        <v>0.14190391782550654</v>
      </c>
      <c r="X6" s="4">
        <f t="shared" si="3"/>
        <v>0.14190391782550654</v>
      </c>
      <c r="Y6" s="4">
        <f t="shared" si="3"/>
        <v>0.23650652970917757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FFA57-04DC-487E-91B2-75E197FE7F40}">
  <dimension ref="A1:Y6"/>
  <sheetViews>
    <sheetView workbookViewId="0">
      <selection activeCell="C2" sqref="B2:Y2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0</v>
      </c>
      <c r="B2" s="4">
        <f>'DownActivation, 2020, Winter'!B$2*(1+HLOOKUP(2030,'Growth Data'!$B$1:$D$3,2,FALSE))^(2030-2020)</f>
        <v>0.10511401320407893</v>
      </c>
      <c r="C2" s="4">
        <f>'DownActivation, 2020, Winter'!C$2*(1+HLOOKUP(2030,'Growth Data'!$B$1:$D$3,2,FALSE))^(2030-2020)</f>
        <v>9.4602611883671014E-2</v>
      </c>
      <c r="D2" s="4">
        <f>'DownActivation, 2020, Winter'!D$2*(1+HLOOKUP(2030,'Growth Data'!$B$1:$D$3,2,FALSE))^(2030-2020)</f>
        <v>6.3068407922447348E-2</v>
      </c>
      <c r="E2" s="4">
        <f>'DownActivation, 2020, Winter'!E$2*(1+HLOOKUP(2030,'Growth Data'!$B$1:$D$3,2,FALSE))^(2030-2020)</f>
        <v>0</v>
      </c>
      <c r="F2" s="4">
        <f>'DownActivation, 2020, Winter'!F$2*(1+HLOOKUP(2030,'Growth Data'!$B$1:$D$3,2,FALSE))^(2030-2020)</f>
        <v>0</v>
      </c>
      <c r="G2" s="4">
        <f>'DownActivation, 2020, Winter'!G$2*(1+HLOOKUP(2030,'Growth Data'!$B$1:$D$3,2,FALSE))^(2030-2020)</f>
        <v>0</v>
      </c>
      <c r="H2" s="4">
        <f>'DownActivation, 2020, Winter'!H$2*(1+HLOOKUP(2030,'Growth Data'!$B$1:$D$3,2,FALSE))^(2030-2020)</f>
        <v>0.10511401320407893</v>
      </c>
      <c r="I2" s="4">
        <f>'DownActivation, 2020, Winter'!I$2*(1+HLOOKUP(2030,'Growth Data'!$B$1:$D$3,2,FALSE))^(2030-2020)</f>
        <v>0.11562541452448681</v>
      </c>
      <c r="J2" s="4">
        <f>'DownActivation, 2020, Winter'!J$2*(1+HLOOKUP(2030,'Growth Data'!$B$1:$D$3,2,FALSE))^(2030-2020)</f>
        <v>0.1261368158448947</v>
      </c>
      <c r="K2" s="4">
        <f>'DownActivation, 2020, Winter'!K$2*(1+HLOOKUP(2030,'Growth Data'!$B$1:$D$3,2,FALSE))^(2030-2020)</f>
        <v>0</v>
      </c>
      <c r="L2" s="4">
        <f>'DownActivation, 2020, Winter'!L$2*(1+HLOOKUP(2030,'Growth Data'!$B$1:$D$3,2,FALSE))^(2030-2020)</f>
        <v>0</v>
      </c>
      <c r="M2" s="4">
        <f>'DownActivation, 2020, Winter'!M$2*(1+HLOOKUP(2030,'Growth Data'!$B$1:$D$3,2,FALSE))^(2030-2020)</f>
        <v>0</v>
      </c>
      <c r="N2" s="4">
        <f>'DownActivation, 2020, Winter'!N$2*(1+HLOOKUP(2030,'Growth Data'!$B$1:$D$3,2,FALSE))^(2030-2020)</f>
        <v>8.409121056326313E-2</v>
      </c>
      <c r="O2" s="4">
        <f>'DownActivation, 2020, Winter'!O$2*(1+HLOOKUP(2030,'Growth Data'!$B$1:$D$3,2,FALSE))^(2030-2020)</f>
        <v>5.2557006602039463E-2</v>
      </c>
      <c r="P2" s="4">
        <f>'DownActivation, 2020, Winter'!P$2*(1+HLOOKUP(2030,'Growth Data'!$B$1:$D$3,2,FALSE))^(2030-2020)</f>
        <v>6.3068407922447348E-2</v>
      </c>
      <c r="Q2" s="4">
        <f>'DownActivation, 2020, Winter'!Q$2*(1+HLOOKUP(2030,'Growth Data'!$B$1:$D$3,2,FALSE))^(2030-2020)</f>
        <v>0</v>
      </c>
      <c r="R2" s="4">
        <f>'DownActivation, 2020, Winter'!R$2*(1+HLOOKUP(2030,'Growth Data'!$B$1:$D$3,2,FALSE))^(2030-2020)</f>
        <v>0</v>
      </c>
      <c r="S2" s="4">
        <f>'DownActivation, 2020, Winter'!S$2*(1+HLOOKUP(2030,'Growth Data'!$B$1:$D$3,2,FALSE))^(2030-2020)</f>
        <v>0</v>
      </c>
      <c r="T2" s="4">
        <f>'DownActivation, 2020, Winter'!T$2*(1+HLOOKUP(2030,'Growth Data'!$B$1:$D$3,2,FALSE))^(2030-2020)</f>
        <v>5.2557006602039463E-2</v>
      </c>
      <c r="U2" s="4">
        <f>'DownActivation, 2020, Winter'!U$2*(1+HLOOKUP(2030,'Growth Data'!$B$1:$D$3,2,FALSE))^(2030-2020)</f>
        <v>9.4602611883671014E-2</v>
      </c>
      <c r="V2" s="4">
        <f>'DownActivation, 2020, Winter'!V$2*(1+HLOOKUP(2030,'Growth Data'!$B$1:$D$3,2,FALSE))^(2030-2020)</f>
        <v>0.1261368158448947</v>
      </c>
      <c r="W2" s="4">
        <f>'DownActivation, 2020, Winter'!W$2*(1+HLOOKUP(2030,'Growth Data'!$B$1:$D$3,2,FALSE))^(2030-2020)</f>
        <v>0</v>
      </c>
      <c r="X2" s="4">
        <f>'DownActivation, 2020, Winter'!X$2*(1+HLOOKUP(2030,'Growth Data'!$B$1:$D$3,2,FALSE))^(2030-2020)</f>
        <v>0</v>
      </c>
      <c r="Y2" s="4">
        <f>'DownActivation, 2020, Winter'!Y$2*(1+HLOOKUP(2030,'Growth Data'!$B$1:$D$3,2,FALSE))^(2030-2020)</f>
        <v>0</v>
      </c>
    </row>
    <row r="3" spans="1:25" x14ac:dyDescent="0.3">
      <c r="A3">
        <v>1</v>
      </c>
      <c r="B3" s="4">
        <f>B2*1.05</f>
        <v>0.11036971386428288</v>
      </c>
      <c r="C3" s="4">
        <f t="shared" ref="C3:Y3" si="0">C2*1.05</f>
        <v>9.9332742477854563E-2</v>
      </c>
      <c r="D3" s="4">
        <f t="shared" si="0"/>
        <v>6.6221828318569723E-2</v>
      </c>
      <c r="E3" s="4">
        <f t="shared" si="0"/>
        <v>0</v>
      </c>
      <c r="F3" s="4">
        <f t="shared" si="0"/>
        <v>0</v>
      </c>
      <c r="G3" s="4">
        <f t="shared" si="0"/>
        <v>0</v>
      </c>
      <c r="H3" s="4">
        <f t="shared" si="0"/>
        <v>0.11036971386428288</v>
      </c>
      <c r="I3" s="4">
        <f t="shared" si="0"/>
        <v>0.12140668525071116</v>
      </c>
      <c r="J3" s="4">
        <f t="shared" si="0"/>
        <v>0.13244365663713945</v>
      </c>
      <c r="K3" s="4">
        <f t="shared" si="0"/>
        <v>0</v>
      </c>
      <c r="L3" s="4">
        <f t="shared" si="0"/>
        <v>0</v>
      </c>
      <c r="M3" s="4">
        <f t="shared" si="0"/>
        <v>0</v>
      </c>
      <c r="N3" s="4">
        <f t="shared" si="0"/>
        <v>8.8295771091426292E-2</v>
      </c>
      <c r="O3" s="4">
        <f t="shared" si="0"/>
        <v>5.5184856932141438E-2</v>
      </c>
      <c r="P3" s="4">
        <f t="shared" si="0"/>
        <v>6.6221828318569723E-2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si="0"/>
        <v>5.5184856932141438E-2</v>
      </c>
      <c r="U3" s="4">
        <f t="shared" si="0"/>
        <v>9.9332742477854563E-2</v>
      </c>
      <c r="V3" s="4">
        <f t="shared" si="0"/>
        <v>0.13244365663713945</v>
      </c>
      <c r="W3" s="4">
        <f t="shared" si="0"/>
        <v>0</v>
      </c>
      <c r="X3" s="4">
        <f t="shared" si="0"/>
        <v>0</v>
      </c>
      <c r="Y3" s="4">
        <f t="shared" si="0"/>
        <v>0</v>
      </c>
    </row>
    <row r="4" spans="1:25" x14ac:dyDescent="0.3">
      <c r="A4">
        <v>2</v>
      </c>
      <c r="B4" s="4">
        <f>B2*0.95</f>
        <v>9.9858312543874977E-2</v>
      </c>
      <c r="C4" s="4">
        <f t="shared" ref="C4:Y4" si="1">C2*0.95</f>
        <v>8.9872481289487466E-2</v>
      </c>
      <c r="D4" s="4">
        <f t="shared" si="1"/>
        <v>5.991498752632498E-2</v>
      </c>
      <c r="E4" s="4">
        <f t="shared" si="1"/>
        <v>0</v>
      </c>
      <c r="F4" s="4">
        <f t="shared" si="1"/>
        <v>0</v>
      </c>
      <c r="G4" s="4">
        <f t="shared" si="1"/>
        <v>0</v>
      </c>
      <c r="H4" s="4">
        <f t="shared" si="1"/>
        <v>9.9858312543874977E-2</v>
      </c>
      <c r="I4" s="4">
        <f t="shared" si="1"/>
        <v>0.10984414379826246</v>
      </c>
      <c r="J4" s="4">
        <f t="shared" si="1"/>
        <v>0.11982997505264996</v>
      </c>
      <c r="K4" s="4">
        <f t="shared" si="1"/>
        <v>0</v>
      </c>
      <c r="L4" s="4">
        <f t="shared" si="1"/>
        <v>0</v>
      </c>
      <c r="M4" s="4">
        <f t="shared" si="1"/>
        <v>0</v>
      </c>
      <c r="N4" s="4">
        <f t="shared" si="1"/>
        <v>7.9886650035099968E-2</v>
      </c>
      <c r="O4" s="4">
        <f t="shared" si="1"/>
        <v>4.9929156271937489E-2</v>
      </c>
      <c r="P4" s="4">
        <f t="shared" si="1"/>
        <v>5.991498752632498E-2</v>
      </c>
      <c r="Q4" s="4">
        <f t="shared" si="1"/>
        <v>0</v>
      </c>
      <c r="R4" s="4">
        <f t="shared" si="1"/>
        <v>0</v>
      </c>
      <c r="S4" s="4">
        <f t="shared" si="1"/>
        <v>0</v>
      </c>
      <c r="T4" s="4">
        <f t="shared" si="1"/>
        <v>4.9929156271937489E-2</v>
      </c>
      <c r="U4" s="4">
        <f t="shared" si="1"/>
        <v>8.9872481289487466E-2</v>
      </c>
      <c r="V4" s="4">
        <f t="shared" si="1"/>
        <v>0.11982997505264996</v>
      </c>
      <c r="W4" s="4">
        <f t="shared" si="1"/>
        <v>0</v>
      </c>
      <c r="X4" s="4">
        <f t="shared" si="1"/>
        <v>0</v>
      </c>
      <c r="Y4" s="4">
        <f t="shared" si="1"/>
        <v>0</v>
      </c>
    </row>
    <row r="5" spans="1:25" x14ac:dyDescent="0.3">
      <c r="A5">
        <v>3</v>
      </c>
      <c r="B5" s="4">
        <f>B2*1.1</f>
        <v>0.11562541452448682</v>
      </c>
      <c r="C5" s="4">
        <f t="shared" ref="C5:Y5" si="2">C2*1.1</f>
        <v>0.10406287307203813</v>
      </c>
      <c r="D5" s="4">
        <f t="shared" si="2"/>
        <v>6.9375248714692084E-2</v>
      </c>
      <c r="E5" s="4">
        <f t="shared" si="2"/>
        <v>0</v>
      </c>
      <c r="F5" s="4">
        <f t="shared" si="2"/>
        <v>0</v>
      </c>
      <c r="G5" s="4">
        <f t="shared" si="2"/>
        <v>0</v>
      </c>
      <c r="H5" s="4">
        <f t="shared" si="2"/>
        <v>0.11562541452448682</v>
      </c>
      <c r="I5" s="4">
        <f t="shared" si="2"/>
        <v>0.1271879559769355</v>
      </c>
      <c r="J5" s="4">
        <f t="shared" si="2"/>
        <v>0.13875049742938417</v>
      </c>
      <c r="K5" s="4">
        <f t="shared" si="2"/>
        <v>0</v>
      </c>
      <c r="L5" s="4">
        <f t="shared" si="2"/>
        <v>0</v>
      </c>
      <c r="M5" s="4">
        <f t="shared" si="2"/>
        <v>0</v>
      </c>
      <c r="N5" s="4">
        <f t="shared" si="2"/>
        <v>9.2500331619589454E-2</v>
      </c>
      <c r="O5" s="4">
        <f t="shared" si="2"/>
        <v>5.7812707262243412E-2</v>
      </c>
      <c r="P5" s="4">
        <f t="shared" si="2"/>
        <v>6.9375248714692084E-2</v>
      </c>
      <c r="Q5" s="4">
        <f t="shared" si="2"/>
        <v>0</v>
      </c>
      <c r="R5" s="4">
        <f t="shared" si="2"/>
        <v>0</v>
      </c>
      <c r="S5" s="4">
        <f t="shared" si="2"/>
        <v>0</v>
      </c>
      <c r="T5" s="4">
        <f t="shared" si="2"/>
        <v>5.7812707262243412E-2</v>
      </c>
      <c r="U5" s="4">
        <f t="shared" si="2"/>
        <v>0.10406287307203813</v>
      </c>
      <c r="V5" s="4">
        <f t="shared" si="2"/>
        <v>0.13875049742938417</v>
      </c>
      <c r="W5" s="4">
        <f t="shared" si="2"/>
        <v>0</v>
      </c>
      <c r="X5" s="4">
        <f t="shared" si="2"/>
        <v>0</v>
      </c>
      <c r="Y5" s="4">
        <f t="shared" si="2"/>
        <v>0</v>
      </c>
    </row>
    <row r="6" spans="1:25" x14ac:dyDescent="0.3">
      <c r="A6">
        <v>4</v>
      </c>
      <c r="B6" s="4">
        <f>B2*0.9</f>
        <v>9.4602611883671042E-2</v>
      </c>
      <c r="C6" s="4">
        <f t="shared" ref="C6:Y6" si="3">C2*0.9</f>
        <v>8.5142350695303917E-2</v>
      </c>
      <c r="D6" s="4">
        <f t="shared" si="3"/>
        <v>5.6761567130202611E-2</v>
      </c>
      <c r="E6" s="4">
        <f t="shared" si="3"/>
        <v>0</v>
      </c>
      <c r="F6" s="4">
        <f t="shared" si="3"/>
        <v>0</v>
      </c>
      <c r="G6" s="4">
        <f t="shared" si="3"/>
        <v>0</v>
      </c>
      <c r="H6" s="4">
        <f t="shared" si="3"/>
        <v>9.4602611883671042E-2</v>
      </c>
      <c r="I6" s="4">
        <f t="shared" si="3"/>
        <v>0.10406287307203813</v>
      </c>
      <c r="J6" s="4">
        <f t="shared" si="3"/>
        <v>0.11352313426040522</v>
      </c>
      <c r="K6" s="4">
        <f t="shared" si="3"/>
        <v>0</v>
      </c>
      <c r="L6" s="4">
        <f t="shared" si="3"/>
        <v>0</v>
      </c>
      <c r="M6" s="4">
        <f t="shared" si="3"/>
        <v>0</v>
      </c>
      <c r="N6" s="4">
        <f t="shared" si="3"/>
        <v>7.568208950693682E-2</v>
      </c>
      <c r="O6" s="4">
        <f t="shared" si="3"/>
        <v>4.7301305941835521E-2</v>
      </c>
      <c r="P6" s="4">
        <f t="shared" si="3"/>
        <v>5.6761567130202611E-2</v>
      </c>
      <c r="Q6" s="4">
        <f t="shared" si="3"/>
        <v>0</v>
      </c>
      <c r="R6" s="4">
        <f t="shared" si="3"/>
        <v>0</v>
      </c>
      <c r="S6" s="4">
        <f t="shared" si="3"/>
        <v>0</v>
      </c>
      <c r="T6" s="4">
        <f t="shared" si="3"/>
        <v>4.7301305941835521E-2</v>
      </c>
      <c r="U6" s="4">
        <f t="shared" si="3"/>
        <v>8.5142350695303917E-2</v>
      </c>
      <c r="V6" s="4">
        <f t="shared" si="3"/>
        <v>0.11352313426040522</v>
      </c>
      <c r="W6" s="4">
        <f t="shared" si="3"/>
        <v>0</v>
      </c>
      <c r="X6" s="4">
        <f t="shared" si="3"/>
        <v>0</v>
      </c>
      <c r="Y6" s="4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C976-1A5F-4059-AF12-2600AABD870B}">
  <dimension ref="A1:Y6"/>
  <sheetViews>
    <sheetView workbookViewId="0">
      <selection activeCell="B2" sqref="B2:Y2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0</v>
      </c>
      <c r="B2" s="4">
        <f>'UpActivation, 2030, Summer'!B$2*(1+HLOOKUP(2040,'Growth Data'!$B$1:$D$3,2,FALSE))^(2040-2030)</f>
        <v>0</v>
      </c>
      <c r="C2" s="4">
        <f>'UpActivation, 2030, Summer'!C$2*(1+HLOOKUP(2040,'Growth Data'!$B$1:$D$3,2,FALSE))^(2040-2030)</f>
        <v>0</v>
      </c>
      <c r="D2" s="4">
        <f>'UpActivation, 2030, Summer'!D$2*(1+HLOOKUP(2040,'Growth Data'!$B$1:$D$3,2,FALSE))^(2040-2030)</f>
        <v>0</v>
      </c>
      <c r="E2" s="4">
        <f>'UpActivation, 2030, Summer'!E$2*(1+HLOOKUP(2040,'Growth Data'!$B$1:$D$3,2,FALSE))^(2040-2030)</f>
        <v>0.49720300973402748</v>
      </c>
      <c r="F2" s="4">
        <f>'UpActivation, 2030, Summer'!F$2*(1+HLOOKUP(2040,'Growth Data'!$B$1:$D$3,2,FALSE))^(2040-2030)</f>
        <v>0.5082519655058948</v>
      </c>
      <c r="G2" s="4">
        <f>'UpActivation, 2030, Summer'!G$2*(1+HLOOKUP(2040,'Growth Data'!$B$1:$D$3,2,FALSE))^(2040-2030)</f>
        <v>0.4419582308746911</v>
      </c>
      <c r="H2" s="4">
        <f>'UpActivation, 2030, Summer'!H$2*(1+HLOOKUP(2040,'Growth Data'!$B$1:$D$3,2,FALSE))^(2040-2030)</f>
        <v>0</v>
      </c>
      <c r="I2" s="4">
        <f>'UpActivation, 2030, Summer'!I$2*(1+HLOOKUP(2040,'Growth Data'!$B$1:$D$3,2,FALSE))^(2040-2030)</f>
        <v>0</v>
      </c>
      <c r="J2" s="4">
        <f>'UpActivation, 2030, Summer'!J$2*(1+HLOOKUP(2040,'Growth Data'!$B$1:$D$3,2,FALSE))^(2040-2030)</f>
        <v>0</v>
      </c>
      <c r="K2" s="4">
        <f>'UpActivation, 2030, Summer'!K$2*(1+HLOOKUP(2040,'Growth Data'!$B$1:$D$3,2,FALSE))^(2040-2030)</f>
        <v>0.32041971738415098</v>
      </c>
      <c r="L2" s="4">
        <f>'UpActivation, 2030, Summer'!L$2*(1+HLOOKUP(2040,'Growth Data'!$B$1:$D$3,2,FALSE))^(2040-2030)</f>
        <v>0.3314686731560183</v>
      </c>
      <c r="M2" s="4">
        <f>'UpActivation, 2030, Summer'!M$2*(1+HLOOKUP(2040,'Growth Data'!$B$1:$D$3,2,FALSE))^(2040-2030)</f>
        <v>0.3314686731560183</v>
      </c>
      <c r="N2" s="4">
        <f>'UpActivation, 2030, Summer'!N$2*(1+HLOOKUP(2040,'Growth Data'!$B$1:$D$3,2,FALSE))^(2040-2030)</f>
        <v>0</v>
      </c>
      <c r="O2" s="4">
        <f>'UpActivation, 2030, Summer'!O$2*(1+HLOOKUP(2040,'Growth Data'!$B$1:$D$3,2,FALSE))^(2040-2030)</f>
        <v>0</v>
      </c>
      <c r="P2" s="4">
        <f>'UpActivation, 2030, Summer'!P$2*(1+HLOOKUP(2040,'Growth Data'!$B$1:$D$3,2,FALSE))^(2040-2030)</f>
        <v>0</v>
      </c>
      <c r="Q2" s="4">
        <f>'UpActivation, 2030, Summer'!Q$2*(1+HLOOKUP(2040,'Growth Data'!$B$1:$D$3,2,FALSE))^(2040-2030)</f>
        <v>0.30937076161228377</v>
      </c>
      <c r="R2" s="4">
        <f>'UpActivation, 2030, Summer'!R$2*(1+HLOOKUP(2040,'Growth Data'!$B$1:$D$3,2,FALSE))^(2040-2030)</f>
        <v>0.30937076161228377</v>
      </c>
      <c r="S2" s="4">
        <f>'UpActivation, 2030, Summer'!S$2*(1+HLOOKUP(2040,'Growth Data'!$B$1:$D$3,2,FALSE))^(2040-2030)</f>
        <v>0.35356658469975283</v>
      </c>
      <c r="T2" s="4">
        <f>'UpActivation, 2030, Summer'!T$2*(1+HLOOKUP(2040,'Growth Data'!$B$1:$D$3,2,FALSE))^(2040-2030)</f>
        <v>0</v>
      </c>
      <c r="U2" s="4">
        <f>'UpActivation, 2030, Summer'!U$2*(1+HLOOKUP(2040,'Growth Data'!$B$1:$D$3,2,FALSE))^(2040-2030)</f>
        <v>0</v>
      </c>
      <c r="V2" s="4">
        <f>'UpActivation, 2030, Summer'!V$2*(1+HLOOKUP(2040,'Growth Data'!$B$1:$D$3,2,FALSE))^(2040-2030)</f>
        <v>0</v>
      </c>
      <c r="W2" s="4">
        <f>'UpActivation, 2030, Summer'!W$2*(1+HLOOKUP(2040,'Growth Data'!$B$1:$D$3,2,FALSE))^(2040-2030)</f>
        <v>0.29832180584041651</v>
      </c>
      <c r="X2" s="4">
        <f>'UpActivation, 2030, Summer'!X$2*(1+HLOOKUP(2040,'Growth Data'!$B$1:$D$3,2,FALSE))^(2040-2030)</f>
        <v>0.29832180584041651</v>
      </c>
      <c r="Y2" s="4">
        <f>'UpActivation, 2030, Summer'!Y$2*(1+HLOOKUP(2040,'Growth Data'!$B$1:$D$3,2,FALSE))^(2040-2030)</f>
        <v>0.29832180584041651</v>
      </c>
    </row>
    <row r="3" spans="1:25" x14ac:dyDescent="0.3">
      <c r="A3">
        <v>1</v>
      </c>
      <c r="B3" s="4">
        <f>B2*1.05</f>
        <v>0</v>
      </c>
      <c r="C3" s="4">
        <f t="shared" ref="C3:Y3" si="0">C2*1.05</f>
        <v>0</v>
      </c>
      <c r="D3" s="4">
        <f t="shared" si="0"/>
        <v>0</v>
      </c>
      <c r="E3" s="4">
        <f t="shared" si="0"/>
        <v>0.52206316022072885</v>
      </c>
      <c r="F3" s="4">
        <f t="shared" si="0"/>
        <v>0.53366456378118954</v>
      </c>
      <c r="G3" s="4">
        <f t="shared" si="0"/>
        <v>0.46405614241842569</v>
      </c>
      <c r="H3" s="4">
        <f t="shared" si="0"/>
        <v>0</v>
      </c>
      <c r="I3" s="4">
        <f t="shared" si="0"/>
        <v>0</v>
      </c>
      <c r="J3" s="4">
        <f t="shared" si="0"/>
        <v>0</v>
      </c>
      <c r="K3" s="4">
        <f t="shared" si="0"/>
        <v>0.33644070325335856</v>
      </c>
      <c r="L3" s="4">
        <f t="shared" si="0"/>
        <v>0.34804210681381925</v>
      </c>
      <c r="M3" s="4">
        <f t="shared" si="0"/>
        <v>0.34804210681381925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0.32483929969289799</v>
      </c>
      <c r="R3" s="4">
        <f t="shared" si="0"/>
        <v>0.32483929969289799</v>
      </c>
      <c r="S3" s="4">
        <f t="shared" si="0"/>
        <v>0.37124491393474046</v>
      </c>
      <c r="T3" s="4">
        <f t="shared" si="0"/>
        <v>0</v>
      </c>
      <c r="U3" s="4">
        <f t="shared" si="0"/>
        <v>0</v>
      </c>
      <c r="V3" s="4">
        <f t="shared" si="0"/>
        <v>0</v>
      </c>
      <c r="W3" s="4">
        <f t="shared" si="0"/>
        <v>0.31323789613243735</v>
      </c>
      <c r="X3" s="4">
        <f t="shared" si="0"/>
        <v>0.31323789613243735</v>
      </c>
      <c r="Y3" s="4">
        <f t="shared" si="0"/>
        <v>0.31323789613243735</v>
      </c>
    </row>
    <row r="4" spans="1:25" x14ac:dyDescent="0.3">
      <c r="A4">
        <v>2</v>
      </c>
      <c r="B4" s="4">
        <f>B2*0.95</f>
        <v>0</v>
      </c>
      <c r="C4" s="4">
        <f t="shared" ref="C4:Y4" si="1">C2*0.95</f>
        <v>0</v>
      </c>
      <c r="D4" s="4">
        <f t="shared" si="1"/>
        <v>0</v>
      </c>
      <c r="E4" s="4">
        <f t="shared" si="1"/>
        <v>0.47234285924732611</v>
      </c>
      <c r="F4" s="4">
        <f t="shared" si="1"/>
        <v>0.48283936723060006</v>
      </c>
      <c r="G4" s="4">
        <f t="shared" si="1"/>
        <v>0.41986031933095652</v>
      </c>
      <c r="H4" s="4">
        <f t="shared" si="1"/>
        <v>0</v>
      </c>
      <c r="I4" s="4">
        <f t="shared" si="1"/>
        <v>0</v>
      </c>
      <c r="J4" s="4">
        <f t="shared" si="1"/>
        <v>0</v>
      </c>
      <c r="K4" s="4">
        <f t="shared" si="1"/>
        <v>0.3043987315149434</v>
      </c>
      <c r="L4" s="4">
        <f t="shared" si="1"/>
        <v>0.31489523949821735</v>
      </c>
      <c r="M4" s="4">
        <f t="shared" si="1"/>
        <v>0.31489523949821735</v>
      </c>
      <c r="N4" s="4">
        <f t="shared" si="1"/>
        <v>0</v>
      </c>
      <c r="O4" s="4">
        <f t="shared" si="1"/>
        <v>0</v>
      </c>
      <c r="P4" s="4">
        <f t="shared" si="1"/>
        <v>0</v>
      </c>
      <c r="Q4" s="4">
        <f t="shared" si="1"/>
        <v>0.29390222353166956</v>
      </c>
      <c r="R4" s="4">
        <f t="shared" si="1"/>
        <v>0.29390222353166956</v>
      </c>
      <c r="S4" s="4">
        <f t="shared" si="1"/>
        <v>0.3358882554647652</v>
      </c>
      <c r="T4" s="4">
        <f t="shared" si="1"/>
        <v>0</v>
      </c>
      <c r="U4" s="4">
        <f t="shared" si="1"/>
        <v>0</v>
      </c>
      <c r="V4" s="4">
        <f t="shared" si="1"/>
        <v>0</v>
      </c>
      <c r="W4" s="4">
        <f t="shared" si="1"/>
        <v>0.28340571554839566</v>
      </c>
      <c r="X4" s="4">
        <f t="shared" si="1"/>
        <v>0.28340571554839566</v>
      </c>
      <c r="Y4" s="4">
        <f t="shared" si="1"/>
        <v>0.28340571554839566</v>
      </c>
    </row>
    <row r="5" spans="1:25" x14ac:dyDescent="0.3">
      <c r="A5">
        <v>3</v>
      </c>
      <c r="B5" s="4">
        <f>B2*1.1</f>
        <v>0</v>
      </c>
      <c r="C5" s="4">
        <f t="shared" ref="C5:Y5" si="2">C2*1.1</f>
        <v>0</v>
      </c>
      <c r="D5" s="4">
        <f t="shared" si="2"/>
        <v>0</v>
      </c>
      <c r="E5" s="4">
        <f t="shared" si="2"/>
        <v>0.54692331070743028</v>
      </c>
      <c r="F5" s="4">
        <f t="shared" si="2"/>
        <v>0.55907716205648428</v>
      </c>
      <c r="G5" s="4">
        <f t="shared" si="2"/>
        <v>0.48615405396216027</v>
      </c>
      <c r="H5" s="4">
        <f t="shared" si="2"/>
        <v>0</v>
      </c>
      <c r="I5" s="4">
        <f t="shared" si="2"/>
        <v>0</v>
      </c>
      <c r="J5" s="4">
        <f t="shared" si="2"/>
        <v>0</v>
      </c>
      <c r="K5" s="4">
        <f t="shared" si="2"/>
        <v>0.35246168912256609</v>
      </c>
      <c r="L5" s="4">
        <f t="shared" si="2"/>
        <v>0.36461554047162015</v>
      </c>
      <c r="M5" s="4">
        <f t="shared" si="2"/>
        <v>0.36461554047162015</v>
      </c>
      <c r="N5" s="4">
        <f t="shared" si="2"/>
        <v>0</v>
      </c>
      <c r="O5" s="4">
        <f t="shared" si="2"/>
        <v>0</v>
      </c>
      <c r="P5" s="4">
        <f t="shared" si="2"/>
        <v>0</v>
      </c>
      <c r="Q5" s="4">
        <f t="shared" si="2"/>
        <v>0.3403078377735122</v>
      </c>
      <c r="R5" s="4">
        <f t="shared" si="2"/>
        <v>0.3403078377735122</v>
      </c>
      <c r="S5" s="4">
        <f t="shared" si="2"/>
        <v>0.38892324316972815</v>
      </c>
      <c r="T5" s="4">
        <f t="shared" si="2"/>
        <v>0</v>
      </c>
      <c r="U5" s="4">
        <f t="shared" si="2"/>
        <v>0</v>
      </c>
      <c r="V5" s="4">
        <f t="shared" si="2"/>
        <v>0</v>
      </c>
      <c r="W5" s="4">
        <f t="shared" si="2"/>
        <v>0.3281539864244582</v>
      </c>
      <c r="X5" s="4">
        <f t="shared" si="2"/>
        <v>0.3281539864244582</v>
      </c>
      <c r="Y5" s="4">
        <f t="shared" si="2"/>
        <v>0.3281539864244582</v>
      </c>
    </row>
    <row r="6" spans="1:25" x14ac:dyDescent="0.3">
      <c r="A6">
        <v>4</v>
      </c>
      <c r="B6" s="4">
        <f>B2*0.9</f>
        <v>0</v>
      </c>
      <c r="C6" s="4">
        <f t="shared" ref="C6:Y6" si="3">C2*0.9</f>
        <v>0</v>
      </c>
      <c r="D6" s="4">
        <f t="shared" si="3"/>
        <v>0</v>
      </c>
      <c r="E6" s="4">
        <f t="shared" si="3"/>
        <v>0.44748270876062474</v>
      </c>
      <c r="F6" s="4">
        <f t="shared" si="3"/>
        <v>0.45742676895530532</v>
      </c>
      <c r="G6" s="4">
        <f t="shared" si="3"/>
        <v>0.39776240778722199</v>
      </c>
      <c r="H6" s="4">
        <f t="shared" si="3"/>
        <v>0</v>
      </c>
      <c r="I6" s="4">
        <f t="shared" si="3"/>
        <v>0</v>
      </c>
      <c r="J6" s="4">
        <f t="shared" si="3"/>
        <v>0</v>
      </c>
      <c r="K6" s="4">
        <f t="shared" si="3"/>
        <v>0.28837774564573587</v>
      </c>
      <c r="L6" s="4">
        <f t="shared" si="3"/>
        <v>0.29832180584041645</v>
      </c>
      <c r="M6" s="4">
        <f t="shared" si="3"/>
        <v>0.29832180584041645</v>
      </c>
      <c r="N6" s="4">
        <f t="shared" si="3"/>
        <v>0</v>
      </c>
      <c r="O6" s="4">
        <f t="shared" si="3"/>
        <v>0</v>
      </c>
      <c r="P6" s="4">
        <f t="shared" si="3"/>
        <v>0</v>
      </c>
      <c r="Q6" s="4">
        <f t="shared" si="3"/>
        <v>0.2784336854510554</v>
      </c>
      <c r="R6" s="4">
        <f t="shared" si="3"/>
        <v>0.2784336854510554</v>
      </c>
      <c r="S6" s="4">
        <f t="shared" si="3"/>
        <v>0.31820992622977756</v>
      </c>
      <c r="T6" s="4">
        <f t="shared" si="3"/>
        <v>0</v>
      </c>
      <c r="U6" s="4">
        <f t="shared" si="3"/>
        <v>0</v>
      </c>
      <c r="V6" s="4">
        <f t="shared" si="3"/>
        <v>0</v>
      </c>
      <c r="W6" s="4">
        <f t="shared" si="3"/>
        <v>0.26848962525637488</v>
      </c>
      <c r="X6" s="4">
        <f t="shared" si="3"/>
        <v>0.26848962525637488</v>
      </c>
      <c r="Y6" s="4">
        <f t="shared" si="3"/>
        <v>0.26848962525637488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C90DB-77C1-46F1-B600-CFCEE46AF94B}">
  <dimension ref="A1:Y6"/>
  <sheetViews>
    <sheetView workbookViewId="0">
      <selection activeCell="B2" sqref="B2:Y2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0</v>
      </c>
      <c r="B2" s="4">
        <f>'DownActivation, 2030, Summer'!B$2*(1+HLOOKUP(2040,'Growth Data'!$B$1:$D$3,2,FALSE))^(2040-2030)</f>
        <v>8.8391646174938207E-2</v>
      </c>
      <c r="C2" s="4">
        <f>'DownActivation, 2030, Summer'!C$2*(1+HLOOKUP(2040,'Growth Data'!$B$1:$D$3,2,FALSE))^(2040-2030)</f>
        <v>7.7342690403070943E-2</v>
      </c>
      <c r="D2" s="4">
        <f>'DownActivation, 2030, Summer'!D$2*(1+HLOOKUP(2040,'Growth Data'!$B$1:$D$3,2,FALSE))^(2040-2030)</f>
        <v>5.5244778859336388E-2</v>
      </c>
      <c r="E2" s="4">
        <f>'DownActivation, 2030, Summer'!E$2*(1+HLOOKUP(2040,'Growth Data'!$B$1:$D$3,2,FALSE))^(2040-2030)</f>
        <v>0</v>
      </c>
      <c r="F2" s="4">
        <f>'DownActivation, 2030, Summer'!F$2*(1+HLOOKUP(2040,'Growth Data'!$B$1:$D$3,2,FALSE))^(2040-2030)</f>
        <v>0</v>
      </c>
      <c r="G2" s="4">
        <f>'DownActivation, 2030, Summer'!G$2*(1+HLOOKUP(2040,'Growth Data'!$B$1:$D$3,2,FALSE))^(2040-2030)</f>
        <v>0</v>
      </c>
      <c r="H2" s="4">
        <f>'DownActivation, 2030, Summer'!H$2*(1+HLOOKUP(2040,'Growth Data'!$B$1:$D$3,2,FALSE))^(2040-2030)</f>
        <v>8.8391646174938207E-2</v>
      </c>
      <c r="I2" s="4">
        <f>'DownActivation, 2030, Summer'!I$2*(1+HLOOKUP(2040,'Growth Data'!$B$1:$D$3,2,FALSE))^(2040-2030)</f>
        <v>9.9440601946805485E-2</v>
      </c>
      <c r="J2" s="4">
        <f>'DownActivation, 2030, Summer'!J$2*(1+HLOOKUP(2040,'Growth Data'!$B$1:$D$3,2,FALSE))^(2040-2030)</f>
        <v>0.11048955771867278</v>
      </c>
      <c r="K2" s="4">
        <f>'DownActivation, 2030, Summer'!K$2*(1+HLOOKUP(2040,'Growth Data'!$B$1:$D$3,2,FALSE))^(2040-2030)</f>
        <v>0</v>
      </c>
      <c r="L2" s="4">
        <f>'DownActivation, 2030, Summer'!L$2*(1+HLOOKUP(2040,'Growth Data'!$B$1:$D$3,2,FALSE))^(2040-2030)</f>
        <v>0</v>
      </c>
      <c r="M2" s="4">
        <f>'DownActivation, 2030, Summer'!M$2*(1+HLOOKUP(2040,'Growth Data'!$B$1:$D$3,2,FALSE))^(2040-2030)</f>
        <v>0</v>
      </c>
      <c r="N2" s="4">
        <f>'DownActivation, 2030, Summer'!N$2*(1+HLOOKUP(2040,'Growth Data'!$B$1:$D$3,2,FALSE))^(2040-2030)</f>
        <v>7.7342690403070943E-2</v>
      </c>
      <c r="O2" s="4">
        <f>'DownActivation, 2030, Summer'!O$2*(1+HLOOKUP(2040,'Growth Data'!$B$1:$D$3,2,FALSE))^(2040-2030)</f>
        <v>6.6293734631203652E-2</v>
      </c>
      <c r="P2" s="4">
        <f>'DownActivation, 2030, Summer'!P$2*(1+HLOOKUP(2040,'Growth Data'!$B$1:$D$3,2,FALSE))^(2040-2030)</f>
        <v>7.7342690403070943E-2</v>
      </c>
      <c r="Q2" s="4">
        <f>'DownActivation, 2030, Summer'!Q$2*(1+HLOOKUP(2040,'Growth Data'!$B$1:$D$3,2,FALSE))^(2040-2030)</f>
        <v>0</v>
      </c>
      <c r="R2" s="4">
        <f>'DownActivation, 2030, Summer'!R$2*(1+HLOOKUP(2040,'Growth Data'!$B$1:$D$3,2,FALSE))^(2040-2030)</f>
        <v>0</v>
      </c>
      <c r="S2" s="4">
        <f>'DownActivation, 2030, Summer'!S$2*(1+HLOOKUP(2040,'Growth Data'!$B$1:$D$3,2,FALSE))^(2040-2030)</f>
        <v>0</v>
      </c>
      <c r="T2" s="4">
        <f>'DownActivation, 2030, Summer'!T$2*(1+HLOOKUP(2040,'Growth Data'!$B$1:$D$3,2,FALSE))^(2040-2030)</f>
        <v>6.6293734631203652E-2</v>
      </c>
      <c r="U2" s="4">
        <f>'DownActivation, 2030, Summer'!U$2*(1+HLOOKUP(2040,'Growth Data'!$B$1:$D$3,2,FALSE))^(2040-2030)</f>
        <v>8.8391646174938207E-2</v>
      </c>
      <c r="V2" s="4">
        <f>'DownActivation, 2030, Summer'!V$2*(1+HLOOKUP(2040,'Growth Data'!$B$1:$D$3,2,FALSE))^(2040-2030)</f>
        <v>0.11048955771867278</v>
      </c>
      <c r="W2" s="4">
        <f>'DownActivation, 2030, Summer'!W$2*(1+HLOOKUP(2040,'Growth Data'!$B$1:$D$3,2,FALSE))^(2040-2030)</f>
        <v>0</v>
      </c>
      <c r="X2" s="4">
        <f>'DownActivation, 2030, Summer'!X$2*(1+HLOOKUP(2040,'Growth Data'!$B$1:$D$3,2,FALSE))^(2040-2030)</f>
        <v>0</v>
      </c>
      <c r="Y2" s="4">
        <f>'DownActivation, 2030, Summer'!Y$2*(1+HLOOKUP(2040,'Growth Data'!$B$1:$D$3,2,FALSE))^(2040-2030)</f>
        <v>0</v>
      </c>
    </row>
    <row r="3" spans="1:25" x14ac:dyDescent="0.3">
      <c r="A3">
        <v>1</v>
      </c>
      <c r="B3" s="4">
        <f>B2*1.05</f>
        <v>9.2811228483685115E-2</v>
      </c>
      <c r="C3" s="4">
        <f t="shared" ref="C3:Y3" si="0">C2*1.05</f>
        <v>8.1209824923224497E-2</v>
      </c>
      <c r="D3" s="4">
        <f t="shared" si="0"/>
        <v>5.8007017802303211E-2</v>
      </c>
      <c r="E3" s="4">
        <f t="shared" si="0"/>
        <v>0</v>
      </c>
      <c r="F3" s="4">
        <f t="shared" si="0"/>
        <v>0</v>
      </c>
      <c r="G3" s="4">
        <f t="shared" si="0"/>
        <v>0</v>
      </c>
      <c r="H3" s="4">
        <f t="shared" si="0"/>
        <v>9.2811228483685115E-2</v>
      </c>
      <c r="I3" s="4">
        <f t="shared" si="0"/>
        <v>0.10441263204414576</v>
      </c>
      <c r="J3" s="4">
        <f t="shared" si="0"/>
        <v>0.11601403560460642</v>
      </c>
      <c r="K3" s="4">
        <f t="shared" si="0"/>
        <v>0</v>
      </c>
      <c r="L3" s="4">
        <f t="shared" si="0"/>
        <v>0</v>
      </c>
      <c r="M3" s="4">
        <f t="shared" si="0"/>
        <v>0</v>
      </c>
      <c r="N3" s="4">
        <f t="shared" si="0"/>
        <v>8.1209824923224497E-2</v>
      </c>
      <c r="O3" s="4">
        <f t="shared" si="0"/>
        <v>6.9608421362763837E-2</v>
      </c>
      <c r="P3" s="4">
        <f t="shared" si="0"/>
        <v>8.1209824923224497E-2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si="0"/>
        <v>6.9608421362763837E-2</v>
      </c>
      <c r="U3" s="4">
        <f t="shared" si="0"/>
        <v>9.2811228483685115E-2</v>
      </c>
      <c r="V3" s="4">
        <f t="shared" si="0"/>
        <v>0.11601403560460642</v>
      </c>
      <c r="W3" s="4">
        <f t="shared" si="0"/>
        <v>0</v>
      </c>
      <c r="X3" s="4">
        <f t="shared" si="0"/>
        <v>0</v>
      </c>
      <c r="Y3" s="4">
        <f t="shared" si="0"/>
        <v>0</v>
      </c>
    </row>
    <row r="4" spans="1:25" x14ac:dyDescent="0.3">
      <c r="A4">
        <v>2</v>
      </c>
      <c r="B4" s="4">
        <f>B2*0.95</f>
        <v>8.3972063866191299E-2</v>
      </c>
      <c r="C4" s="4">
        <f t="shared" ref="C4:Y4" si="1">C2*0.95</f>
        <v>7.347555588291739E-2</v>
      </c>
      <c r="D4" s="4">
        <f t="shared" si="1"/>
        <v>5.2482539916369565E-2</v>
      </c>
      <c r="E4" s="4">
        <f t="shared" si="1"/>
        <v>0</v>
      </c>
      <c r="F4" s="4">
        <f t="shared" si="1"/>
        <v>0</v>
      </c>
      <c r="G4" s="4">
        <f t="shared" si="1"/>
        <v>0</v>
      </c>
      <c r="H4" s="4">
        <f t="shared" si="1"/>
        <v>8.3972063866191299E-2</v>
      </c>
      <c r="I4" s="4">
        <f t="shared" si="1"/>
        <v>9.4468571849465208E-2</v>
      </c>
      <c r="J4" s="4">
        <f t="shared" si="1"/>
        <v>0.10496507983273913</v>
      </c>
      <c r="K4" s="4">
        <f t="shared" si="1"/>
        <v>0</v>
      </c>
      <c r="L4" s="4">
        <f t="shared" si="1"/>
        <v>0</v>
      </c>
      <c r="M4" s="4">
        <f t="shared" si="1"/>
        <v>0</v>
      </c>
      <c r="N4" s="4">
        <f t="shared" si="1"/>
        <v>7.347555588291739E-2</v>
      </c>
      <c r="O4" s="4">
        <f t="shared" si="1"/>
        <v>6.2979047899643467E-2</v>
      </c>
      <c r="P4" s="4">
        <f t="shared" si="1"/>
        <v>7.347555588291739E-2</v>
      </c>
      <c r="Q4" s="4">
        <f t="shared" si="1"/>
        <v>0</v>
      </c>
      <c r="R4" s="4">
        <f t="shared" si="1"/>
        <v>0</v>
      </c>
      <c r="S4" s="4">
        <f t="shared" si="1"/>
        <v>0</v>
      </c>
      <c r="T4" s="4">
        <f t="shared" si="1"/>
        <v>6.2979047899643467E-2</v>
      </c>
      <c r="U4" s="4">
        <f t="shared" si="1"/>
        <v>8.3972063866191299E-2</v>
      </c>
      <c r="V4" s="4">
        <f t="shared" si="1"/>
        <v>0.10496507983273913</v>
      </c>
      <c r="W4" s="4">
        <f t="shared" si="1"/>
        <v>0</v>
      </c>
      <c r="X4" s="4">
        <f t="shared" si="1"/>
        <v>0</v>
      </c>
      <c r="Y4" s="4">
        <f t="shared" si="1"/>
        <v>0</v>
      </c>
    </row>
    <row r="5" spans="1:25" x14ac:dyDescent="0.3">
      <c r="A5">
        <v>3</v>
      </c>
      <c r="B5" s="4">
        <f>B2*1.1</f>
        <v>9.7230810792432038E-2</v>
      </c>
      <c r="C5" s="4">
        <f t="shared" ref="C5:Y5" si="2">C2*1.1</f>
        <v>8.507695944337805E-2</v>
      </c>
      <c r="D5" s="4">
        <f t="shared" si="2"/>
        <v>6.0769256745270034E-2</v>
      </c>
      <c r="E5" s="4">
        <f t="shared" si="2"/>
        <v>0</v>
      </c>
      <c r="F5" s="4">
        <f t="shared" si="2"/>
        <v>0</v>
      </c>
      <c r="G5" s="4">
        <f t="shared" si="2"/>
        <v>0</v>
      </c>
      <c r="H5" s="4">
        <f t="shared" si="2"/>
        <v>9.7230810792432038E-2</v>
      </c>
      <c r="I5" s="4">
        <f t="shared" si="2"/>
        <v>0.10938466214148604</v>
      </c>
      <c r="J5" s="4">
        <f t="shared" si="2"/>
        <v>0.12153851349054007</v>
      </c>
      <c r="K5" s="4">
        <f t="shared" si="2"/>
        <v>0</v>
      </c>
      <c r="L5" s="4">
        <f t="shared" si="2"/>
        <v>0</v>
      </c>
      <c r="M5" s="4">
        <f t="shared" si="2"/>
        <v>0</v>
      </c>
      <c r="N5" s="4">
        <f t="shared" si="2"/>
        <v>8.507695944337805E-2</v>
      </c>
      <c r="O5" s="4">
        <f t="shared" si="2"/>
        <v>7.2923108094324021E-2</v>
      </c>
      <c r="P5" s="4">
        <f t="shared" si="2"/>
        <v>8.507695944337805E-2</v>
      </c>
      <c r="Q5" s="4">
        <f t="shared" si="2"/>
        <v>0</v>
      </c>
      <c r="R5" s="4">
        <f t="shared" si="2"/>
        <v>0</v>
      </c>
      <c r="S5" s="4">
        <f t="shared" si="2"/>
        <v>0</v>
      </c>
      <c r="T5" s="4">
        <f t="shared" si="2"/>
        <v>7.2923108094324021E-2</v>
      </c>
      <c r="U5" s="4">
        <f t="shared" si="2"/>
        <v>9.7230810792432038E-2</v>
      </c>
      <c r="V5" s="4">
        <f t="shared" si="2"/>
        <v>0.12153851349054007</v>
      </c>
      <c r="W5" s="4">
        <f t="shared" si="2"/>
        <v>0</v>
      </c>
      <c r="X5" s="4">
        <f t="shared" si="2"/>
        <v>0</v>
      </c>
      <c r="Y5" s="4">
        <f t="shared" si="2"/>
        <v>0</v>
      </c>
    </row>
    <row r="6" spans="1:25" x14ac:dyDescent="0.3">
      <c r="A6">
        <v>4</v>
      </c>
      <c r="B6" s="4">
        <f>B2*0.9</f>
        <v>7.9552481557444391E-2</v>
      </c>
      <c r="C6" s="4">
        <f t="shared" ref="C6:Y6" si="3">C2*0.9</f>
        <v>6.960842136276385E-2</v>
      </c>
      <c r="D6" s="4">
        <f t="shared" si="3"/>
        <v>4.9720300973402749E-2</v>
      </c>
      <c r="E6" s="4">
        <f t="shared" si="3"/>
        <v>0</v>
      </c>
      <c r="F6" s="4">
        <f t="shared" si="3"/>
        <v>0</v>
      </c>
      <c r="G6" s="4">
        <f t="shared" si="3"/>
        <v>0</v>
      </c>
      <c r="H6" s="4">
        <f t="shared" si="3"/>
        <v>7.9552481557444391E-2</v>
      </c>
      <c r="I6" s="4">
        <f t="shared" si="3"/>
        <v>8.9496541752124945E-2</v>
      </c>
      <c r="J6" s="4">
        <f t="shared" si="3"/>
        <v>9.9440601946805499E-2</v>
      </c>
      <c r="K6" s="4">
        <f t="shared" si="3"/>
        <v>0</v>
      </c>
      <c r="L6" s="4">
        <f t="shared" si="3"/>
        <v>0</v>
      </c>
      <c r="M6" s="4">
        <f t="shared" si="3"/>
        <v>0</v>
      </c>
      <c r="N6" s="4">
        <f t="shared" si="3"/>
        <v>6.960842136276385E-2</v>
      </c>
      <c r="O6" s="4">
        <f t="shared" si="3"/>
        <v>5.9664361168083289E-2</v>
      </c>
      <c r="P6" s="4">
        <f t="shared" si="3"/>
        <v>6.960842136276385E-2</v>
      </c>
      <c r="Q6" s="4">
        <f t="shared" si="3"/>
        <v>0</v>
      </c>
      <c r="R6" s="4">
        <f t="shared" si="3"/>
        <v>0</v>
      </c>
      <c r="S6" s="4">
        <f t="shared" si="3"/>
        <v>0</v>
      </c>
      <c r="T6" s="4">
        <f t="shared" si="3"/>
        <v>5.9664361168083289E-2</v>
      </c>
      <c r="U6" s="4">
        <f t="shared" si="3"/>
        <v>7.9552481557444391E-2</v>
      </c>
      <c r="V6" s="4">
        <f t="shared" si="3"/>
        <v>9.9440601946805499E-2</v>
      </c>
      <c r="W6" s="4">
        <f t="shared" si="3"/>
        <v>0</v>
      </c>
      <c r="X6" s="4">
        <f t="shared" si="3"/>
        <v>0</v>
      </c>
      <c r="Y6" s="4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F89DF-326B-4254-9B11-05944AA36DC3}">
  <dimension ref="A1:Y6"/>
  <sheetViews>
    <sheetView workbookViewId="0">
      <selection activeCell="B2" sqref="B2:Y2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0</v>
      </c>
      <c r="B2" s="4">
        <f>'UpActivation, 2030, Winter'!B$2*(1+HLOOKUP(2040,'Growth Data'!$B$1:$D$3,2,FALSE))^(2040-2030)</f>
        <v>0</v>
      </c>
      <c r="C2" s="4">
        <f>'UpActivation, 2020, Winter'!C$2*(1+HLOOKUP(2030,'Growth Data'!$B$1:$D$3,2,FALSE))^(2030-2020)</f>
        <v>0</v>
      </c>
      <c r="D2" s="4">
        <f>'UpActivation, 2020, Winter'!D$2*(1+HLOOKUP(2030,'Growth Data'!$B$1:$D$3,2,FALSE))^(2030-2020)</f>
        <v>0</v>
      </c>
      <c r="E2" s="4">
        <f>'UpActivation, 2020, Winter'!E$2*(1+HLOOKUP(2030,'Growth Data'!$B$1:$D$3,2,FALSE))^(2030-2020)</f>
        <v>0.52557006602039458</v>
      </c>
      <c r="F2" s="4">
        <f>'UpActivation, 2020, Winter'!F$2*(1+HLOOKUP(2030,'Growth Data'!$B$1:$D$3,2,FALSE))^(2030-2020)</f>
        <v>0.54659286866121037</v>
      </c>
      <c r="G2" s="4">
        <f>'UpActivation, 2020, Winter'!G$2*(1+HLOOKUP(2030,'Growth Data'!$B$1:$D$3,2,FALSE))^(2030-2020)</f>
        <v>0.47301305941835514</v>
      </c>
      <c r="H2" s="4">
        <f>'UpActivation, 2020, Winter'!H$2*(1+HLOOKUP(2030,'Growth Data'!$B$1:$D$3,2,FALSE))^(2030-2020)</f>
        <v>0</v>
      </c>
      <c r="I2" s="4">
        <f>'UpActivation, 2020, Winter'!I$2*(1+HLOOKUP(2030,'Growth Data'!$B$1:$D$3,2,FALSE))^(2030-2020)</f>
        <v>0</v>
      </c>
      <c r="J2" s="4">
        <f>'UpActivation, 2020, Winter'!J$2*(1+HLOOKUP(2030,'Growth Data'!$B$1:$D$3,2,FALSE))^(2030-2020)</f>
        <v>0</v>
      </c>
      <c r="K2" s="4">
        <f>'UpActivation, 2020, Winter'!K$2*(1+HLOOKUP(2030,'Growth Data'!$B$1:$D$3,2,FALSE))^(2030-2020)</f>
        <v>0.26278503301019729</v>
      </c>
      <c r="L2" s="4">
        <f>'UpActivation, 2020, Winter'!L$2*(1+HLOOKUP(2030,'Growth Data'!$B$1:$D$3,2,FALSE))^(2030-2020)</f>
        <v>0.33636484225305252</v>
      </c>
      <c r="M2" s="4">
        <f>'UpActivation, 2020, Winter'!M$2*(1+HLOOKUP(2030,'Growth Data'!$B$1:$D$3,2,FALSE))^(2030-2020)</f>
        <v>0.36789904621427616</v>
      </c>
      <c r="N2" s="4">
        <f>'UpActivation, 2020, Winter'!N$2*(1+HLOOKUP(2030,'Growth Data'!$B$1:$D$3,2,FALSE))^(2030-2020)</f>
        <v>0</v>
      </c>
      <c r="O2" s="4">
        <f>'UpActivation, 2020, Winter'!O$2*(1+HLOOKUP(2030,'Growth Data'!$B$1:$D$3,2,FALSE))^(2030-2020)</f>
        <v>0</v>
      </c>
      <c r="P2" s="4">
        <f>'UpActivation, 2020, Winter'!P$2*(1+HLOOKUP(2030,'Growth Data'!$B$1:$D$3,2,FALSE))^(2030-2020)</f>
        <v>0</v>
      </c>
      <c r="Q2" s="4">
        <f>'UpActivation, 2020, Winter'!Q$2*(1+HLOOKUP(2030,'Growth Data'!$B$1:$D$3,2,FALSE))^(2030-2020)</f>
        <v>0.33636484225305252</v>
      </c>
      <c r="R2" s="4">
        <f>'UpActivation, 2020, Winter'!R$2*(1+HLOOKUP(2030,'Growth Data'!$B$1:$D$3,2,FALSE))^(2030-2020)</f>
        <v>0.36789904621427616</v>
      </c>
      <c r="S2" s="4">
        <f>'UpActivation, 2020, Winter'!S$2*(1+HLOOKUP(2030,'Growth Data'!$B$1:$D$3,2,FALSE))^(2030-2020)</f>
        <v>0.43096745413672355</v>
      </c>
      <c r="T2" s="4">
        <f>'UpActivation, 2020, Winter'!T$2*(1+HLOOKUP(2030,'Growth Data'!$B$1:$D$3,2,FALSE))^(2030-2020)</f>
        <v>0</v>
      </c>
      <c r="U2" s="4">
        <f>'UpActivation, 2020, Winter'!U$2*(1+HLOOKUP(2030,'Growth Data'!$B$1:$D$3,2,FALSE))^(2030-2020)</f>
        <v>0</v>
      </c>
      <c r="V2" s="4">
        <f>'UpActivation, 2020, Winter'!V$2*(1+HLOOKUP(2030,'Growth Data'!$B$1:$D$3,2,FALSE))^(2030-2020)</f>
        <v>0</v>
      </c>
      <c r="W2" s="4">
        <f>'UpActivation, 2020, Winter'!W$2*(1+HLOOKUP(2030,'Growth Data'!$B$1:$D$3,2,FALSE))^(2030-2020)</f>
        <v>0.15767101980611836</v>
      </c>
      <c r="X2" s="4">
        <f>'UpActivation, 2020, Winter'!X$2*(1+HLOOKUP(2030,'Growth Data'!$B$1:$D$3,2,FALSE))^(2030-2020)</f>
        <v>0.15767101980611836</v>
      </c>
      <c r="Y2" s="4">
        <f>'UpActivation, 2020, Winter'!Y$2*(1+HLOOKUP(2030,'Growth Data'!$B$1:$D$3,2,FALSE))^(2030-2020)</f>
        <v>0.26278503301019729</v>
      </c>
    </row>
    <row r="3" spans="1:25" x14ac:dyDescent="0.3">
      <c r="A3">
        <v>1</v>
      </c>
      <c r="B3" s="4">
        <f>B2*1.05</f>
        <v>0</v>
      </c>
      <c r="C3" s="4">
        <f t="shared" ref="C3:Y3" si="0">C2*1.05</f>
        <v>0</v>
      </c>
      <c r="D3" s="4">
        <f t="shared" si="0"/>
        <v>0</v>
      </c>
      <c r="E3" s="4">
        <f t="shared" si="0"/>
        <v>0.55184856932141435</v>
      </c>
      <c r="F3" s="4">
        <f t="shared" si="0"/>
        <v>0.57392251209427092</v>
      </c>
      <c r="G3" s="4">
        <f t="shared" si="0"/>
        <v>0.49666371238927293</v>
      </c>
      <c r="H3" s="4">
        <f t="shared" si="0"/>
        <v>0</v>
      </c>
      <c r="I3" s="4">
        <f t="shared" si="0"/>
        <v>0</v>
      </c>
      <c r="J3" s="4">
        <f t="shared" si="0"/>
        <v>0</v>
      </c>
      <c r="K3" s="4">
        <f t="shared" si="0"/>
        <v>0.27592428466070718</v>
      </c>
      <c r="L3" s="4">
        <f t="shared" si="0"/>
        <v>0.35318308436570517</v>
      </c>
      <c r="M3" s="4">
        <f t="shared" si="0"/>
        <v>0.38629399852498997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0.35318308436570517</v>
      </c>
      <c r="R3" s="4">
        <f t="shared" si="0"/>
        <v>0.38629399852498997</v>
      </c>
      <c r="S3" s="4">
        <f t="shared" si="0"/>
        <v>0.45251582684355973</v>
      </c>
      <c r="T3" s="4">
        <f t="shared" si="0"/>
        <v>0</v>
      </c>
      <c r="U3" s="4">
        <f t="shared" si="0"/>
        <v>0</v>
      </c>
      <c r="V3" s="4">
        <f t="shared" si="0"/>
        <v>0</v>
      </c>
      <c r="W3" s="4">
        <f t="shared" si="0"/>
        <v>0.1655545707964243</v>
      </c>
      <c r="X3" s="4">
        <f t="shared" si="0"/>
        <v>0.1655545707964243</v>
      </c>
      <c r="Y3" s="4">
        <f t="shared" si="0"/>
        <v>0.27592428466070718</v>
      </c>
    </row>
    <row r="4" spans="1:25" x14ac:dyDescent="0.3">
      <c r="A4">
        <v>2</v>
      </c>
      <c r="B4" s="4">
        <f>B2*0.95</f>
        <v>0</v>
      </c>
      <c r="C4" s="4">
        <f t="shared" ref="C4:Y4" si="1">C2*0.95</f>
        <v>0</v>
      </c>
      <c r="D4" s="4">
        <f t="shared" si="1"/>
        <v>0</v>
      </c>
      <c r="E4" s="4">
        <f t="shared" si="1"/>
        <v>0.4992915627193748</v>
      </c>
      <c r="F4" s="4">
        <f t="shared" si="1"/>
        <v>0.51926322522814983</v>
      </c>
      <c r="G4" s="4">
        <f t="shared" si="1"/>
        <v>0.44936240644743736</v>
      </c>
      <c r="H4" s="4">
        <f t="shared" si="1"/>
        <v>0</v>
      </c>
      <c r="I4" s="4">
        <f t="shared" si="1"/>
        <v>0</v>
      </c>
      <c r="J4" s="4">
        <f t="shared" si="1"/>
        <v>0</v>
      </c>
      <c r="K4" s="4">
        <f t="shared" si="1"/>
        <v>0.2496457813596874</v>
      </c>
      <c r="L4" s="4">
        <f t="shared" si="1"/>
        <v>0.31954660014039987</v>
      </c>
      <c r="M4" s="4">
        <f t="shared" si="1"/>
        <v>0.34950409390356235</v>
      </c>
      <c r="N4" s="4">
        <f t="shared" si="1"/>
        <v>0</v>
      </c>
      <c r="O4" s="4">
        <f t="shared" si="1"/>
        <v>0</v>
      </c>
      <c r="P4" s="4">
        <f t="shared" si="1"/>
        <v>0</v>
      </c>
      <c r="Q4" s="4">
        <f t="shared" si="1"/>
        <v>0.31954660014039987</v>
      </c>
      <c r="R4" s="4">
        <f t="shared" si="1"/>
        <v>0.34950409390356235</v>
      </c>
      <c r="S4" s="4">
        <f t="shared" si="1"/>
        <v>0.40941908142988737</v>
      </c>
      <c r="T4" s="4">
        <f t="shared" si="1"/>
        <v>0</v>
      </c>
      <c r="U4" s="4">
        <f t="shared" si="1"/>
        <v>0</v>
      </c>
      <c r="V4" s="4">
        <f t="shared" si="1"/>
        <v>0</v>
      </c>
      <c r="W4" s="4">
        <f t="shared" si="1"/>
        <v>0.14978746881581242</v>
      </c>
      <c r="X4" s="4">
        <f t="shared" si="1"/>
        <v>0.14978746881581242</v>
      </c>
      <c r="Y4" s="4">
        <f t="shared" si="1"/>
        <v>0.2496457813596874</v>
      </c>
    </row>
    <row r="5" spans="1:25" x14ac:dyDescent="0.3">
      <c r="A5">
        <v>3</v>
      </c>
      <c r="B5" s="4">
        <f>B2*1.1</f>
        <v>0</v>
      </c>
      <c r="C5" s="4">
        <f t="shared" ref="C5:Y5" si="2">C2*1.1</f>
        <v>0</v>
      </c>
      <c r="D5" s="4">
        <f t="shared" si="2"/>
        <v>0</v>
      </c>
      <c r="E5" s="4">
        <f t="shared" si="2"/>
        <v>0.57812707262243412</v>
      </c>
      <c r="F5" s="4">
        <f t="shared" si="2"/>
        <v>0.60125215552733147</v>
      </c>
      <c r="G5" s="4">
        <f t="shared" si="2"/>
        <v>0.52031436536019071</v>
      </c>
      <c r="H5" s="4">
        <f t="shared" si="2"/>
        <v>0</v>
      </c>
      <c r="I5" s="4">
        <f t="shared" si="2"/>
        <v>0</v>
      </c>
      <c r="J5" s="4">
        <f t="shared" si="2"/>
        <v>0</v>
      </c>
      <c r="K5" s="4">
        <f t="shared" si="2"/>
        <v>0.28906353631121706</v>
      </c>
      <c r="L5" s="4">
        <f t="shared" si="2"/>
        <v>0.37000132647835782</v>
      </c>
      <c r="M5" s="4">
        <f t="shared" si="2"/>
        <v>0.40468895083570383</v>
      </c>
      <c r="N5" s="4">
        <f t="shared" si="2"/>
        <v>0</v>
      </c>
      <c r="O5" s="4">
        <f t="shared" si="2"/>
        <v>0</v>
      </c>
      <c r="P5" s="4">
        <f t="shared" si="2"/>
        <v>0</v>
      </c>
      <c r="Q5" s="4">
        <f t="shared" si="2"/>
        <v>0.37000132647835782</v>
      </c>
      <c r="R5" s="4">
        <f t="shared" si="2"/>
        <v>0.40468895083570383</v>
      </c>
      <c r="S5" s="4">
        <f t="shared" si="2"/>
        <v>0.47406419955039591</v>
      </c>
      <c r="T5" s="4">
        <f t="shared" si="2"/>
        <v>0</v>
      </c>
      <c r="U5" s="4">
        <f t="shared" si="2"/>
        <v>0</v>
      </c>
      <c r="V5" s="4">
        <f t="shared" si="2"/>
        <v>0</v>
      </c>
      <c r="W5" s="4">
        <f t="shared" si="2"/>
        <v>0.17343812178673021</v>
      </c>
      <c r="X5" s="4">
        <f t="shared" si="2"/>
        <v>0.17343812178673021</v>
      </c>
      <c r="Y5" s="4">
        <f t="shared" si="2"/>
        <v>0.28906353631121706</v>
      </c>
    </row>
    <row r="6" spans="1:25" x14ac:dyDescent="0.3">
      <c r="A6">
        <v>4</v>
      </c>
      <c r="B6" s="4">
        <f>B2*0.9</f>
        <v>0</v>
      </c>
      <c r="C6" s="4">
        <f t="shared" ref="C6:Y6" si="3">C2*0.9</f>
        <v>0</v>
      </c>
      <c r="D6" s="4">
        <f t="shared" si="3"/>
        <v>0</v>
      </c>
      <c r="E6" s="4">
        <f t="shared" si="3"/>
        <v>0.47301305941835514</v>
      </c>
      <c r="F6" s="4">
        <f t="shared" si="3"/>
        <v>0.49193358179508934</v>
      </c>
      <c r="G6" s="4">
        <f t="shared" si="3"/>
        <v>0.42571175347651963</v>
      </c>
      <c r="H6" s="4">
        <f t="shared" si="3"/>
        <v>0</v>
      </c>
      <c r="I6" s="4">
        <f t="shared" si="3"/>
        <v>0</v>
      </c>
      <c r="J6" s="4">
        <f t="shared" si="3"/>
        <v>0</v>
      </c>
      <c r="K6" s="4">
        <f t="shared" si="3"/>
        <v>0.23650652970917757</v>
      </c>
      <c r="L6" s="4">
        <f t="shared" si="3"/>
        <v>0.30272835802774728</v>
      </c>
      <c r="M6" s="4">
        <f t="shared" si="3"/>
        <v>0.33110914159284854</v>
      </c>
      <c r="N6" s="4">
        <f t="shared" si="3"/>
        <v>0</v>
      </c>
      <c r="O6" s="4">
        <f t="shared" si="3"/>
        <v>0</v>
      </c>
      <c r="P6" s="4">
        <f t="shared" si="3"/>
        <v>0</v>
      </c>
      <c r="Q6" s="4">
        <f t="shared" si="3"/>
        <v>0.30272835802774728</v>
      </c>
      <c r="R6" s="4">
        <f t="shared" si="3"/>
        <v>0.33110914159284854</v>
      </c>
      <c r="S6" s="4">
        <f t="shared" si="3"/>
        <v>0.38787070872305118</v>
      </c>
      <c r="T6" s="4">
        <f t="shared" si="3"/>
        <v>0</v>
      </c>
      <c r="U6" s="4">
        <f t="shared" si="3"/>
        <v>0</v>
      </c>
      <c r="V6" s="4">
        <f t="shared" si="3"/>
        <v>0</v>
      </c>
      <c r="W6" s="4">
        <f t="shared" si="3"/>
        <v>0.14190391782550654</v>
      </c>
      <c r="X6" s="4">
        <f t="shared" si="3"/>
        <v>0.14190391782550654</v>
      </c>
      <c r="Y6" s="4">
        <f t="shared" si="3"/>
        <v>0.23650652970917757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60027-83D6-49EC-83FD-B0BFAAE814EA}">
  <dimension ref="A1:Y6"/>
  <sheetViews>
    <sheetView workbookViewId="0">
      <selection activeCell="B2" sqref="B2:Y2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0</v>
      </c>
      <c r="B2" s="4">
        <f>'DownActivation, 2030, Winter'!B$2*(1+HLOOKUP(2040,'Growth Data'!$B$1:$D$3,2,FALSE))^(2040-2030)</f>
        <v>0.11048955771867278</v>
      </c>
      <c r="C2" s="4">
        <f>'DownActivation, 2030, Winter'!C$2*(1+HLOOKUP(2040,'Growth Data'!$B$1:$D$3,2,FALSE))^(2040-2030)</f>
        <v>9.9440601946805485E-2</v>
      </c>
      <c r="D2" s="4">
        <f>'DownActivation, 2030, Winter'!D$2*(1+HLOOKUP(2040,'Growth Data'!$B$1:$D$3,2,FALSE))^(2040-2030)</f>
        <v>6.6293734631203652E-2</v>
      </c>
      <c r="E2" s="4">
        <f>'DownActivation, 2030, Winter'!E$2*(1+HLOOKUP(2040,'Growth Data'!$B$1:$D$3,2,FALSE))^(2040-2030)</f>
        <v>0</v>
      </c>
      <c r="F2" s="4">
        <f>'DownActivation, 2030, Winter'!F$2*(1+HLOOKUP(2040,'Growth Data'!$B$1:$D$3,2,FALSE))^(2040-2030)</f>
        <v>0</v>
      </c>
      <c r="G2" s="4">
        <f>'DownActivation, 2030, Winter'!G$2*(1+HLOOKUP(2040,'Growth Data'!$B$1:$D$3,2,FALSE))^(2040-2030)</f>
        <v>0</v>
      </c>
      <c r="H2" s="4">
        <f>'DownActivation, 2030, Winter'!H$2*(1+HLOOKUP(2040,'Growth Data'!$B$1:$D$3,2,FALSE))^(2040-2030)</f>
        <v>0.11048955771867278</v>
      </c>
      <c r="I2" s="4">
        <f>'DownActivation, 2030, Winter'!I$2*(1+HLOOKUP(2040,'Growth Data'!$B$1:$D$3,2,FALSE))^(2040-2030)</f>
        <v>0.12153851349054004</v>
      </c>
      <c r="J2" s="4">
        <f>'DownActivation, 2030, Winter'!J$2*(1+HLOOKUP(2040,'Growth Data'!$B$1:$D$3,2,FALSE))^(2040-2030)</f>
        <v>0.1325874692624073</v>
      </c>
      <c r="K2" s="4">
        <f>'DownActivation, 2030, Winter'!K$2*(1+HLOOKUP(2040,'Growth Data'!$B$1:$D$3,2,FALSE))^(2040-2030)</f>
        <v>0</v>
      </c>
      <c r="L2" s="4">
        <f>'DownActivation, 2030, Winter'!L$2*(1+HLOOKUP(2040,'Growth Data'!$B$1:$D$3,2,FALSE))^(2040-2030)</f>
        <v>0</v>
      </c>
      <c r="M2" s="4">
        <f>'DownActivation, 2030, Winter'!M$2*(1+HLOOKUP(2040,'Growth Data'!$B$1:$D$3,2,FALSE))^(2040-2030)</f>
        <v>0</v>
      </c>
      <c r="N2" s="4">
        <f>'DownActivation, 2030, Winter'!N$2*(1+HLOOKUP(2040,'Growth Data'!$B$1:$D$3,2,FALSE))^(2040-2030)</f>
        <v>8.8391646174938207E-2</v>
      </c>
      <c r="O2" s="4">
        <f>'DownActivation, 2030, Winter'!O$2*(1+HLOOKUP(2040,'Growth Data'!$B$1:$D$3,2,FALSE))^(2040-2030)</f>
        <v>5.5244778859336388E-2</v>
      </c>
      <c r="P2" s="4">
        <f>'DownActivation, 2030, Winter'!P$2*(1+HLOOKUP(2040,'Growth Data'!$B$1:$D$3,2,FALSE))^(2040-2030)</f>
        <v>6.6293734631203652E-2</v>
      </c>
      <c r="Q2" s="4">
        <f>'DownActivation, 2030, Winter'!Q$2*(1+HLOOKUP(2040,'Growth Data'!$B$1:$D$3,2,FALSE))^(2040-2030)</f>
        <v>0</v>
      </c>
      <c r="R2" s="4">
        <f>'DownActivation, 2030, Winter'!R$2*(1+HLOOKUP(2040,'Growth Data'!$B$1:$D$3,2,FALSE))^(2040-2030)</f>
        <v>0</v>
      </c>
      <c r="S2" s="4">
        <f>'DownActivation, 2030, Winter'!S$2*(1+HLOOKUP(2040,'Growth Data'!$B$1:$D$3,2,FALSE))^(2040-2030)</f>
        <v>0</v>
      </c>
      <c r="T2" s="4">
        <f>'DownActivation, 2030, Winter'!T$2*(1+HLOOKUP(2040,'Growth Data'!$B$1:$D$3,2,FALSE))^(2040-2030)</f>
        <v>5.5244778859336388E-2</v>
      </c>
      <c r="U2" s="4">
        <f>'DownActivation, 2030, Winter'!U$2*(1+HLOOKUP(2040,'Growth Data'!$B$1:$D$3,2,FALSE))^(2040-2030)</f>
        <v>9.9440601946805485E-2</v>
      </c>
      <c r="V2" s="4">
        <f>'DownActivation, 2030, Winter'!V$2*(1+HLOOKUP(2040,'Growth Data'!$B$1:$D$3,2,FALSE))^(2040-2030)</f>
        <v>0.1325874692624073</v>
      </c>
      <c r="W2" s="4">
        <f>'DownActivation, 2030, Winter'!W$2*(1+HLOOKUP(2040,'Growth Data'!$B$1:$D$3,2,FALSE))^(2040-2030)</f>
        <v>0</v>
      </c>
      <c r="X2" s="4">
        <f>'DownActivation, 2030, Winter'!X$2*(1+HLOOKUP(2040,'Growth Data'!$B$1:$D$3,2,FALSE))^(2040-2030)</f>
        <v>0</v>
      </c>
      <c r="Y2" s="4">
        <f>'DownActivation, 2030, Winter'!Y$2*(1+HLOOKUP(2040,'Growth Data'!$B$1:$D$3,2,FALSE))^(2040-2030)</f>
        <v>0</v>
      </c>
    </row>
    <row r="3" spans="1:25" x14ac:dyDescent="0.3">
      <c r="A3">
        <v>1</v>
      </c>
      <c r="B3" s="4">
        <f>B2*1.05</f>
        <v>0.11601403560460642</v>
      </c>
      <c r="C3" s="4">
        <f t="shared" ref="C3:Y3" si="0">C2*1.05</f>
        <v>0.10441263204414576</v>
      </c>
      <c r="D3" s="4">
        <f t="shared" si="0"/>
        <v>6.9608421362763837E-2</v>
      </c>
      <c r="E3" s="4">
        <f t="shared" si="0"/>
        <v>0</v>
      </c>
      <c r="F3" s="4">
        <f t="shared" si="0"/>
        <v>0</v>
      </c>
      <c r="G3" s="4">
        <f t="shared" si="0"/>
        <v>0</v>
      </c>
      <c r="H3" s="4">
        <f t="shared" si="0"/>
        <v>0.11601403560460642</v>
      </c>
      <c r="I3" s="4">
        <f t="shared" si="0"/>
        <v>0.12761543916506704</v>
      </c>
      <c r="J3" s="4">
        <f t="shared" si="0"/>
        <v>0.13921684272552767</v>
      </c>
      <c r="K3" s="4">
        <f t="shared" si="0"/>
        <v>0</v>
      </c>
      <c r="L3" s="4">
        <f t="shared" si="0"/>
        <v>0</v>
      </c>
      <c r="M3" s="4">
        <f t="shared" si="0"/>
        <v>0</v>
      </c>
      <c r="N3" s="4">
        <f t="shared" si="0"/>
        <v>9.2811228483685115E-2</v>
      </c>
      <c r="O3" s="4">
        <f t="shared" si="0"/>
        <v>5.8007017802303211E-2</v>
      </c>
      <c r="P3" s="4">
        <f t="shared" si="0"/>
        <v>6.9608421362763837E-2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si="0"/>
        <v>5.8007017802303211E-2</v>
      </c>
      <c r="U3" s="4">
        <f t="shared" si="0"/>
        <v>0.10441263204414576</v>
      </c>
      <c r="V3" s="4">
        <f t="shared" si="0"/>
        <v>0.13921684272552767</v>
      </c>
      <c r="W3" s="4">
        <f t="shared" si="0"/>
        <v>0</v>
      </c>
      <c r="X3" s="4">
        <f t="shared" si="0"/>
        <v>0</v>
      </c>
      <c r="Y3" s="4">
        <f t="shared" si="0"/>
        <v>0</v>
      </c>
    </row>
    <row r="4" spans="1:25" x14ac:dyDescent="0.3">
      <c r="A4">
        <v>2</v>
      </c>
      <c r="B4" s="4">
        <f>B2*0.95</f>
        <v>0.10496507983273913</v>
      </c>
      <c r="C4" s="4">
        <f t="shared" ref="C4:Y4" si="1">C2*0.95</f>
        <v>9.4468571849465208E-2</v>
      </c>
      <c r="D4" s="4">
        <f t="shared" si="1"/>
        <v>6.2979047899643467E-2</v>
      </c>
      <c r="E4" s="4">
        <f t="shared" si="1"/>
        <v>0</v>
      </c>
      <c r="F4" s="4">
        <f t="shared" si="1"/>
        <v>0</v>
      </c>
      <c r="G4" s="4">
        <f t="shared" si="1"/>
        <v>0</v>
      </c>
      <c r="H4" s="4">
        <f t="shared" si="1"/>
        <v>0.10496507983273913</v>
      </c>
      <c r="I4" s="4">
        <f t="shared" si="1"/>
        <v>0.11546158781601304</v>
      </c>
      <c r="J4" s="4">
        <f t="shared" si="1"/>
        <v>0.12595809579928693</v>
      </c>
      <c r="K4" s="4">
        <f t="shared" si="1"/>
        <v>0</v>
      </c>
      <c r="L4" s="4">
        <f t="shared" si="1"/>
        <v>0</v>
      </c>
      <c r="M4" s="4">
        <f t="shared" si="1"/>
        <v>0</v>
      </c>
      <c r="N4" s="4">
        <f t="shared" si="1"/>
        <v>8.3972063866191299E-2</v>
      </c>
      <c r="O4" s="4">
        <f t="shared" si="1"/>
        <v>5.2482539916369565E-2</v>
      </c>
      <c r="P4" s="4">
        <f t="shared" si="1"/>
        <v>6.2979047899643467E-2</v>
      </c>
      <c r="Q4" s="4">
        <f t="shared" si="1"/>
        <v>0</v>
      </c>
      <c r="R4" s="4">
        <f t="shared" si="1"/>
        <v>0</v>
      </c>
      <c r="S4" s="4">
        <f t="shared" si="1"/>
        <v>0</v>
      </c>
      <c r="T4" s="4">
        <f t="shared" si="1"/>
        <v>5.2482539916369565E-2</v>
      </c>
      <c r="U4" s="4">
        <f t="shared" si="1"/>
        <v>9.4468571849465208E-2</v>
      </c>
      <c r="V4" s="4">
        <f t="shared" si="1"/>
        <v>0.12595809579928693</v>
      </c>
      <c r="W4" s="4">
        <f t="shared" si="1"/>
        <v>0</v>
      </c>
      <c r="X4" s="4">
        <f t="shared" si="1"/>
        <v>0</v>
      </c>
      <c r="Y4" s="4">
        <f t="shared" si="1"/>
        <v>0</v>
      </c>
    </row>
    <row r="5" spans="1:25" x14ac:dyDescent="0.3">
      <c r="A5">
        <v>3</v>
      </c>
      <c r="B5" s="4">
        <f>B2*1.1</f>
        <v>0.12153851349054007</v>
      </c>
      <c r="C5" s="4">
        <f t="shared" ref="C5:Y5" si="2">C2*1.1</f>
        <v>0.10938466214148604</v>
      </c>
      <c r="D5" s="4">
        <f t="shared" si="2"/>
        <v>7.2923108094324021E-2</v>
      </c>
      <c r="E5" s="4">
        <f t="shared" si="2"/>
        <v>0</v>
      </c>
      <c r="F5" s="4">
        <f t="shared" si="2"/>
        <v>0</v>
      </c>
      <c r="G5" s="4">
        <f t="shared" si="2"/>
        <v>0</v>
      </c>
      <c r="H5" s="4">
        <f t="shared" si="2"/>
        <v>0.12153851349054007</v>
      </c>
      <c r="I5" s="4">
        <f t="shared" si="2"/>
        <v>0.13369236483959404</v>
      </c>
      <c r="J5" s="4">
        <f t="shared" si="2"/>
        <v>0.14584621618864804</v>
      </c>
      <c r="K5" s="4">
        <f t="shared" si="2"/>
        <v>0</v>
      </c>
      <c r="L5" s="4">
        <f t="shared" si="2"/>
        <v>0</v>
      </c>
      <c r="M5" s="4">
        <f t="shared" si="2"/>
        <v>0</v>
      </c>
      <c r="N5" s="4">
        <f t="shared" si="2"/>
        <v>9.7230810792432038E-2</v>
      </c>
      <c r="O5" s="4">
        <f t="shared" si="2"/>
        <v>6.0769256745270034E-2</v>
      </c>
      <c r="P5" s="4">
        <f t="shared" si="2"/>
        <v>7.2923108094324021E-2</v>
      </c>
      <c r="Q5" s="4">
        <f t="shared" si="2"/>
        <v>0</v>
      </c>
      <c r="R5" s="4">
        <f t="shared" si="2"/>
        <v>0</v>
      </c>
      <c r="S5" s="4">
        <f t="shared" si="2"/>
        <v>0</v>
      </c>
      <c r="T5" s="4">
        <f t="shared" si="2"/>
        <v>6.0769256745270034E-2</v>
      </c>
      <c r="U5" s="4">
        <f t="shared" si="2"/>
        <v>0.10938466214148604</v>
      </c>
      <c r="V5" s="4">
        <f t="shared" si="2"/>
        <v>0.14584621618864804</v>
      </c>
      <c r="W5" s="4">
        <f t="shared" si="2"/>
        <v>0</v>
      </c>
      <c r="X5" s="4">
        <f t="shared" si="2"/>
        <v>0</v>
      </c>
      <c r="Y5" s="4">
        <f t="shared" si="2"/>
        <v>0</v>
      </c>
    </row>
    <row r="6" spans="1:25" x14ac:dyDescent="0.3">
      <c r="A6">
        <v>4</v>
      </c>
      <c r="B6" s="4">
        <f>B2*0.9</f>
        <v>9.9440601946805499E-2</v>
      </c>
      <c r="C6" s="4">
        <f t="shared" ref="C6:Y6" si="3">C2*0.9</f>
        <v>8.9496541752124945E-2</v>
      </c>
      <c r="D6" s="4">
        <f t="shared" si="3"/>
        <v>5.9664361168083289E-2</v>
      </c>
      <c r="E6" s="4">
        <f t="shared" si="3"/>
        <v>0</v>
      </c>
      <c r="F6" s="4">
        <f t="shared" si="3"/>
        <v>0</v>
      </c>
      <c r="G6" s="4">
        <f t="shared" si="3"/>
        <v>0</v>
      </c>
      <c r="H6" s="4">
        <f t="shared" si="3"/>
        <v>9.9440601946805499E-2</v>
      </c>
      <c r="I6" s="4">
        <f t="shared" si="3"/>
        <v>0.10938466214148604</v>
      </c>
      <c r="J6" s="4">
        <f t="shared" si="3"/>
        <v>0.11932872233616658</v>
      </c>
      <c r="K6" s="4">
        <f t="shared" si="3"/>
        <v>0</v>
      </c>
      <c r="L6" s="4">
        <f t="shared" si="3"/>
        <v>0</v>
      </c>
      <c r="M6" s="4">
        <f t="shared" si="3"/>
        <v>0</v>
      </c>
      <c r="N6" s="4">
        <f t="shared" si="3"/>
        <v>7.9552481557444391E-2</v>
      </c>
      <c r="O6" s="4">
        <f t="shared" si="3"/>
        <v>4.9720300973402749E-2</v>
      </c>
      <c r="P6" s="4">
        <f t="shared" si="3"/>
        <v>5.9664361168083289E-2</v>
      </c>
      <c r="Q6" s="4">
        <f t="shared" si="3"/>
        <v>0</v>
      </c>
      <c r="R6" s="4">
        <f t="shared" si="3"/>
        <v>0</v>
      </c>
      <c r="S6" s="4">
        <f t="shared" si="3"/>
        <v>0</v>
      </c>
      <c r="T6" s="4">
        <f t="shared" si="3"/>
        <v>4.9720300973402749E-2</v>
      </c>
      <c r="U6" s="4">
        <f t="shared" si="3"/>
        <v>8.9496541752124945E-2</v>
      </c>
      <c r="V6" s="4">
        <f t="shared" si="3"/>
        <v>0.11932872233616658</v>
      </c>
      <c r="W6" s="4">
        <f t="shared" si="3"/>
        <v>0</v>
      </c>
      <c r="X6" s="4">
        <f t="shared" si="3"/>
        <v>0</v>
      </c>
      <c r="Y6" s="4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337F3-CFB4-4BE0-8042-B0A5367AF242}">
  <dimension ref="A1:Y6"/>
  <sheetViews>
    <sheetView workbookViewId="0">
      <selection activeCell="B2" sqref="B2:Y2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0</v>
      </c>
      <c r="B2" s="4">
        <f>'UpActivation, 2040, Summer'!B$2*(1+HLOOKUP(2050,'Growth Data'!$B$1:$D$3,2,FALSE))^(2050-2040)</f>
        <v>0</v>
      </c>
      <c r="C2" s="4">
        <f>'UpActivation, 2040, Summer'!C$2*(1+HLOOKUP(2050,'Growth Data'!$B$1:$D$3,2,FALSE))^(2050-2040)</f>
        <v>0</v>
      </c>
      <c r="D2" s="4">
        <f>'UpActivation, 2040, Summer'!D$2*(1+HLOOKUP(2050,'Growth Data'!$B$1:$D$3,2,FALSE))^(2050-2040)</f>
        <v>0</v>
      </c>
      <c r="E2" s="4">
        <f>'UpActivation, 2040, Summer'!E$2*(1+HLOOKUP(2050,'Growth Data'!$B$1:$D$3,2,FALSE))^(2050-2040)</f>
        <v>0.52263003730290347</v>
      </c>
      <c r="F2" s="4">
        <f>'UpActivation, 2040, Summer'!F$2*(1+HLOOKUP(2050,'Growth Data'!$B$1:$D$3,2,FALSE))^(2050-2040)</f>
        <v>0.53424403813185684</v>
      </c>
      <c r="G2" s="4">
        <f>'UpActivation, 2040, Summer'!G$2*(1+HLOOKUP(2050,'Growth Data'!$B$1:$D$3,2,FALSE))^(2050-2040)</f>
        <v>0.46456003315813638</v>
      </c>
      <c r="H2" s="4">
        <f>'UpActivation, 2040, Summer'!H$2*(1+HLOOKUP(2050,'Growth Data'!$B$1:$D$3,2,FALSE))^(2050-2040)</f>
        <v>0</v>
      </c>
      <c r="I2" s="4">
        <f>'UpActivation, 2040, Summer'!I$2*(1+HLOOKUP(2050,'Growth Data'!$B$1:$D$3,2,FALSE))^(2050-2040)</f>
        <v>0</v>
      </c>
      <c r="J2" s="4">
        <f>'UpActivation, 2040, Summer'!J$2*(1+HLOOKUP(2050,'Growth Data'!$B$1:$D$3,2,FALSE))^(2050-2040)</f>
        <v>0</v>
      </c>
      <c r="K2" s="4">
        <f>'UpActivation, 2040, Summer'!K$2*(1+HLOOKUP(2050,'Growth Data'!$B$1:$D$3,2,FALSE))^(2050-2040)</f>
        <v>0.33680602403964882</v>
      </c>
      <c r="L2" s="4">
        <f>'UpActivation, 2040, Summer'!L$2*(1+HLOOKUP(2050,'Growth Data'!$B$1:$D$3,2,FALSE))^(2050-2040)</f>
        <v>0.34842002486860224</v>
      </c>
      <c r="M2" s="4">
        <f>'UpActivation, 2040, Summer'!M$2*(1+HLOOKUP(2050,'Growth Data'!$B$1:$D$3,2,FALSE))^(2050-2040)</f>
        <v>0.34842002486860224</v>
      </c>
      <c r="N2" s="4">
        <f>'UpActivation, 2040, Summer'!N$2*(1+HLOOKUP(2050,'Growth Data'!$B$1:$D$3,2,FALSE))^(2050-2040)</f>
        <v>0</v>
      </c>
      <c r="O2" s="4">
        <f>'UpActivation, 2040, Summer'!O$2*(1+HLOOKUP(2050,'Growth Data'!$B$1:$D$3,2,FALSE))^(2050-2040)</f>
        <v>0</v>
      </c>
      <c r="P2" s="4">
        <f>'UpActivation, 2040, Summer'!P$2*(1+HLOOKUP(2050,'Growth Data'!$B$1:$D$3,2,FALSE))^(2050-2040)</f>
        <v>0</v>
      </c>
      <c r="Q2" s="4">
        <f>'UpActivation, 2040, Summer'!Q$2*(1+HLOOKUP(2050,'Growth Data'!$B$1:$D$3,2,FALSE))^(2050-2040)</f>
        <v>0.32519202321069546</v>
      </c>
      <c r="R2" s="4">
        <f>'UpActivation, 2040, Summer'!R$2*(1+HLOOKUP(2050,'Growth Data'!$B$1:$D$3,2,FALSE))^(2050-2040)</f>
        <v>0.32519202321069546</v>
      </c>
      <c r="S2" s="4">
        <f>'UpActivation, 2040, Summer'!S$2*(1+HLOOKUP(2050,'Growth Data'!$B$1:$D$3,2,FALSE))^(2050-2040)</f>
        <v>0.37164802652650902</v>
      </c>
      <c r="T2" s="4">
        <f>'UpActivation, 2040, Summer'!T$2*(1+HLOOKUP(2050,'Growth Data'!$B$1:$D$3,2,FALSE))^(2050-2040)</f>
        <v>0</v>
      </c>
      <c r="U2" s="4">
        <f>'UpActivation, 2040, Summer'!U$2*(1+HLOOKUP(2050,'Growth Data'!$B$1:$D$3,2,FALSE))^(2050-2040)</f>
        <v>0</v>
      </c>
      <c r="V2" s="4">
        <f>'UpActivation, 2040, Summer'!V$2*(1+HLOOKUP(2050,'Growth Data'!$B$1:$D$3,2,FALSE))^(2050-2040)</f>
        <v>0</v>
      </c>
      <c r="W2" s="4">
        <f>'UpActivation, 2040, Summer'!W$2*(1+HLOOKUP(2050,'Growth Data'!$B$1:$D$3,2,FALSE))^(2050-2040)</f>
        <v>0.31357802238174209</v>
      </c>
      <c r="X2" s="4">
        <f>'UpActivation, 2040, Summer'!X$2*(1+HLOOKUP(2050,'Growth Data'!$B$1:$D$3,2,FALSE))^(2050-2040)</f>
        <v>0.31357802238174209</v>
      </c>
      <c r="Y2" s="4">
        <f>'UpActivation, 2040, Summer'!Y$2*(1+HLOOKUP(2050,'Growth Data'!$B$1:$D$3,2,FALSE))^(2050-2040)</f>
        <v>0.31357802238174209</v>
      </c>
    </row>
    <row r="3" spans="1:25" x14ac:dyDescent="0.3">
      <c r="A3">
        <v>1</v>
      </c>
      <c r="B3" s="4">
        <f>B2*1.05</f>
        <v>0</v>
      </c>
      <c r="C3" s="4">
        <f t="shared" ref="C3:Y3" si="0">C2*1.05</f>
        <v>0</v>
      </c>
      <c r="D3" s="4">
        <f t="shared" si="0"/>
        <v>0</v>
      </c>
      <c r="E3" s="4">
        <f t="shared" si="0"/>
        <v>0.54876153916804871</v>
      </c>
      <c r="F3" s="4">
        <f t="shared" si="0"/>
        <v>0.56095624003844968</v>
      </c>
      <c r="G3" s="4">
        <f t="shared" si="0"/>
        <v>0.48778803481604321</v>
      </c>
      <c r="H3" s="4">
        <f t="shared" si="0"/>
        <v>0</v>
      </c>
      <c r="I3" s="4">
        <f t="shared" si="0"/>
        <v>0</v>
      </c>
      <c r="J3" s="4">
        <f t="shared" si="0"/>
        <v>0</v>
      </c>
      <c r="K3" s="4">
        <f t="shared" si="0"/>
        <v>0.35364632524163125</v>
      </c>
      <c r="L3" s="4">
        <f t="shared" si="0"/>
        <v>0.36584102611203234</v>
      </c>
      <c r="M3" s="4">
        <f t="shared" si="0"/>
        <v>0.36584102611203234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0.34145162437123022</v>
      </c>
      <c r="R3" s="4">
        <f t="shared" si="0"/>
        <v>0.34145162437123022</v>
      </c>
      <c r="S3" s="4">
        <f t="shared" si="0"/>
        <v>0.39023042785283452</v>
      </c>
      <c r="T3" s="4">
        <f t="shared" si="0"/>
        <v>0</v>
      </c>
      <c r="U3" s="4">
        <f t="shared" si="0"/>
        <v>0</v>
      </c>
      <c r="V3" s="4">
        <f t="shared" si="0"/>
        <v>0</v>
      </c>
      <c r="W3" s="4">
        <f t="shared" si="0"/>
        <v>0.32925692350082919</v>
      </c>
      <c r="X3" s="4">
        <f t="shared" si="0"/>
        <v>0.32925692350082919</v>
      </c>
      <c r="Y3" s="4">
        <f t="shared" si="0"/>
        <v>0.32925692350082919</v>
      </c>
    </row>
    <row r="4" spans="1:25" x14ac:dyDescent="0.3">
      <c r="A4">
        <v>2</v>
      </c>
      <c r="B4" s="4">
        <f>B2*0.95</f>
        <v>0</v>
      </c>
      <c r="C4" s="4">
        <f t="shared" ref="C4:Y4" si="1">C2*0.95</f>
        <v>0</v>
      </c>
      <c r="D4" s="4">
        <f t="shared" si="1"/>
        <v>0</v>
      </c>
      <c r="E4" s="4">
        <f t="shared" si="1"/>
        <v>0.49649853543775829</v>
      </c>
      <c r="F4" s="4">
        <f t="shared" si="1"/>
        <v>0.50753183622526399</v>
      </c>
      <c r="G4" s="4">
        <f t="shared" si="1"/>
        <v>0.44133203150022954</v>
      </c>
      <c r="H4" s="4">
        <f t="shared" si="1"/>
        <v>0</v>
      </c>
      <c r="I4" s="4">
        <f t="shared" si="1"/>
        <v>0</v>
      </c>
      <c r="J4" s="4">
        <f t="shared" si="1"/>
        <v>0</v>
      </c>
      <c r="K4" s="4">
        <f t="shared" si="1"/>
        <v>0.31996572283766639</v>
      </c>
      <c r="L4" s="4">
        <f t="shared" si="1"/>
        <v>0.33099902362517214</v>
      </c>
      <c r="M4" s="4">
        <f t="shared" si="1"/>
        <v>0.33099902362517214</v>
      </c>
      <c r="N4" s="4">
        <f t="shared" si="1"/>
        <v>0</v>
      </c>
      <c r="O4" s="4">
        <f t="shared" si="1"/>
        <v>0</v>
      </c>
      <c r="P4" s="4">
        <f t="shared" si="1"/>
        <v>0</v>
      </c>
      <c r="Q4" s="4">
        <f t="shared" si="1"/>
        <v>0.30893242205016069</v>
      </c>
      <c r="R4" s="4">
        <f t="shared" si="1"/>
        <v>0.30893242205016069</v>
      </c>
      <c r="S4" s="4">
        <f t="shared" si="1"/>
        <v>0.35306562520018353</v>
      </c>
      <c r="T4" s="4">
        <f t="shared" si="1"/>
        <v>0</v>
      </c>
      <c r="U4" s="4">
        <f t="shared" si="1"/>
        <v>0</v>
      </c>
      <c r="V4" s="4">
        <f t="shared" si="1"/>
        <v>0</v>
      </c>
      <c r="W4" s="4">
        <f t="shared" si="1"/>
        <v>0.297899121262655</v>
      </c>
      <c r="X4" s="4">
        <f t="shared" si="1"/>
        <v>0.297899121262655</v>
      </c>
      <c r="Y4" s="4">
        <f t="shared" si="1"/>
        <v>0.297899121262655</v>
      </c>
    </row>
    <row r="5" spans="1:25" x14ac:dyDescent="0.3">
      <c r="A5">
        <v>3</v>
      </c>
      <c r="B5" s="4">
        <f>B2*1.1</f>
        <v>0</v>
      </c>
      <c r="C5" s="4">
        <f t="shared" ref="C5:Y5" si="2">C2*1.1</f>
        <v>0</v>
      </c>
      <c r="D5" s="4">
        <f t="shared" si="2"/>
        <v>0</v>
      </c>
      <c r="E5" s="4">
        <f t="shared" si="2"/>
        <v>0.57489304103319383</v>
      </c>
      <c r="F5" s="4">
        <f t="shared" si="2"/>
        <v>0.58766844194504253</v>
      </c>
      <c r="G5" s="4">
        <f t="shared" si="2"/>
        <v>0.51101603647395011</v>
      </c>
      <c r="H5" s="4">
        <f t="shared" si="2"/>
        <v>0</v>
      </c>
      <c r="I5" s="4">
        <f t="shared" si="2"/>
        <v>0</v>
      </c>
      <c r="J5" s="4">
        <f t="shared" si="2"/>
        <v>0</v>
      </c>
      <c r="K5" s="4">
        <f t="shared" si="2"/>
        <v>0.37048662644361374</v>
      </c>
      <c r="L5" s="4">
        <f t="shared" si="2"/>
        <v>0.3832620273554625</v>
      </c>
      <c r="M5" s="4">
        <f t="shared" si="2"/>
        <v>0.3832620273554625</v>
      </c>
      <c r="N5" s="4">
        <f t="shared" si="2"/>
        <v>0</v>
      </c>
      <c r="O5" s="4">
        <f t="shared" si="2"/>
        <v>0</v>
      </c>
      <c r="P5" s="4">
        <f t="shared" si="2"/>
        <v>0</v>
      </c>
      <c r="Q5" s="4">
        <f t="shared" si="2"/>
        <v>0.35771122553176504</v>
      </c>
      <c r="R5" s="4">
        <f t="shared" si="2"/>
        <v>0.35771122553176504</v>
      </c>
      <c r="S5" s="4">
        <f t="shared" si="2"/>
        <v>0.40881282917915995</v>
      </c>
      <c r="T5" s="4">
        <f t="shared" si="2"/>
        <v>0</v>
      </c>
      <c r="U5" s="4">
        <f t="shared" si="2"/>
        <v>0</v>
      </c>
      <c r="V5" s="4">
        <f t="shared" si="2"/>
        <v>0</v>
      </c>
      <c r="W5" s="4">
        <f t="shared" si="2"/>
        <v>0.34493582461991634</v>
      </c>
      <c r="X5" s="4">
        <f t="shared" si="2"/>
        <v>0.34493582461991634</v>
      </c>
      <c r="Y5" s="4">
        <f t="shared" si="2"/>
        <v>0.34493582461991634</v>
      </c>
    </row>
    <row r="6" spans="1:25" x14ac:dyDescent="0.3">
      <c r="A6">
        <v>4</v>
      </c>
      <c r="B6" s="4">
        <f>B2*0.9</f>
        <v>0</v>
      </c>
      <c r="C6" s="4">
        <f t="shared" ref="C6:Y6" si="3">C2*0.9</f>
        <v>0</v>
      </c>
      <c r="D6" s="4">
        <f t="shared" si="3"/>
        <v>0</v>
      </c>
      <c r="E6" s="4">
        <f t="shared" si="3"/>
        <v>0.47036703357261311</v>
      </c>
      <c r="F6" s="4">
        <f t="shared" si="3"/>
        <v>0.48081963431867114</v>
      </c>
      <c r="G6" s="4">
        <f t="shared" si="3"/>
        <v>0.41810402984232276</v>
      </c>
      <c r="H6" s="4">
        <f t="shared" si="3"/>
        <v>0</v>
      </c>
      <c r="I6" s="4">
        <f t="shared" si="3"/>
        <v>0</v>
      </c>
      <c r="J6" s="4">
        <f t="shared" si="3"/>
        <v>0</v>
      </c>
      <c r="K6" s="4">
        <f t="shared" si="3"/>
        <v>0.30312542163568396</v>
      </c>
      <c r="L6" s="4">
        <f t="shared" si="3"/>
        <v>0.31357802238174204</v>
      </c>
      <c r="M6" s="4">
        <f t="shared" si="3"/>
        <v>0.31357802238174204</v>
      </c>
      <c r="N6" s="4">
        <f t="shared" si="3"/>
        <v>0</v>
      </c>
      <c r="O6" s="4">
        <f t="shared" si="3"/>
        <v>0</v>
      </c>
      <c r="P6" s="4">
        <f t="shared" si="3"/>
        <v>0</v>
      </c>
      <c r="Q6" s="4">
        <f t="shared" si="3"/>
        <v>0.29267282088962593</v>
      </c>
      <c r="R6" s="4">
        <f t="shared" si="3"/>
        <v>0.29267282088962593</v>
      </c>
      <c r="S6" s="4">
        <f t="shared" si="3"/>
        <v>0.33448322387385815</v>
      </c>
      <c r="T6" s="4">
        <f t="shared" si="3"/>
        <v>0</v>
      </c>
      <c r="U6" s="4">
        <f t="shared" si="3"/>
        <v>0</v>
      </c>
      <c r="V6" s="4">
        <f t="shared" si="3"/>
        <v>0</v>
      </c>
      <c r="W6" s="4">
        <f t="shared" si="3"/>
        <v>0.2822202201435679</v>
      </c>
      <c r="X6" s="4">
        <f t="shared" si="3"/>
        <v>0.2822202201435679</v>
      </c>
      <c r="Y6" s="4">
        <f t="shared" si="3"/>
        <v>0.2822202201435679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8425F-952C-4EA9-9626-79E06A366A45}">
  <dimension ref="A1:D3"/>
  <sheetViews>
    <sheetView workbookViewId="0">
      <selection activeCell="B2" sqref="B2:D3"/>
    </sheetView>
  </sheetViews>
  <sheetFormatPr defaultRowHeight="14.4" x14ac:dyDescent="0.3"/>
  <cols>
    <col min="1" max="1" width="15.44140625" bestFit="1" customWidth="1"/>
  </cols>
  <sheetData>
    <row r="1" spans="1:4" x14ac:dyDescent="0.3">
      <c r="A1" t="s">
        <v>9</v>
      </c>
      <c r="B1">
        <v>2030</v>
      </c>
      <c r="C1">
        <v>2040</v>
      </c>
      <c r="D1">
        <v>2050</v>
      </c>
    </row>
    <row r="2" spans="1:4" x14ac:dyDescent="0.3">
      <c r="A2" t="s">
        <v>10</v>
      </c>
      <c r="B2" s="1">
        <v>5.0000000000000001E-3</v>
      </c>
      <c r="C2" s="1">
        <v>5.0000000000000001E-3</v>
      </c>
      <c r="D2" s="1">
        <v>5.0000000000000001E-3</v>
      </c>
    </row>
    <row r="3" spans="1:4" x14ac:dyDescent="0.3">
      <c r="A3" t="s">
        <v>11</v>
      </c>
      <c r="B3" s="1">
        <v>5.0000000000000001E-3</v>
      </c>
      <c r="C3" s="1">
        <v>5.0000000000000001E-3</v>
      </c>
      <c r="D3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72D98-824D-4C49-AC16-D49221E9FE28}">
  <dimension ref="A1:Y6"/>
  <sheetViews>
    <sheetView workbookViewId="0">
      <selection activeCell="B2" sqref="B2:Y2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0</v>
      </c>
      <c r="B2" s="4">
        <f>'DownActivation, 2040, Summer'!B$2*(1+HLOOKUP(2050,'Growth Data'!$B$1:$D$3,2,FALSE))^(2050-2040)</f>
        <v>9.2912006631627256E-2</v>
      </c>
      <c r="C2" s="4">
        <f>'DownActivation, 2040, Summer'!C$2*(1+HLOOKUP(2050,'Growth Data'!$B$1:$D$3,2,FALSE))^(2050-2040)</f>
        <v>8.1298005802673864E-2</v>
      </c>
      <c r="D2" s="4">
        <f>'DownActivation, 2040, Summer'!D$2*(1+HLOOKUP(2050,'Growth Data'!$B$1:$D$3,2,FALSE))^(2050-2040)</f>
        <v>5.8070004144767047E-2</v>
      </c>
      <c r="E2" s="4">
        <f>'DownActivation, 2040, Summer'!E$2*(1+HLOOKUP(2050,'Growth Data'!$B$1:$D$3,2,FALSE))^(2050-2040)</f>
        <v>0</v>
      </c>
      <c r="F2" s="4">
        <f>'DownActivation, 2040, Summer'!F$2*(1+HLOOKUP(2050,'Growth Data'!$B$1:$D$3,2,FALSE))^(2050-2040)</f>
        <v>0</v>
      </c>
      <c r="G2" s="4">
        <f>'DownActivation, 2040, Summer'!G$2*(1+HLOOKUP(2050,'Growth Data'!$B$1:$D$3,2,FALSE))^(2050-2040)</f>
        <v>0</v>
      </c>
      <c r="H2" s="4">
        <f>'DownActivation, 2040, Summer'!H$2*(1+HLOOKUP(2050,'Growth Data'!$B$1:$D$3,2,FALSE))^(2050-2040)</f>
        <v>9.2912006631627256E-2</v>
      </c>
      <c r="I2" s="4">
        <f>'DownActivation, 2040, Summer'!I$2*(1+HLOOKUP(2050,'Growth Data'!$B$1:$D$3,2,FALSE))^(2050-2040)</f>
        <v>0.10452600746058067</v>
      </c>
      <c r="J2" s="4">
        <f>'DownActivation, 2040, Summer'!J$2*(1+HLOOKUP(2050,'Growth Data'!$B$1:$D$3,2,FALSE))^(2050-2040)</f>
        <v>0.11614000828953409</v>
      </c>
      <c r="K2" s="4">
        <f>'DownActivation, 2040, Summer'!K$2*(1+HLOOKUP(2050,'Growth Data'!$B$1:$D$3,2,FALSE))^(2050-2040)</f>
        <v>0</v>
      </c>
      <c r="L2" s="4">
        <f>'DownActivation, 2040, Summer'!L$2*(1+HLOOKUP(2050,'Growth Data'!$B$1:$D$3,2,FALSE))^(2050-2040)</f>
        <v>0</v>
      </c>
      <c r="M2" s="4">
        <f>'DownActivation, 2040, Summer'!M$2*(1+HLOOKUP(2050,'Growth Data'!$B$1:$D$3,2,FALSE))^(2050-2040)</f>
        <v>0</v>
      </c>
      <c r="N2" s="4">
        <f>'DownActivation, 2040, Summer'!N$2*(1+HLOOKUP(2050,'Growth Data'!$B$1:$D$3,2,FALSE))^(2050-2040)</f>
        <v>8.1298005802673864E-2</v>
      </c>
      <c r="O2" s="4">
        <f>'DownActivation, 2040, Summer'!O$2*(1+HLOOKUP(2050,'Growth Data'!$B$1:$D$3,2,FALSE))^(2050-2040)</f>
        <v>6.9684004973720445E-2</v>
      </c>
      <c r="P2" s="4">
        <f>'DownActivation, 2040, Summer'!P$2*(1+HLOOKUP(2050,'Growth Data'!$B$1:$D$3,2,FALSE))^(2050-2040)</f>
        <v>8.1298005802673864E-2</v>
      </c>
      <c r="Q2" s="4">
        <f>'DownActivation, 2040, Summer'!Q$2*(1+HLOOKUP(2050,'Growth Data'!$B$1:$D$3,2,FALSE))^(2050-2040)</f>
        <v>0</v>
      </c>
      <c r="R2" s="4">
        <f>'DownActivation, 2040, Summer'!R$2*(1+HLOOKUP(2050,'Growth Data'!$B$1:$D$3,2,FALSE))^(2050-2040)</f>
        <v>0</v>
      </c>
      <c r="S2" s="4">
        <f>'DownActivation, 2040, Summer'!S$2*(1+HLOOKUP(2050,'Growth Data'!$B$1:$D$3,2,FALSE))^(2050-2040)</f>
        <v>0</v>
      </c>
      <c r="T2" s="4">
        <f>'DownActivation, 2040, Summer'!T$2*(1+HLOOKUP(2050,'Growth Data'!$B$1:$D$3,2,FALSE))^(2050-2040)</f>
        <v>6.9684004973720445E-2</v>
      </c>
      <c r="U2" s="4">
        <f>'DownActivation, 2040, Summer'!U$2*(1+HLOOKUP(2050,'Growth Data'!$B$1:$D$3,2,FALSE))^(2050-2040)</f>
        <v>9.2912006631627256E-2</v>
      </c>
      <c r="V2" s="4">
        <f>'DownActivation, 2040, Summer'!V$2*(1+HLOOKUP(2050,'Growth Data'!$B$1:$D$3,2,FALSE))^(2050-2040)</f>
        <v>0.11614000828953409</v>
      </c>
      <c r="W2" s="4">
        <f>'DownActivation, 2040, Summer'!W$2*(1+HLOOKUP(2050,'Growth Data'!$B$1:$D$3,2,FALSE))^(2050-2040)</f>
        <v>0</v>
      </c>
      <c r="X2" s="4">
        <f>'DownActivation, 2040, Summer'!X$2*(1+HLOOKUP(2050,'Growth Data'!$B$1:$D$3,2,FALSE))^(2050-2040)</f>
        <v>0</v>
      </c>
      <c r="Y2" s="4">
        <f>'DownActivation, 2040, Summer'!Y$2*(1+HLOOKUP(2050,'Growth Data'!$B$1:$D$3,2,FALSE))^(2050-2040)</f>
        <v>0</v>
      </c>
    </row>
    <row r="3" spans="1:25" x14ac:dyDescent="0.3">
      <c r="A3">
        <v>1</v>
      </c>
      <c r="B3" s="4">
        <f>B2*1.05</f>
        <v>9.7557606963208629E-2</v>
      </c>
      <c r="C3" s="4">
        <f t="shared" ref="C3:Y3" si="0">C2*1.05</f>
        <v>8.5362906092807556E-2</v>
      </c>
      <c r="D3" s="4">
        <f t="shared" si="0"/>
        <v>6.0973504352005402E-2</v>
      </c>
      <c r="E3" s="4">
        <f t="shared" si="0"/>
        <v>0</v>
      </c>
      <c r="F3" s="4">
        <f t="shared" si="0"/>
        <v>0</v>
      </c>
      <c r="G3" s="4">
        <f t="shared" si="0"/>
        <v>0</v>
      </c>
      <c r="H3" s="4">
        <f t="shared" si="0"/>
        <v>9.7557606963208629E-2</v>
      </c>
      <c r="I3" s="4">
        <f t="shared" si="0"/>
        <v>0.10975230783360972</v>
      </c>
      <c r="J3" s="4">
        <f t="shared" si="0"/>
        <v>0.1219470087040108</v>
      </c>
      <c r="K3" s="4">
        <f t="shared" si="0"/>
        <v>0</v>
      </c>
      <c r="L3" s="4">
        <f t="shared" si="0"/>
        <v>0</v>
      </c>
      <c r="M3" s="4">
        <f t="shared" si="0"/>
        <v>0</v>
      </c>
      <c r="N3" s="4">
        <f t="shared" si="0"/>
        <v>8.5362906092807556E-2</v>
      </c>
      <c r="O3" s="4">
        <f t="shared" si="0"/>
        <v>7.3168205222406468E-2</v>
      </c>
      <c r="P3" s="4">
        <f t="shared" si="0"/>
        <v>8.5362906092807556E-2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si="0"/>
        <v>7.3168205222406468E-2</v>
      </c>
      <c r="U3" s="4">
        <f t="shared" si="0"/>
        <v>9.7557606963208629E-2</v>
      </c>
      <c r="V3" s="4">
        <f t="shared" si="0"/>
        <v>0.1219470087040108</v>
      </c>
      <c r="W3" s="4">
        <f t="shared" si="0"/>
        <v>0</v>
      </c>
      <c r="X3" s="4">
        <f t="shared" si="0"/>
        <v>0</v>
      </c>
      <c r="Y3" s="4">
        <f t="shared" si="0"/>
        <v>0</v>
      </c>
    </row>
    <row r="4" spans="1:25" x14ac:dyDescent="0.3">
      <c r="A4">
        <v>2</v>
      </c>
      <c r="B4" s="4">
        <f>B2*0.95</f>
        <v>8.8266406300045883E-2</v>
      </c>
      <c r="C4" s="4">
        <f t="shared" ref="C4:Y4" si="1">C2*0.95</f>
        <v>7.7233105512540173E-2</v>
      </c>
      <c r="D4" s="4">
        <f t="shared" si="1"/>
        <v>5.5166503937528692E-2</v>
      </c>
      <c r="E4" s="4">
        <f t="shared" si="1"/>
        <v>0</v>
      </c>
      <c r="F4" s="4">
        <f t="shared" si="1"/>
        <v>0</v>
      </c>
      <c r="G4" s="4">
        <f t="shared" si="1"/>
        <v>0</v>
      </c>
      <c r="H4" s="4">
        <f t="shared" si="1"/>
        <v>8.8266406300045883E-2</v>
      </c>
      <c r="I4" s="4">
        <f t="shared" si="1"/>
        <v>9.9299707087551634E-2</v>
      </c>
      <c r="J4" s="4">
        <f t="shared" si="1"/>
        <v>0.11033300787505738</v>
      </c>
      <c r="K4" s="4">
        <f t="shared" si="1"/>
        <v>0</v>
      </c>
      <c r="L4" s="4">
        <f t="shared" si="1"/>
        <v>0</v>
      </c>
      <c r="M4" s="4">
        <f t="shared" si="1"/>
        <v>0</v>
      </c>
      <c r="N4" s="4">
        <f t="shared" si="1"/>
        <v>7.7233105512540173E-2</v>
      </c>
      <c r="O4" s="4">
        <f t="shared" si="1"/>
        <v>6.6199804725034422E-2</v>
      </c>
      <c r="P4" s="4">
        <f t="shared" si="1"/>
        <v>7.7233105512540173E-2</v>
      </c>
      <c r="Q4" s="4">
        <f t="shared" si="1"/>
        <v>0</v>
      </c>
      <c r="R4" s="4">
        <f t="shared" si="1"/>
        <v>0</v>
      </c>
      <c r="S4" s="4">
        <f t="shared" si="1"/>
        <v>0</v>
      </c>
      <c r="T4" s="4">
        <f t="shared" si="1"/>
        <v>6.6199804725034422E-2</v>
      </c>
      <c r="U4" s="4">
        <f t="shared" si="1"/>
        <v>8.8266406300045883E-2</v>
      </c>
      <c r="V4" s="4">
        <f t="shared" si="1"/>
        <v>0.11033300787505738</v>
      </c>
      <c r="W4" s="4">
        <f t="shared" si="1"/>
        <v>0</v>
      </c>
      <c r="X4" s="4">
        <f t="shared" si="1"/>
        <v>0</v>
      </c>
      <c r="Y4" s="4">
        <f t="shared" si="1"/>
        <v>0</v>
      </c>
    </row>
    <row r="5" spans="1:25" x14ac:dyDescent="0.3">
      <c r="A5">
        <v>3</v>
      </c>
      <c r="B5" s="4">
        <f>B2*1.1</f>
        <v>0.10220320729478999</v>
      </c>
      <c r="C5" s="4">
        <f t="shared" ref="C5:Y5" si="2">C2*1.1</f>
        <v>8.9427806382941261E-2</v>
      </c>
      <c r="D5" s="4">
        <f t="shared" si="2"/>
        <v>6.3877004559243764E-2</v>
      </c>
      <c r="E5" s="4">
        <f t="shared" si="2"/>
        <v>0</v>
      </c>
      <c r="F5" s="4">
        <f t="shared" si="2"/>
        <v>0</v>
      </c>
      <c r="G5" s="4">
        <f t="shared" si="2"/>
        <v>0</v>
      </c>
      <c r="H5" s="4">
        <f t="shared" si="2"/>
        <v>0.10220320729478999</v>
      </c>
      <c r="I5" s="4">
        <f t="shared" si="2"/>
        <v>0.11497860820663876</v>
      </c>
      <c r="J5" s="4">
        <f t="shared" si="2"/>
        <v>0.12775400911848753</v>
      </c>
      <c r="K5" s="4">
        <f t="shared" si="2"/>
        <v>0</v>
      </c>
      <c r="L5" s="4">
        <f t="shared" si="2"/>
        <v>0</v>
      </c>
      <c r="M5" s="4">
        <f t="shared" si="2"/>
        <v>0</v>
      </c>
      <c r="N5" s="4">
        <f t="shared" si="2"/>
        <v>8.9427806382941261E-2</v>
      </c>
      <c r="O5" s="4">
        <f t="shared" si="2"/>
        <v>7.6652405471092491E-2</v>
      </c>
      <c r="P5" s="4">
        <f t="shared" si="2"/>
        <v>8.9427806382941261E-2</v>
      </c>
      <c r="Q5" s="4">
        <f t="shared" si="2"/>
        <v>0</v>
      </c>
      <c r="R5" s="4">
        <f t="shared" si="2"/>
        <v>0</v>
      </c>
      <c r="S5" s="4">
        <f t="shared" si="2"/>
        <v>0</v>
      </c>
      <c r="T5" s="4">
        <f t="shared" si="2"/>
        <v>7.6652405471092491E-2</v>
      </c>
      <c r="U5" s="4">
        <f t="shared" si="2"/>
        <v>0.10220320729478999</v>
      </c>
      <c r="V5" s="4">
        <f t="shared" si="2"/>
        <v>0.12775400911848753</v>
      </c>
      <c r="W5" s="4">
        <f t="shared" si="2"/>
        <v>0</v>
      </c>
      <c r="X5" s="4">
        <f t="shared" si="2"/>
        <v>0</v>
      </c>
      <c r="Y5" s="4">
        <f t="shared" si="2"/>
        <v>0</v>
      </c>
    </row>
    <row r="6" spans="1:25" x14ac:dyDescent="0.3">
      <c r="A6">
        <v>4</v>
      </c>
      <c r="B6" s="4">
        <f>B2*0.9</f>
        <v>8.3620805968464537E-2</v>
      </c>
      <c r="C6" s="4">
        <f t="shared" ref="C6:Y6" si="3">C2*0.9</f>
        <v>7.3168205222406482E-2</v>
      </c>
      <c r="D6" s="4">
        <f t="shared" si="3"/>
        <v>5.2263003730290344E-2</v>
      </c>
      <c r="E6" s="4">
        <f t="shared" si="3"/>
        <v>0</v>
      </c>
      <c r="F6" s="4">
        <f t="shared" si="3"/>
        <v>0</v>
      </c>
      <c r="G6" s="4">
        <f t="shared" si="3"/>
        <v>0</v>
      </c>
      <c r="H6" s="4">
        <f t="shared" si="3"/>
        <v>8.3620805968464537E-2</v>
      </c>
      <c r="I6" s="4">
        <f t="shared" si="3"/>
        <v>9.4073406714522606E-2</v>
      </c>
      <c r="J6" s="4">
        <f t="shared" si="3"/>
        <v>0.10452600746058069</v>
      </c>
      <c r="K6" s="4">
        <f t="shared" si="3"/>
        <v>0</v>
      </c>
      <c r="L6" s="4">
        <f t="shared" si="3"/>
        <v>0</v>
      </c>
      <c r="M6" s="4">
        <f t="shared" si="3"/>
        <v>0</v>
      </c>
      <c r="N6" s="4">
        <f t="shared" si="3"/>
        <v>7.3168205222406482E-2</v>
      </c>
      <c r="O6" s="4">
        <f t="shared" si="3"/>
        <v>6.2715604476348399E-2</v>
      </c>
      <c r="P6" s="4">
        <f t="shared" si="3"/>
        <v>7.3168205222406482E-2</v>
      </c>
      <c r="Q6" s="4">
        <f t="shared" si="3"/>
        <v>0</v>
      </c>
      <c r="R6" s="4">
        <f t="shared" si="3"/>
        <v>0</v>
      </c>
      <c r="S6" s="4">
        <f t="shared" si="3"/>
        <v>0</v>
      </c>
      <c r="T6" s="4">
        <f t="shared" si="3"/>
        <v>6.2715604476348399E-2</v>
      </c>
      <c r="U6" s="4">
        <f t="shared" si="3"/>
        <v>8.3620805968464537E-2</v>
      </c>
      <c r="V6" s="4">
        <f t="shared" si="3"/>
        <v>0.10452600746058069</v>
      </c>
      <c r="W6" s="4">
        <f t="shared" si="3"/>
        <v>0</v>
      </c>
      <c r="X6" s="4">
        <f t="shared" si="3"/>
        <v>0</v>
      </c>
      <c r="Y6" s="4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F12C9-1E40-4731-857C-CF290F7C2B3D}">
  <dimension ref="A1:Y6"/>
  <sheetViews>
    <sheetView workbookViewId="0">
      <selection activeCell="B2" sqref="B2:Y2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0</v>
      </c>
      <c r="B2" s="4">
        <f>'UpActivation, 2040, Winter'!B$2*(1+HLOOKUP(2050,'Growth Data'!$B$1:$D$3,2,FALSE))^(2050-2040)</f>
        <v>0</v>
      </c>
      <c r="C2" s="4">
        <f>'UpActivation, 2040, Winter'!C$2*(1+HLOOKUP(2050,'Growth Data'!$B$1:$D$3,2,FALSE))^(2050-2040)</f>
        <v>0</v>
      </c>
      <c r="D2" s="4">
        <f>'UpActivation, 2040, Winter'!D$2*(1+HLOOKUP(2050,'Growth Data'!$B$1:$D$3,2,FALSE))^(2050-2040)</f>
        <v>0</v>
      </c>
      <c r="E2" s="4">
        <f>'UpActivation, 2040, Winter'!E$2*(1+HLOOKUP(2050,'Growth Data'!$B$1:$D$3,2,FALSE))^(2050-2040)</f>
        <v>0.55244778859336385</v>
      </c>
      <c r="F2" s="4">
        <f>'UpActivation, 2040, Winter'!F$2*(1+HLOOKUP(2050,'Growth Data'!$B$1:$D$3,2,FALSE))^(2050-2040)</f>
        <v>0.57454570013709838</v>
      </c>
      <c r="G2" s="4">
        <f>'UpActivation, 2040, Winter'!G$2*(1+HLOOKUP(2050,'Growth Data'!$B$1:$D$3,2,FALSE))^(2050-2040)</f>
        <v>0.49720300973402748</v>
      </c>
      <c r="H2" s="4">
        <f>'UpActivation, 2040, Winter'!H$2*(1+HLOOKUP(2050,'Growth Data'!$B$1:$D$3,2,FALSE))^(2050-2040)</f>
        <v>0</v>
      </c>
      <c r="I2" s="4">
        <f>'UpActivation, 2040, Winter'!I$2*(1+HLOOKUP(2050,'Growth Data'!$B$1:$D$3,2,FALSE))^(2050-2040)</f>
        <v>0</v>
      </c>
      <c r="J2" s="4">
        <f>'UpActivation, 2040, Winter'!J$2*(1+HLOOKUP(2050,'Growth Data'!$B$1:$D$3,2,FALSE))^(2050-2040)</f>
        <v>0</v>
      </c>
      <c r="K2" s="4">
        <f>'UpActivation, 2040, Winter'!K$2*(1+HLOOKUP(2050,'Growth Data'!$B$1:$D$3,2,FALSE))^(2050-2040)</f>
        <v>0.27622389429668193</v>
      </c>
      <c r="L2" s="4">
        <f>'UpActivation, 2040, Winter'!L$2*(1+HLOOKUP(2050,'Growth Data'!$B$1:$D$3,2,FALSE))^(2050-2040)</f>
        <v>0.35356658469975283</v>
      </c>
      <c r="M2" s="4">
        <f>'UpActivation, 2040, Winter'!M$2*(1+HLOOKUP(2050,'Growth Data'!$B$1:$D$3,2,FALSE))^(2050-2040)</f>
        <v>0.38671345201535462</v>
      </c>
      <c r="N2" s="4">
        <f>'UpActivation, 2040, Winter'!N$2*(1+HLOOKUP(2050,'Growth Data'!$B$1:$D$3,2,FALSE))^(2050-2040)</f>
        <v>0</v>
      </c>
      <c r="O2" s="4">
        <f>'UpActivation, 2040, Winter'!O$2*(1+HLOOKUP(2050,'Growth Data'!$B$1:$D$3,2,FALSE))^(2050-2040)</f>
        <v>0</v>
      </c>
      <c r="P2" s="4">
        <f>'UpActivation, 2040, Winter'!P$2*(1+HLOOKUP(2050,'Growth Data'!$B$1:$D$3,2,FALSE))^(2050-2040)</f>
        <v>0</v>
      </c>
      <c r="Q2" s="4">
        <f>'UpActivation, 2040, Winter'!Q$2*(1+HLOOKUP(2050,'Growth Data'!$B$1:$D$3,2,FALSE))^(2050-2040)</f>
        <v>0.35356658469975283</v>
      </c>
      <c r="R2" s="4">
        <f>'UpActivation, 2040, Winter'!R$2*(1+HLOOKUP(2050,'Growth Data'!$B$1:$D$3,2,FALSE))^(2050-2040)</f>
        <v>0.38671345201535462</v>
      </c>
      <c r="S2" s="4">
        <f>'UpActivation, 2040, Winter'!S$2*(1+HLOOKUP(2050,'Growth Data'!$B$1:$D$3,2,FALSE))^(2050-2040)</f>
        <v>0.45300718664655831</v>
      </c>
      <c r="T2" s="4">
        <f>'UpActivation, 2040, Winter'!T$2*(1+HLOOKUP(2050,'Growth Data'!$B$1:$D$3,2,FALSE))^(2050-2040)</f>
        <v>0</v>
      </c>
      <c r="U2" s="4">
        <f>'UpActivation, 2040, Winter'!U$2*(1+HLOOKUP(2050,'Growth Data'!$B$1:$D$3,2,FALSE))^(2050-2040)</f>
        <v>0</v>
      </c>
      <c r="V2" s="4">
        <f>'UpActivation, 2040, Winter'!V$2*(1+HLOOKUP(2050,'Growth Data'!$B$1:$D$3,2,FALSE))^(2050-2040)</f>
        <v>0</v>
      </c>
      <c r="W2" s="4">
        <f>'UpActivation, 2040, Winter'!W$2*(1+HLOOKUP(2050,'Growth Data'!$B$1:$D$3,2,FALSE))^(2050-2040)</f>
        <v>0.16573433657800915</v>
      </c>
      <c r="X2" s="4">
        <f>'UpActivation, 2040, Winter'!X$2*(1+HLOOKUP(2050,'Growth Data'!$B$1:$D$3,2,FALSE))^(2050-2040)</f>
        <v>0.16573433657800915</v>
      </c>
      <c r="Y2" s="4">
        <f>'UpActivation, 2040, Winter'!Y$2*(1+HLOOKUP(2050,'Growth Data'!$B$1:$D$3,2,FALSE))^(2050-2040)</f>
        <v>0.27622389429668193</v>
      </c>
    </row>
    <row r="3" spans="1:25" x14ac:dyDescent="0.3">
      <c r="A3">
        <v>1</v>
      </c>
      <c r="B3" s="4">
        <f>B2*1.05</f>
        <v>0</v>
      </c>
      <c r="C3" s="4">
        <f t="shared" ref="C3:Y3" si="0">C2*1.05</f>
        <v>0</v>
      </c>
      <c r="D3" s="4">
        <f t="shared" si="0"/>
        <v>0</v>
      </c>
      <c r="E3" s="4">
        <f t="shared" si="0"/>
        <v>0.58007017802303207</v>
      </c>
      <c r="F3" s="4">
        <f t="shared" si="0"/>
        <v>0.60327298514395333</v>
      </c>
      <c r="G3" s="4">
        <f t="shared" si="0"/>
        <v>0.52206316022072885</v>
      </c>
      <c r="H3" s="4">
        <f t="shared" si="0"/>
        <v>0</v>
      </c>
      <c r="I3" s="4">
        <f t="shared" si="0"/>
        <v>0</v>
      </c>
      <c r="J3" s="4">
        <f t="shared" si="0"/>
        <v>0</v>
      </c>
      <c r="K3" s="4">
        <f t="shared" si="0"/>
        <v>0.29003508901151603</v>
      </c>
      <c r="L3" s="4">
        <f t="shared" si="0"/>
        <v>0.37124491393474046</v>
      </c>
      <c r="M3" s="4">
        <f t="shared" si="0"/>
        <v>0.40604912461612236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0.37124491393474046</v>
      </c>
      <c r="R3" s="4">
        <f t="shared" si="0"/>
        <v>0.40604912461612236</v>
      </c>
      <c r="S3" s="4">
        <f t="shared" si="0"/>
        <v>0.47565754597888626</v>
      </c>
      <c r="T3" s="4">
        <f t="shared" si="0"/>
        <v>0</v>
      </c>
      <c r="U3" s="4">
        <f t="shared" si="0"/>
        <v>0</v>
      </c>
      <c r="V3" s="4">
        <f t="shared" si="0"/>
        <v>0</v>
      </c>
      <c r="W3" s="4">
        <f t="shared" si="0"/>
        <v>0.17402105340690963</v>
      </c>
      <c r="X3" s="4">
        <f t="shared" si="0"/>
        <v>0.17402105340690963</v>
      </c>
      <c r="Y3" s="4">
        <f t="shared" si="0"/>
        <v>0.29003508901151603</v>
      </c>
    </row>
    <row r="4" spans="1:25" x14ac:dyDescent="0.3">
      <c r="A4">
        <v>2</v>
      </c>
      <c r="B4" s="4">
        <f>B2*0.95</f>
        <v>0</v>
      </c>
      <c r="C4" s="4">
        <f t="shared" ref="C4:Y4" si="1">C2*0.95</f>
        <v>0</v>
      </c>
      <c r="D4" s="4">
        <f t="shared" si="1"/>
        <v>0</v>
      </c>
      <c r="E4" s="4">
        <f t="shared" si="1"/>
        <v>0.52482539916369564</v>
      </c>
      <c r="F4" s="4">
        <f t="shared" si="1"/>
        <v>0.54581841513024343</v>
      </c>
      <c r="G4" s="4">
        <f t="shared" si="1"/>
        <v>0.47234285924732611</v>
      </c>
      <c r="H4" s="4">
        <f t="shared" si="1"/>
        <v>0</v>
      </c>
      <c r="I4" s="4">
        <f t="shared" si="1"/>
        <v>0</v>
      </c>
      <c r="J4" s="4">
        <f t="shared" si="1"/>
        <v>0</v>
      </c>
      <c r="K4" s="4">
        <f t="shared" si="1"/>
        <v>0.26241269958184782</v>
      </c>
      <c r="L4" s="4">
        <f t="shared" si="1"/>
        <v>0.3358882554647652</v>
      </c>
      <c r="M4" s="4">
        <f t="shared" si="1"/>
        <v>0.36737777941458688</v>
      </c>
      <c r="N4" s="4">
        <f t="shared" si="1"/>
        <v>0</v>
      </c>
      <c r="O4" s="4">
        <f t="shared" si="1"/>
        <v>0</v>
      </c>
      <c r="P4" s="4">
        <f t="shared" si="1"/>
        <v>0</v>
      </c>
      <c r="Q4" s="4">
        <f t="shared" si="1"/>
        <v>0.3358882554647652</v>
      </c>
      <c r="R4" s="4">
        <f t="shared" si="1"/>
        <v>0.36737777941458688</v>
      </c>
      <c r="S4" s="4">
        <f t="shared" si="1"/>
        <v>0.43035682731423036</v>
      </c>
      <c r="T4" s="4">
        <f t="shared" si="1"/>
        <v>0</v>
      </c>
      <c r="U4" s="4">
        <f t="shared" si="1"/>
        <v>0</v>
      </c>
      <c r="V4" s="4">
        <f t="shared" si="1"/>
        <v>0</v>
      </c>
      <c r="W4" s="4">
        <f t="shared" si="1"/>
        <v>0.15744761974910867</v>
      </c>
      <c r="X4" s="4">
        <f t="shared" si="1"/>
        <v>0.15744761974910867</v>
      </c>
      <c r="Y4" s="4">
        <f t="shared" si="1"/>
        <v>0.26241269958184782</v>
      </c>
    </row>
    <row r="5" spans="1:25" x14ac:dyDescent="0.3">
      <c r="A5">
        <v>3</v>
      </c>
      <c r="B5" s="4">
        <f>B2*1.1</f>
        <v>0</v>
      </c>
      <c r="C5" s="4">
        <f t="shared" ref="C5:Y5" si="2">C2*1.1</f>
        <v>0</v>
      </c>
      <c r="D5" s="4">
        <f t="shared" si="2"/>
        <v>0</v>
      </c>
      <c r="E5" s="4">
        <f t="shared" si="2"/>
        <v>0.60769256745270028</v>
      </c>
      <c r="F5" s="4">
        <f t="shared" si="2"/>
        <v>0.63200027015080829</v>
      </c>
      <c r="G5" s="4">
        <f t="shared" si="2"/>
        <v>0.54692331070743028</v>
      </c>
      <c r="H5" s="4">
        <f t="shared" si="2"/>
        <v>0</v>
      </c>
      <c r="I5" s="4">
        <f t="shared" si="2"/>
        <v>0</v>
      </c>
      <c r="J5" s="4">
        <f t="shared" si="2"/>
        <v>0</v>
      </c>
      <c r="K5" s="4">
        <f t="shared" si="2"/>
        <v>0.30384628372635014</v>
      </c>
      <c r="L5" s="4">
        <f t="shared" si="2"/>
        <v>0.38892324316972815</v>
      </c>
      <c r="M5" s="4">
        <f t="shared" si="2"/>
        <v>0.4253847972168901</v>
      </c>
      <c r="N5" s="4">
        <f t="shared" si="2"/>
        <v>0</v>
      </c>
      <c r="O5" s="4">
        <f t="shared" si="2"/>
        <v>0</v>
      </c>
      <c r="P5" s="4">
        <f t="shared" si="2"/>
        <v>0</v>
      </c>
      <c r="Q5" s="4">
        <f t="shared" si="2"/>
        <v>0.38892324316972815</v>
      </c>
      <c r="R5" s="4">
        <f t="shared" si="2"/>
        <v>0.4253847972168901</v>
      </c>
      <c r="S5" s="4">
        <f t="shared" si="2"/>
        <v>0.49830790531121416</v>
      </c>
      <c r="T5" s="4">
        <f t="shared" si="2"/>
        <v>0</v>
      </c>
      <c r="U5" s="4">
        <f t="shared" si="2"/>
        <v>0</v>
      </c>
      <c r="V5" s="4">
        <f t="shared" si="2"/>
        <v>0</v>
      </c>
      <c r="W5" s="4">
        <f t="shared" si="2"/>
        <v>0.18230777023581007</v>
      </c>
      <c r="X5" s="4">
        <f t="shared" si="2"/>
        <v>0.18230777023581007</v>
      </c>
      <c r="Y5" s="4">
        <f t="shared" si="2"/>
        <v>0.30384628372635014</v>
      </c>
    </row>
    <row r="6" spans="1:25" x14ac:dyDescent="0.3">
      <c r="A6">
        <v>4</v>
      </c>
      <c r="B6" s="4">
        <f>B2*0.9</f>
        <v>0</v>
      </c>
      <c r="C6" s="4">
        <f t="shared" ref="C6:Y6" si="3">C2*0.9</f>
        <v>0</v>
      </c>
      <c r="D6" s="4">
        <f t="shared" si="3"/>
        <v>0</v>
      </c>
      <c r="E6" s="4">
        <f t="shared" si="3"/>
        <v>0.49720300973402748</v>
      </c>
      <c r="F6" s="4">
        <f t="shared" si="3"/>
        <v>0.51709113012338859</v>
      </c>
      <c r="G6" s="4">
        <f t="shared" si="3"/>
        <v>0.44748270876062474</v>
      </c>
      <c r="H6" s="4">
        <f t="shared" si="3"/>
        <v>0</v>
      </c>
      <c r="I6" s="4">
        <f t="shared" si="3"/>
        <v>0</v>
      </c>
      <c r="J6" s="4">
        <f t="shared" si="3"/>
        <v>0</v>
      </c>
      <c r="K6" s="4">
        <f t="shared" si="3"/>
        <v>0.24860150486701374</v>
      </c>
      <c r="L6" s="4">
        <f t="shared" si="3"/>
        <v>0.31820992622977756</v>
      </c>
      <c r="M6" s="4">
        <f t="shared" si="3"/>
        <v>0.34804210681381914</v>
      </c>
      <c r="N6" s="4">
        <f t="shared" si="3"/>
        <v>0</v>
      </c>
      <c r="O6" s="4">
        <f t="shared" si="3"/>
        <v>0</v>
      </c>
      <c r="P6" s="4">
        <f t="shared" si="3"/>
        <v>0</v>
      </c>
      <c r="Q6" s="4">
        <f t="shared" si="3"/>
        <v>0.31820992622977756</v>
      </c>
      <c r="R6" s="4">
        <f t="shared" si="3"/>
        <v>0.34804210681381914</v>
      </c>
      <c r="S6" s="4">
        <f t="shared" si="3"/>
        <v>0.40770646798190247</v>
      </c>
      <c r="T6" s="4">
        <f t="shared" si="3"/>
        <v>0</v>
      </c>
      <c r="U6" s="4">
        <f t="shared" si="3"/>
        <v>0</v>
      </c>
      <c r="V6" s="4">
        <f t="shared" si="3"/>
        <v>0</v>
      </c>
      <c r="W6" s="4">
        <f t="shared" si="3"/>
        <v>0.14916090292020823</v>
      </c>
      <c r="X6" s="4">
        <f t="shared" si="3"/>
        <v>0.14916090292020823</v>
      </c>
      <c r="Y6" s="4">
        <f t="shared" si="3"/>
        <v>0.24860150486701374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E5D4B-55CD-478D-A9A1-B7E27B5100C7}">
  <dimension ref="A1:Y6"/>
  <sheetViews>
    <sheetView workbookViewId="0">
      <selection activeCell="T4" sqref="T4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0</v>
      </c>
      <c r="B2" s="4">
        <f>'DownActivation, 2040, Winter'!B$2*(1+HLOOKUP(2050,'Growth Data'!$B$1:$D$3,2,FALSE))^(2050-2040)</f>
        <v>0.11614000828953409</v>
      </c>
      <c r="C2" s="4">
        <f>'DownActivation, 2040, Winter'!C$2*(1+HLOOKUP(2050,'Growth Data'!$B$1:$D$3,2,FALSE))^(2050-2040)</f>
        <v>0.10452600746058067</v>
      </c>
      <c r="D2" s="4">
        <f>'DownActivation, 2040, Winter'!D$2*(1+HLOOKUP(2050,'Growth Data'!$B$1:$D$3,2,FALSE))^(2050-2040)</f>
        <v>6.9684004973720445E-2</v>
      </c>
      <c r="E2" s="4">
        <f>'DownActivation, 2040, Winter'!E$2*(1+HLOOKUP(2050,'Growth Data'!$B$1:$D$3,2,FALSE))^(2050-2040)</f>
        <v>0</v>
      </c>
      <c r="F2" s="4">
        <f>'DownActivation, 2040, Winter'!F$2*(1+HLOOKUP(2050,'Growth Data'!$B$1:$D$3,2,FALSE))^(2050-2040)</f>
        <v>0</v>
      </c>
      <c r="G2" s="4">
        <f>'DownActivation, 2040, Winter'!G$2*(1+HLOOKUP(2050,'Growth Data'!$B$1:$D$3,2,FALSE))^(2050-2040)</f>
        <v>0</v>
      </c>
      <c r="H2" s="4">
        <f>'DownActivation, 2040, Winter'!H$2*(1+HLOOKUP(2050,'Growth Data'!$B$1:$D$3,2,FALSE))^(2050-2040)</f>
        <v>0.11614000828953409</v>
      </c>
      <c r="I2" s="4">
        <f>'DownActivation, 2040, Winter'!I$2*(1+HLOOKUP(2050,'Growth Data'!$B$1:$D$3,2,FALSE))^(2050-2040)</f>
        <v>0.1277540091184875</v>
      </c>
      <c r="J2" s="4">
        <f>'DownActivation, 2040, Winter'!J$2*(1+HLOOKUP(2050,'Growth Data'!$B$1:$D$3,2,FALSE))^(2050-2040)</f>
        <v>0.13936800994744089</v>
      </c>
      <c r="K2" s="4">
        <f>'DownActivation, 2040, Winter'!K$2*(1+HLOOKUP(2050,'Growth Data'!$B$1:$D$3,2,FALSE))^(2050-2040)</f>
        <v>0</v>
      </c>
      <c r="L2" s="4">
        <f>'DownActivation, 2040, Winter'!L$2*(1+HLOOKUP(2050,'Growth Data'!$B$1:$D$3,2,FALSE))^(2050-2040)</f>
        <v>0</v>
      </c>
      <c r="M2" s="4">
        <f>'DownActivation, 2040, Winter'!M$2*(1+HLOOKUP(2050,'Growth Data'!$B$1:$D$3,2,FALSE))^(2050-2040)</f>
        <v>0</v>
      </c>
      <c r="N2" s="4">
        <f>'DownActivation, 2040, Winter'!N$2*(1+HLOOKUP(2050,'Growth Data'!$B$1:$D$3,2,FALSE))^(2050-2040)</f>
        <v>9.2912006631627256E-2</v>
      </c>
      <c r="O2" s="4">
        <f>'DownActivation, 2040, Winter'!O$2*(1+HLOOKUP(2050,'Growth Data'!$B$1:$D$3,2,FALSE))^(2050-2040)</f>
        <v>5.8070004144767047E-2</v>
      </c>
      <c r="P2" s="4">
        <f>'DownActivation, 2040, Winter'!P$2*(1+HLOOKUP(2050,'Growth Data'!$B$1:$D$3,2,FALSE))^(2050-2040)</f>
        <v>6.9684004973720445E-2</v>
      </c>
      <c r="Q2" s="4">
        <f>'DownActivation, 2040, Winter'!Q$2*(1+HLOOKUP(2050,'Growth Data'!$B$1:$D$3,2,FALSE))^(2050-2040)</f>
        <v>0</v>
      </c>
      <c r="R2" s="4">
        <f>'DownActivation, 2040, Winter'!R$2*(1+HLOOKUP(2050,'Growth Data'!$B$1:$D$3,2,FALSE))^(2050-2040)</f>
        <v>0</v>
      </c>
      <c r="S2" s="4">
        <f>'DownActivation, 2040, Winter'!S$2*(1+HLOOKUP(2050,'Growth Data'!$B$1:$D$3,2,FALSE))^(2050-2040)</f>
        <v>0</v>
      </c>
      <c r="T2" s="4">
        <f>'DownActivation, 2040, Winter'!T$2*(1+HLOOKUP(2050,'Growth Data'!$B$1:$D$3,2,FALSE))^(2050-2040)</f>
        <v>5.8070004144767047E-2</v>
      </c>
      <c r="U2" s="4">
        <f>'DownActivation, 2040, Winter'!U$2*(1+HLOOKUP(2050,'Growth Data'!$B$1:$D$3,2,FALSE))^(2050-2040)</f>
        <v>0.10452600746058067</v>
      </c>
      <c r="V2" s="4">
        <f>'DownActivation, 2040, Winter'!V$2*(1+HLOOKUP(2050,'Growth Data'!$B$1:$D$3,2,FALSE))^(2050-2040)</f>
        <v>0.13936800994744089</v>
      </c>
      <c r="W2" s="4">
        <f>'DownActivation, 2040, Winter'!W$2*(1+HLOOKUP(2050,'Growth Data'!$B$1:$D$3,2,FALSE))^(2050-2040)</f>
        <v>0</v>
      </c>
      <c r="X2" s="4">
        <f>'DownActivation, 2040, Winter'!X$2*(1+HLOOKUP(2050,'Growth Data'!$B$1:$D$3,2,FALSE))^(2050-2040)</f>
        <v>0</v>
      </c>
      <c r="Y2" s="4">
        <f>'DownActivation, 2040, Winter'!Y$2*(1+HLOOKUP(2050,'Growth Data'!$B$1:$D$3,2,FALSE))^(2050-2040)</f>
        <v>0</v>
      </c>
    </row>
    <row r="3" spans="1:25" x14ac:dyDescent="0.3">
      <c r="A3">
        <v>1</v>
      </c>
      <c r="B3" s="4">
        <f>B2*1.05</f>
        <v>0.1219470087040108</v>
      </c>
      <c r="C3" s="4">
        <f t="shared" ref="C3:Y3" si="0">C2*1.05</f>
        <v>0.10975230783360972</v>
      </c>
      <c r="D3" s="4">
        <f t="shared" si="0"/>
        <v>7.3168205222406468E-2</v>
      </c>
      <c r="E3" s="4">
        <f t="shared" si="0"/>
        <v>0</v>
      </c>
      <c r="F3" s="4">
        <f t="shared" si="0"/>
        <v>0</v>
      </c>
      <c r="G3" s="4">
        <f t="shared" si="0"/>
        <v>0</v>
      </c>
      <c r="H3" s="4">
        <f t="shared" si="0"/>
        <v>0.1219470087040108</v>
      </c>
      <c r="I3" s="4">
        <f t="shared" si="0"/>
        <v>0.13414170957441188</v>
      </c>
      <c r="J3" s="4">
        <f t="shared" si="0"/>
        <v>0.14633641044481294</v>
      </c>
      <c r="K3" s="4">
        <f t="shared" si="0"/>
        <v>0</v>
      </c>
      <c r="L3" s="4">
        <f t="shared" si="0"/>
        <v>0</v>
      </c>
      <c r="M3" s="4">
        <f t="shared" si="0"/>
        <v>0</v>
      </c>
      <c r="N3" s="4">
        <f t="shared" si="0"/>
        <v>9.7557606963208629E-2</v>
      </c>
      <c r="O3" s="4">
        <f t="shared" si="0"/>
        <v>6.0973504352005402E-2</v>
      </c>
      <c r="P3" s="4">
        <f t="shared" si="0"/>
        <v>7.3168205222406468E-2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si="0"/>
        <v>6.0973504352005402E-2</v>
      </c>
      <c r="U3" s="4">
        <f t="shared" si="0"/>
        <v>0.10975230783360972</v>
      </c>
      <c r="V3" s="4">
        <f t="shared" si="0"/>
        <v>0.14633641044481294</v>
      </c>
      <c r="W3" s="4">
        <f t="shared" si="0"/>
        <v>0</v>
      </c>
      <c r="X3" s="4">
        <f t="shared" si="0"/>
        <v>0</v>
      </c>
      <c r="Y3" s="4">
        <f t="shared" si="0"/>
        <v>0</v>
      </c>
    </row>
    <row r="4" spans="1:25" x14ac:dyDescent="0.3">
      <c r="A4">
        <v>2</v>
      </c>
      <c r="B4" s="4">
        <f>B2*0.95</f>
        <v>0.11033300787505738</v>
      </c>
      <c r="C4" s="4">
        <f t="shared" ref="C4:Y4" si="1">C2*0.95</f>
        <v>9.9299707087551634E-2</v>
      </c>
      <c r="D4" s="4">
        <f t="shared" si="1"/>
        <v>6.6199804725034422E-2</v>
      </c>
      <c r="E4" s="4">
        <f t="shared" si="1"/>
        <v>0</v>
      </c>
      <c r="F4" s="4">
        <f t="shared" si="1"/>
        <v>0</v>
      </c>
      <c r="G4" s="4">
        <f t="shared" si="1"/>
        <v>0</v>
      </c>
      <c r="H4" s="4">
        <f t="shared" si="1"/>
        <v>0.11033300787505738</v>
      </c>
      <c r="I4" s="4">
        <f t="shared" si="1"/>
        <v>0.12136630866256312</v>
      </c>
      <c r="J4" s="4">
        <f t="shared" si="1"/>
        <v>0.13239960945006884</v>
      </c>
      <c r="K4" s="4">
        <f t="shared" si="1"/>
        <v>0</v>
      </c>
      <c r="L4" s="4">
        <f t="shared" si="1"/>
        <v>0</v>
      </c>
      <c r="M4" s="4">
        <f t="shared" si="1"/>
        <v>0</v>
      </c>
      <c r="N4" s="4">
        <f t="shared" si="1"/>
        <v>8.8266406300045883E-2</v>
      </c>
      <c r="O4" s="4">
        <f t="shared" si="1"/>
        <v>5.5166503937528692E-2</v>
      </c>
      <c r="P4" s="4">
        <f t="shared" si="1"/>
        <v>6.6199804725034422E-2</v>
      </c>
      <c r="Q4" s="4">
        <f t="shared" si="1"/>
        <v>0</v>
      </c>
      <c r="R4" s="4">
        <f t="shared" si="1"/>
        <v>0</v>
      </c>
      <c r="S4" s="4">
        <f t="shared" si="1"/>
        <v>0</v>
      </c>
      <c r="T4" s="4">
        <f t="shared" si="1"/>
        <v>5.5166503937528692E-2</v>
      </c>
      <c r="U4" s="4">
        <f t="shared" si="1"/>
        <v>9.9299707087551634E-2</v>
      </c>
      <c r="V4" s="4">
        <f t="shared" si="1"/>
        <v>0.13239960945006884</v>
      </c>
      <c r="W4" s="4">
        <f t="shared" si="1"/>
        <v>0</v>
      </c>
      <c r="X4" s="4">
        <f t="shared" si="1"/>
        <v>0</v>
      </c>
      <c r="Y4" s="4">
        <f t="shared" si="1"/>
        <v>0</v>
      </c>
    </row>
    <row r="5" spans="1:25" x14ac:dyDescent="0.3">
      <c r="A5">
        <v>3</v>
      </c>
      <c r="B5" s="4">
        <f>B2*1.1</f>
        <v>0.12775400911848753</v>
      </c>
      <c r="C5" s="4">
        <f t="shared" ref="C5:Y5" si="2">C2*1.1</f>
        <v>0.11497860820663876</v>
      </c>
      <c r="D5" s="4">
        <f t="shared" si="2"/>
        <v>7.6652405471092491E-2</v>
      </c>
      <c r="E5" s="4">
        <f t="shared" si="2"/>
        <v>0</v>
      </c>
      <c r="F5" s="4">
        <f t="shared" si="2"/>
        <v>0</v>
      </c>
      <c r="G5" s="4">
        <f t="shared" si="2"/>
        <v>0</v>
      </c>
      <c r="H5" s="4">
        <f t="shared" si="2"/>
        <v>0.12775400911848753</v>
      </c>
      <c r="I5" s="4">
        <f t="shared" si="2"/>
        <v>0.14052941003033625</v>
      </c>
      <c r="J5" s="4">
        <f t="shared" si="2"/>
        <v>0.15330481094218498</v>
      </c>
      <c r="K5" s="4">
        <f t="shared" si="2"/>
        <v>0</v>
      </c>
      <c r="L5" s="4">
        <f t="shared" si="2"/>
        <v>0</v>
      </c>
      <c r="M5" s="4">
        <f t="shared" si="2"/>
        <v>0</v>
      </c>
      <c r="N5" s="4">
        <f t="shared" si="2"/>
        <v>0.10220320729478999</v>
      </c>
      <c r="O5" s="4">
        <f t="shared" si="2"/>
        <v>6.3877004559243764E-2</v>
      </c>
      <c r="P5" s="4">
        <f t="shared" si="2"/>
        <v>7.6652405471092491E-2</v>
      </c>
      <c r="Q5" s="4">
        <f t="shared" si="2"/>
        <v>0</v>
      </c>
      <c r="R5" s="4">
        <f t="shared" si="2"/>
        <v>0</v>
      </c>
      <c r="S5" s="4">
        <f t="shared" si="2"/>
        <v>0</v>
      </c>
      <c r="T5" s="4">
        <f t="shared" si="2"/>
        <v>6.3877004559243764E-2</v>
      </c>
      <c r="U5" s="4">
        <f t="shared" si="2"/>
        <v>0.11497860820663876</v>
      </c>
      <c r="V5" s="4">
        <f t="shared" si="2"/>
        <v>0.15330481094218498</v>
      </c>
      <c r="W5" s="4">
        <f t="shared" si="2"/>
        <v>0</v>
      </c>
      <c r="X5" s="4">
        <f t="shared" si="2"/>
        <v>0</v>
      </c>
      <c r="Y5" s="4">
        <f t="shared" si="2"/>
        <v>0</v>
      </c>
    </row>
    <row r="6" spans="1:25" x14ac:dyDescent="0.3">
      <c r="A6">
        <v>4</v>
      </c>
      <c r="B6" s="4">
        <f>B2*0.9</f>
        <v>0.10452600746058069</v>
      </c>
      <c r="C6" s="4">
        <f t="shared" ref="C6:Y6" si="3">C2*0.9</f>
        <v>9.4073406714522606E-2</v>
      </c>
      <c r="D6" s="4">
        <f t="shared" si="3"/>
        <v>6.2715604476348399E-2</v>
      </c>
      <c r="E6" s="4">
        <f t="shared" si="3"/>
        <v>0</v>
      </c>
      <c r="F6" s="4">
        <f t="shared" si="3"/>
        <v>0</v>
      </c>
      <c r="G6" s="4">
        <f t="shared" si="3"/>
        <v>0</v>
      </c>
      <c r="H6" s="4">
        <f t="shared" si="3"/>
        <v>0.10452600746058069</v>
      </c>
      <c r="I6" s="4">
        <f t="shared" si="3"/>
        <v>0.11497860820663876</v>
      </c>
      <c r="J6" s="4">
        <f t="shared" si="3"/>
        <v>0.1254312089526968</v>
      </c>
      <c r="K6" s="4">
        <f t="shared" si="3"/>
        <v>0</v>
      </c>
      <c r="L6" s="4">
        <f t="shared" si="3"/>
        <v>0</v>
      </c>
      <c r="M6" s="4">
        <f t="shared" si="3"/>
        <v>0</v>
      </c>
      <c r="N6" s="4">
        <f t="shared" si="3"/>
        <v>8.3620805968464537E-2</v>
      </c>
      <c r="O6" s="4">
        <f t="shared" si="3"/>
        <v>5.2263003730290344E-2</v>
      </c>
      <c r="P6" s="4">
        <f t="shared" si="3"/>
        <v>6.2715604476348399E-2</v>
      </c>
      <c r="Q6" s="4">
        <f t="shared" si="3"/>
        <v>0</v>
      </c>
      <c r="R6" s="4">
        <f t="shared" si="3"/>
        <v>0</v>
      </c>
      <c r="S6" s="4">
        <f t="shared" si="3"/>
        <v>0</v>
      </c>
      <c r="T6" s="4">
        <f t="shared" si="3"/>
        <v>5.2263003730290344E-2</v>
      </c>
      <c r="U6" s="4">
        <f t="shared" si="3"/>
        <v>9.4073406714522606E-2</v>
      </c>
      <c r="V6" s="4">
        <f t="shared" si="3"/>
        <v>0.1254312089526968</v>
      </c>
      <c r="W6" s="4">
        <f t="shared" si="3"/>
        <v>0</v>
      </c>
      <c r="X6" s="4">
        <f t="shared" si="3"/>
        <v>0</v>
      </c>
      <c r="Y6" s="4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BF002-C479-4585-BB53-0E4A987995C6}">
  <dimension ref="A1:E4"/>
  <sheetViews>
    <sheetView workbookViewId="0">
      <selection activeCell="A8" sqref="A8"/>
    </sheetView>
  </sheetViews>
  <sheetFormatPr defaultRowHeight="14.4" x14ac:dyDescent="0.3"/>
  <cols>
    <col min="1" max="1" width="30.44140625" bestFit="1" customWidth="1"/>
  </cols>
  <sheetData>
    <row r="1" spans="1:5" x14ac:dyDescent="0.3">
      <c r="A1" t="s">
        <v>2</v>
      </c>
      <c r="B1">
        <v>2020</v>
      </c>
      <c r="C1">
        <v>2030</v>
      </c>
      <c r="D1">
        <v>2040</v>
      </c>
      <c r="E1">
        <v>2050</v>
      </c>
    </row>
    <row r="2" spans="1:5" x14ac:dyDescent="0.3">
      <c r="A2" t="s">
        <v>3</v>
      </c>
      <c r="B2" s="2">
        <v>345</v>
      </c>
      <c r="C2" s="2">
        <v>143</v>
      </c>
      <c r="D2" s="2">
        <v>115</v>
      </c>
      <c r="E2" s="2">
        <v>87</v>
      </c>
    </row>
    <row r="3" spans="1:5" x14ac:dyDescent="0.3">
      <c r="A3" t="s">
        <v>4</v>
      </c>
      <c r="B3" s="2">
        <v>345</v>
      </c>
      <c r="C3" s="2">
        <v>198</v>
      </c>
      <c r="D3" s="2">
        <v>174</v>
      </c>
      <c r="E3" s="2">
        <v>149</v>
      </c>
    </row>
    <row r="4" spans="1:5" x14ac:dyDescent="0.3">
      <c r="A4" t="s">
        <v>5</v>
      </c>
      <c r="B4" s="2">
        <v>345</v>
      </c>
      <c r="C4" s="2">
        <v>248</v>
      </c>
      <c r="D4" s="2">
        <v>248</v>
      </c>
      <c r="E4" s="2">
        <v>248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3AF14-4748-4019-BD7D-F91F970D3C5E}">
  <dimension ref="A1:E3"/>
  <sheetViews>
    <sheetView workbookViewId="0">
      <selection activeCell="F33" sqref="F33"/>
    </sheetView>
  </sheetViews>
  <sheetFormatPr defaultRowHeight="14.4" x14ac:dyDescent="0.3"/>
  <cols>
    <col min="1" max="1" width="11.109375" bestFit="1" customWidth="1"/>
    <col min="2" max="5" width="9.5546875" bestFit="1" customWidth="1"/>
  </cols>
  <sheetData>
    <row r="1" spans="1:5" x14ac:dyDescent="0.3">
      <c r="B1">
        <v>2020</v>
      </c>
      <c r="C1">
        <v>2030</v>
      </c>
      <c r="D1">
        <v>2040</v>
      </c>
      <c r="E1">
        <v>2050</v>
      </c>
    </row>
    <row r="2" spans="1:5" x14ac:dyDescent="0.3">
      <c r="A2" t="s">
        <v>6</v>
      </c>
      <c r="B2" s="2">
        <f>(1/5)*'Investment Cost NREL'!B3*1000</f>
        <v>69000</v>
      </c>
      <c r="C2" s="2">
        <f>(1/5)*'Investment Cost NREL'!C3*1000</f>
        <v>39600</v>
      </c>
      <c r="D2" s="2">
        <f>(1/5)*'Investment Cost NREL'!D3*1000</f>
        <v>34800.000000000007</v>
      </c>
      <c r="E2" s="2">
        <f>(1/5)*'Investment Cost NREL'!E3*1000</f>
        <v>29800</v>
      </c>
    </row>
    <row r="3" spans="1:5" x14ac:dyDescent="0.3">
      <c r="A3" t="s">
        <v>7</v>
      </c>
      <c r="B3" s="2">
        <f>(4/5)*'Investment Cost NREL'!B3*1000</f>
        <v>276000</v>
      </c>
      <c r="C3" s="2">
        <f>(4/5)*'Investment Cost NREL'!C3*1000</f>
        <v>158400</v>
      </c>
      <c r="D3" s="2">
        <f>(4/5)*'Investment Cost NREL'!D3*1000</f>
        <v>139200.00000000003</v>
      </c>
      <c r="E3" s="2">
        <f>(4/5)*'Investment Cost NREL'!E3*1000</f>
        <v>119200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A4E6A-5245-4614-AAB1-0934FFCF959F}">
  <dimension ref="A1:Y4"/>
  <sheetViews>
    <sheetView workbookViewId="0">
      <selection activeCell="B2" sqref="B2:Y3"/>
    </sheetView>
  </sheetViews>
  <sheetFormatPr defaultRowHeight="14.4" x14ac:dyDescent="0.3"/>
  <cols>
    <col min="1" max="1" width="13.44140625" bestFit="1" customWidth="1"/>
  </cols>
  <sheetData>
    <row r="1" spans="1:25" x14ac:dyDescent="0.3">
      <c r="A1" s="3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13</v>
      </c>
      <c r="B2" s="2">
        <v>0</v>
      </c>
      <c r="C2" s="2">
        <v>0</v>
      </c>
      <c r="D2" s="2">
        <v>0</v>
      </c>
      <c r="E2" s="2">
        <v>0.45</v>
      </c>
      <c r="F2" s="2">
        <v>0.46</v>
      </c>
      <c r="G2" s="2">
        <v>0.4</v>
      </c>
      <c r="H2" s="2">
        <v>0</v>
      </c>
      <c r="I2" s="2">
        <v>0</v>
      </c>
      <c r="J2" s="2">
        <v>0</v>
      </c>
      <c r="K2" s="2">
        <v>0.28999999999999998</v>
      </c>
      <c r="L2" s="2">
        <v>0.3</v>
      </c>
      <c r="M2" s="2">
        <v>0.3</v>
      </c>
      <c r="N2" s="2">
        <v>0</v>
      </c>
      <c r="O2" s="2">
        <v>0</v>
      </c>
      <c r="P2" s="2">
        <v>0</v>
      </c>
      <c r="Q2" s="2">
        <v>0.28000000000000003</v>
      </c>
      <c r="R2" s="2">
        <v>0.28000000000000003</v>
      </c>
      <c r="S2" s="2">
        <v>0.32</v>
      </c>
      <c r="T2" s="2">
        <v>0</v>
      </c>
      <c r="U2" s="2">
        <v>0</v>
      </c>
      <c r="V2" s="2">
        <v>0</v>
      </c>
      <c r="W2" s="2">
        <v>0.27</v>
      </c>
      <c r="X2" s="2">
        <v>0.27</v>
      </c>
      <c r="Y2" s="2">
        <v>0.27</v>
      </c>
    </row>
    <row r="3" spans="1:25" x14ac:dyDescent="0.3">
      <c r="A3" t="s">
        <v>14</v>
      </c>
      <c r="B3" s="2">
        <v>0.08</v>
      </c>
      <c r="C3" s="2">
        <v>7.0000000000000007E-2</v>
      </c>
      <c r="D3" s="2">
        <v>0.05</v>
      </c>
      <c r="E3" s="2">
        <v>0</v>
      </c>
      <c r="F3" s="2">
        <v>0</v>
      </c>
      <c r="G3" s="2">
        <v>0</v>
      </c>
      <c r="H3" s="2">
        <v>0.08</v>
      </c>
      <c r="I3" s="2">
        <v>0.09</v>
      </c>
      <c r="J3" s="2">
        <v>0.1</v>
      </c>
      <c r="K3" s="2">
        <v>0</v>
      </c>
      <c r="L3" s="2">
        <v>0</v>
      </c>
      <c r="M3" s="2">
        <v>0</v>
      </c>
      <c r="N3" s="2">
        <v>7.0000000000000007E-2</v>
      </c>
      <c r="O3" s="2">
        <v>0.06</v>
      </c>
      <c r="P3" s="2">
        <v>7.0000000000000007E-2</v>
      </c>
      <c r="Q3" s="2">
        <v>0</v>
      </c>
      <c r="R3" s="2">
        <v>0</v>
      </c>
      <c r="S3" s="2">
        <v>0</v>
      </c>
      <c r="T3" s="2">
        <v>0.06</v>
      </c>
      <c r="U3" s="2">
        <v>0.08</v>
      </c>
      <c r="V3" s="2">
        <v>0.1</v>
      </c>
      <c r="W3" s="2">
        <v>0</v>
      </c>
      <c r="X3" s="2">
        <v>0</v>
      </c>
      <c r="Y3" s="2">
        <v>0</v>
      </c>
    </row>
    <row r="4" spans="1:25" x14ac:dyDescent="0.3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3B9C2-80C9-4ABB-8427-38A80B6DB5EE}">
  <dimension ref="A1:Y4"/>
  <sheetViews>
    <sheetView workbookViewId="0">
      <selection activeCell="B2" sqref="B2:Y3"/>
    </sheetView>
  </sheetViews>
  <sheetFormatPr defaultRowHeight="14.4" x14ac:dyDescent="0.3"/>
  <cols>
    <col min="1" max="1" width="13.44140625" bestFit="1" customWidth="1"/>
  </cols>
  <sheetData>
    <row r="1" spans="1:25" x14ac:dyDescent="0.3">
      <c r="A1" s="3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13</v>
      </c>
      <c r="B2" s="2">
        <v>0</v>
      </c>
      <c r="C2" s="2">
        <v>0</v>
      </c>
      <c r="D2" s="2">
        <v>0</v>
      </c>
      <c r="E2" s="2">
        <v>0.5</v>
      </c>
      <c r="F2" s="2">
        <v>0.52</v>
      </c>
      <c r="G2" s="2">
        <v>0.45</v>
      </c>
      <c r="H2" s="2">
        <v>0</v>
      </c>
      <c r="I2" s="2">
        <v>0</v>
      </c>
      <c r="J2" s="2">
        <v>0</v>
      </c>
      <c r="K2" s="2">
        <v>0.25</v>
      </c>
      <c r="L2" s="2">
        <v>0.32</v>
      </c>
      <c r="M2" s="2">
        <v>0.35</v>
      </c>
      <c r="N2" s="2">
        <v>0</v>
      </c>
      <c r="O2" s="2">
        <v>0</v>
      </c>
      <c r="P2" s="2">
        <v>0</v>
      </c>
      <c r="Q2" s="2">
        <v>0.32</v>
      </c>
      <c r="R2" s="2">
        <v>0.35</v>
      </c>
      <c r="S2" s="2">
        <v>0.41</v>
      </c>
      <c r="T2" s="2">
        <v>0</v>
      </c>
      <c r="U2" s="2">
        <v>0</v>
      </c>
      <c r="V2" s="2">
        <v>0</v>
      </c>
      <c r="W2" s="2">
        <v>0.15</v>
      </c>
      <c r="X2" s="2">
        <v>0.15</v>
      </c>
      <c r="Y2" s="2">
        <v>0.25</v>
      </c>
    </row>
    <row r="3" spans="1:25" x14ac:dyDescent="0.3">
      <c r="A3" t="s">
        <v>14</v>
      </c>
      <c r="B3" s="2">
        <v>0.1</v>
      </c>
      <c r="C3" s="2">
        <v>0.09</v>
      </c>
      <c r="D3" s="2">
        <v>0.06</v>
      </c>
      <c r="E3" s="2">
        <v>0</v>
      </c>
      <c r="F3" s="2">
        <v>0</v>
      </c>
      <c r="G3" s="2">
        <v>0</v>
      </c>
      <c r="H3" s="2">
        <v>0.1</v>
      </c>
      <c r="I3" s="2">
        <v>0.11</v>
      </c>
      <c r="J3" s="2">
        <v>0.12</v>
      </c>
      <c r="K3" s="2">
        <v>0</v>
      </c>
      <c r="L3" s="2">
        <v>0</v>
      </c>
      <c r="M3" s="2">
        <v>0</v>
      </c>
      <c r="N3" s="2">
        <v>0.08</v>
      </c>
      <c r="O3" s="2">
        <v>0.05</v>
      </c>
      <c r="P3" s="2">
        <v>0.06</v>
      </c>
      <c r="Q3" s="2">
        <v>0</v>
      </c>
      <c r="R3" s="2">
        <v>0</v>
      </c>
      <c r="S3" s="2">
        <v>0</v>
      </c>
      <c r="T3" s="2">
        <v>0.05</v>
      </c>
      <c r="U3" s="2">
        <v>0.09</v>
      </c>
      <c r="V3" s="2">
        <v>0.12</v>
      </c>
      <c r="W3" s="2">
        <v>0</v>
      </c>
      <c r="X3" s="2">
        <v>0</v>
      </c>
      <c r="Y3" s="2">
        <v>0</v>
      </c>
    </row>
    <row r="4" spans="1:25" x14ac:dyDescent="0.3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EA6EE-4552-4A00-B76A-19660EFE5524}">
  <dimension ref="A1:Y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0</v>
      </c>
      <c r="B2" s="4">
        <f>'Normalized Curves, 2020, Summer'!B$2</f>
        <v>0</v>
      </c>
      <c r="C2" s="4">
        <f>'Normalized Curves, 2020, Summer'!C$2</f>
        <v>0</v>
      </c>
      <c r="D2" s="4">
        <f>'Normalized Curves, 2020, Summer'!D$2</f>
        <v>0</v>
      </c>
      <c r="E2" s="4">
        <f>'Normalized Curves, 2020, Summer'!E$2</f>
        <v>0.45</v>
      </c>
      <c r="F2" s="4">
        <f>'Normalized Curves, 2020, Summer'!F$2</f>
        <v>0.46</v>
      </c>
      <c r="G2" s="4">
        <f>'Normalized Curves, 2020, Summer'!G$2</f>
        <v>0.4</v>
      </c>
      <c r="H2" s="4">
        <f>'Normalized Curves, 2020, Summer'!H$2</f>
        <v>0</v>
      </c>
      <c r="I2" s="4">
        <f>'Normalized Curves, 2020, Summer'!I$2</f>
        <v>0</v>
      </c>
      <c r="J2" s="4">
        <f>'Normalized Curves, 2020, Summer'!J$2</f>
        <v>0</v>
      </c>
      <c r="K2" s="4">
        <f>'Normalized Curves, 2020, Summer'!K$2</f>
        <v>0.28999999999999998</v>
      </c>
      <c r="L2" s="4">
        <f>'Normalized Curves, 2020, Summer'!L$2</f>
        <v>0.3</v>
      </c>
      <c r="M2" s="4">
        <f>'Normalized Curves, 2020, Summer'!M$2</f>
        <v>0.3</v>
      </c>
      <c r="N2" s="4">
        <f>'Normalized Curves, 2020, Summer'!N$2</f>
        <v>0</v>
      </c>
      <c r="O2" s="4">
        <f>'Normalized Curves, 2020, Summer'!O$2</f>
        <v>0</v>
      </c>
      <c r="P2" s="4">
        <f>'Normalized Curves, 2020, Summer'!P$2</f>
        <v>0</v>
      </c>
      <c r="Q2" s="4">
        <f>'Normalized Curves, 2020, Summer'!Q$2</f>
        <v>0.28000000000000003</v>
      </c>
      <c r="R2" s="4">
        <f>'Normalized Curves, 2020, Summer'!R$2</f>
        <v>0.28000000000000003</v>
      </c>
      <c r="S2" s="4">
        <f>'Normalized Curves, 2020, Summer'!S$2</f>
        <v>0.32</v>
      </c>
      <c r="T2" s="4">
        <f>'Normalized Curves, 2020, Summer'!T$2</f>
        <v>0</v>
      </c>
      <c r="U2" s="4">
        <f>'Normalized Curves, 2020, Summer'!U$2</f>
        <v>0</v>
      </c>
      <c r="V2" s="4">
        <f>'Normalized Curves, 2020, Summer'!V$2</f>
        <v>0</v>
      </c>
      <c r="W2" s="4">
        <f>'Normalized Curves, 2020, Summer'!W$2</f>
        <v>0.27</v>
      </c>
      <c r="X2" s="4">
        <f>'Normalized Curves, 2020, Summer'!X$2</f>
        <v>0.27</v>
      </c>
      <c r="Y2" s="4">
        <f>'Normalized Curves, 2020, Summer'!Y$2</f>
        <v>0.27</v>
      </c>
    </row>
    <row r="3" spans="1:25" x14ac:dyDescent="0.3">
      <c r="A3">
        <v>1</v>
      </c>
      <c r="B3" s="4">
        <f>B2*1.05</f>
        <v>0</v>
      </c>
      <c r="C3" s="4">
        <f t="shared" ref="C3:Y3" si="0">C2*1.05</f>
        <v>0</v>
      </c>
      <c r="D3" s="4">
        <f t="shared" si="0"/>
        <v>0</v>
      </c>
      <c r="E3" s="4">
        <f t="shared" si="0"/>
        <v>0.47250000000000003</v>
      </c>
      <c r="F3" s="4">
        <f t="shared" si="0"/>
        <v>0.48300000000000004</v>
      </c>
      <c r="G3" s="4">
        <f t="shared" si="0"/>
        <v>0.42000000000000004</v>
      </c>
      <c r="H3" s="4">
        <f t="shared" si="0"/>
        <v>0</v>
      </c>
      <c r="I3" s="4">
        <f t="shared" si="0"/>
        <v>0</v>
      </c>
      <c r="J3" s="4">
        <f t="shared" si="0"/>
        <v>0</v>
      </c>
      <c r="K3" s="4">
        <f t="shared" si="0"/>
        <v>0.30449999999999999</v>
      </c>
      <c r="L3" s="4">
        <f t="shared" si="0"/>
        <v>0.315</v>
      </c>
      <c r="M3" s="4">
        <f t="shared" si="0"/>
        <v>0.315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0.29400000000000004</v>
      </c>
      <c r="R3" s="4">
        <f t="shared" si="0"/>
        <v>0.29400000000000004</v>
      </c>
      <c r="S3" s="4">
        <f t="shared" si="0"/>
        <v>0.33600000000000002</v>
      </c>
      <c r="T3" s="4">
        <f t="shared" si="0"/>
        <v>0</v>
      </c>
      <c r="U3" s="4">
        <f t="shared" si="0"/>
        <v>0</v>
      </c>
      <c r="V3" s="4">
        <f t="shared" si="0"/>
        <v>0</v>
      </c>
      <c r="W3" s="4">
        <f t="shared" si="0"/>
        <v>0.28350000000000003</v>
      </c>
      <c r="X3" s="4">
        <f t="shared" si="0"/>
        <v>0.28350000000000003</v>
      </c>
      <c r="Y3" s="4">
        <f t="shared" si="0"/>
        <v>0.28350000000000003</v>
      </c>
    </row>
    <row r="4" spans="1:25" x14ac:dyDescent="0.3">
      <c r="A4">
        <v>2</v>
      </c>
      <c r="B4" s="4">
        <f>B2*0.95</f>
        <v>0</v>
      </c>
      <c r="C4" s="4">
        <f t="shared" ref="C4:Y4" si="1">C2*0.95</f>
        <v>0</v>
      </c>
      <c r="D4" s="4">
        <f t="shared" si="1"/>
        <v>0</v>
      </c>
      <c r="E4" s="4">
        <f t="shared" si="1"/>
        <v>0.42749999999999999</v>
      </c>
      <c r="F4" s="4">
        <f t="shared" si="1"/>
        <v>0.437</v>
      </c>
      <c r="G4" s="4">
        <f t="shared" si="1"/>
        <v>0.38</v>
      </c>
      <c r="H4" s="4">
        <f t="shared" si="1"/>
        <v>0</v>
      </c>
      <c r="I4" s="4">
        <f t="shared" si="1"/>
        <v>0</v>
      </c>
      <c r="J4" s="4">
        <f t="shared" si="1"/>
        <v>0</v>
      </c>
      <c r="K4" s="4">
        <f t="shared" si="1"/>
        <v>0.27549999999999997</v>
      </c>
      <c r="L4" s="4">
        <f t="shared" si="1"/>
        <v>0.28499999999999998</v>
      </c>
      <c r="M4" s="4">
        <f t="shared" si="1"/>
        <v>0.28499999999999998</v>
      </c>
      <c r="N4" s="4">
        <f t="shared" si="1"/>
        <v>0</v>
      </c>
      <c r="O4" s="4">
        <f t="shared" si="1"/>
        <v>0</v>
      </c>
      <c r="P4" s="4">
        <f t="shared" si="1"/>
        <v>0</v>
      </c>
      <c r="Q4" s="4">
        <f t="shared" si="1"/>
        <v>0.26600000000000001</v>
      </c>
      <c r="R4" s="4">
        <f t="shared" si="1"/>
        <v>0.26600000000000001</v>
      </c>
      <c r="S4" s="4">
        <f t="shared" si="1"/>
        <v>0.30399999999999999</v>
      </c>
      <c r="T4" s="4">
        <f t="shared" si="1"/>
        <v>0</v>
      </c>
      <c r="U4" s="4">
        <f t="shared" si="1"/>
        <v>0</v>
      </c>
      <c r="V4" s="4">
        <f t="shared" si="1"/>
        <v>0</v>
      </c>
      <c r="W4" s="4">
        <f t="shared" si="1"/>
        <v>0.25650000000000001</v>
      </c>
      <c r="X4" s="4">
        <f t="shared" si="1"/>
        <v>0.25650000000000001</v>
      </c>
      <c r="Y4" s="4">
        <f t="shared" si="1"/>
        <v>0.25650000000000001</v>
      </c>
    </row>
    <row r="5" spans="1:25" x14ac:dyDescent="0.3">
      <c r="A5">
        <v>3</v>
      </c>
      <c r="B5" s="4">
        <f>B2*1.1</f>
        <v>0</v>
      </c>
      <c r="C5" s="4">
        <f t="shared" ref="C5:Y5" si="2">C2*1.1</f>
        <v>0</v>
      </c>
      <c r="D5" s="4">
        <f t="shared" si="2"/>
        <v>0</v>
      </c>
      <c r="E5" s="4">
        <f t="shared" si="2"/>
        <v>0.49500000000000005</v>
      </c>
      <c r="F5" s="4">
        <f t="shared" si="2"/>
        <v>0.50600000000000012</v>
      </c>
      <c r="G5" s="4">
        <f t="shared" si="2"/>
        <v>0.44000000000000006</v>
      </c>
      <c r="H5" s="4">
        <f t="shared" si="2"/>
        <v>0</v>
      </c>
      <c r="I5" s="4">
        <f t="shared" si="2"/>
        <v>0</v>
      </c>
      <c r="J5" s="4">
        <f t="shared" si="2"/>
        <v>0</v>
      </c>
      <c r="K5" s="4">
        <f t="shared" si="2"/>
        <v>0.31900000000000001</v>
      </c>
      <c r="L5" s="4">
        <f t="shared" si="2"/>
        <v>0.33</v>
      </c>
      <c r="M5" s="4">
        <f t="shared" si="2"/>
        <v>0.33</v>
      </c>
      <c r="N5" s="4">
        <f t="shared" si="2"/>
        <v>0</v>
      </c>
      <c r="O5" s="4">
        <f t="shared" si="2"/>
        <v>0</v>
      </c>
      <c r="P5" s="4">
        <f t="shared" si="2"/>
        <v>0</v>
      </c>
      <c r="Q5" s="4">
        <f t="shared" si="2"/>
        <v>0.30800000000000005</v>
      </c>
      <c r="R5" s="4">
        <f t="shared" si="2"/>
        <v>0.30800000000000005</v>
      </c>
      <c r="S5" s="4">
        <f t="shared" si="2"/>
        <v>0.35200000000000004</v>
      </c>
      <c r="T5" s="4">
        <f t="shared" si="2"/>
        <v>0</v>
      </c>
      <c r="U5" s="4">
        <f t="shared" si="2"/>
        <v>0</v>
      </c>
      <c r="V5" s="4">
        <f t="shared" si="2"/>
        <v>0</v>
      </c>
      <c r="W5" s="4">
        <f t="shared" si="2"/>
        <v>0.29700000000000004</v>
      </c>
      <c r="X5" s="4">
        <f t="shared" si="2"/>
        <v>0.29700000000000004</v>
      </c>
      <c r="Y5" s="4">
        <f t="shared" si="2"/>
        <v>0.29700000000000004</v>
      </c>
    </row>
    <row r="6" spans="1:25" x14ac:dyDescent="0.3">
      <c r="A6">
        <v>4</v>
      </c>
      <c r="B6" s="4">
        <f>B2*0.9</f>
        <v>0</v>
      </c>
      <c r="C6" s="4">
        <f t="shared" ref="C6:Y6" si="3">C2*0.9</f>
        <v>0</v>
      </c>
      <c r="D6" s="4">
        <f t="shared" si="3"/>
        <v>0</v>
      </c>
      <c r="E6" s="4">
        <f t="shared" si="3"/>
        <v>0.40500000000000003</v>
      </c>
      <c r="F6" s="4">
        <f t="shared" si="3"/>
        <v>0.41400000000000003</v>
      </c>
      <c r="G6" s="4">
        <f t="shared" si="3"/>
        <v>0.36000000000000004</v>
      </c>
      <c r="H6" s="4">
        <f t="shared" si="3"/>
        <v>0</v>
      </c>
      <c r="I6" s="4">
        <f t="shared" si="3"/>
        <v>0</v>
      </c>
      <c r="J6" s="4">
        <f t="shared" si="3"/>
        <v>0</v>
      </c>
      <c r="K6" s="4">
        <f t="shared" si="3"/>
        <v>0.26100000000000001</v>
      </c>
      <c r="L6" s="4">
        <f t="shared" si="3"/>
        <v>0.27</v>
      </c>
      <c r="M6" s="4">
        <f t="shared" si="3"/>
        <v>0.27</v>
      </c>
      <c r="N6" s="4">
        <f t="shared" si="3"/>
        <v>0</v>
      </c>
      <c r="O6" s="4">
        <f t="shared" si="3"/>
        <v>0</v>
      </c>
      <c r="P6" s="4">
        <f t="shared" si="3"/>
        <v>0</v>
      </c>
      <c r="Q6" s="4">
        <f t="shared" si="3"/>
        <v>0.25200000000000006</v>
      </c>
      <c r="R6" s="4">
        <f t="shared" si="3"/>
        <v>0.25200000000000006</v>
      </c>
      <c r="S6" s="4">
        <f t="shared" si="3"/>
        <v>0.28800000000000003</v>
      </c>
      <c r="T6" s="4">
        <f t="shared" si="3"/>
        <v>0</v>
      </c>
      <c r="U6" s="4">
        <f t="shared" si="3"/>
        <v>0</v>
      </c>
      <c r="V6" s="4">
        <f t="shared" si="3"/>
        <v>0</v>
      </c>
      <c r="W6" s="4">
        <f t="shared" si="3"/>
        <v>0.24300000000000002</v>
      </c>
      <c r="X6" s="4">
        <f t="shared" si="3"/>
        <v>0.24300000000000002</v>
      </c>
      <c r="Y6" s="4">
        <f t="shared" si="3"/>
        <v>0.24300000000000002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82ECF-25FF-4864-A602-EC24C3455E18}">
  <dimension ref="A1:Y6"/>
  <sheetViews>
    <sheetView workbookViewId="0">
      <selection activeCell="B2" sqref="B2:Y2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0</v>
      </c>
      <c r="B2" s="4">
        <f>'Normalized Curves, 2020, Summer'!B$3</f>
        <v>0.08</v>
      </c>
      <c r="C2" s="4">
        <f>'Normalized Curves, 2020, Summer'!C$3</f>
        <v>7.0000000000000007E-2</v>
      </c>
      <c r="D2" s="4">
        <f>'Normalized Curves, 2020, Summer'!D$3</f>
        <v>0.05</v>
      </c>
      <c r="E2" s="4">
        <f>'Normalized Curves, 2020, Summer'!E$3</f>
        <v>0</v>
      </c>
      <c r="F2" s="4">
        <f>'Normalized Curves, 2020, Summer'!F$3</f>
        <v>0</v>
      </c>
      <c r="G2" s="4">
        <f>'Normalized Curves, 2020, Summer'!G$3</f>
        <v>0</v>
      </c>
      <c r="H2" s="4">
        <f>'Normalized Curves, 2020, Summer'!H$3</f>
        <v>0.08</v>
      </c>
      <c r="I2" s="4">
        <f>'Normalized Curves, 2020, Summer'!I$3</f>
        <v>0.09</v>
      </c>
      <c r="J2" s="4">
        <f>'Normalized Curves, 2020, Summer'!J$3</f>
        <v>0.1</v>
      </c>
      <c r="K2" s="4">
        <f>'Normalized Curves, 2020, Summer'!K$3</f>
        <v>0</v>
      </c>
      <c r="L2" s="4">
        <f>'Normalized Curves, 2020, Summer'!L$3</f>
        <v>0</v>
      </c>
      <c r="M2" s="4">
        <f>'Normalized Curves, 2020, Summer'!M$3</f>
        <v>0</v>
      </c>
      <c r="N2" s="4">
        <f>'Normalized Curves, 2020, Summer'!N$3</f>
        <v>7.0000000000000007E-2</v>
      </c>
      <c r="O2" s="4">
        <f>'Normalized Curves, 2020, Summer'!O$3</f>
        <v>0.06</v>
      </c>
      <c r="P2" s="4">
        <f>'Normalized Curves, 2020, Summer'!P$3</f>
        <v>7.0000000000000007E-2</v>
      </c>
      <c r="Q2" s="4">
        <f>'Normalized Curves, 2020, Summer'!Q$3</f>
        <v>0</v>
      </c>
      <c r="R2" s="4">
        <f>'Normalized Curves, 2020, Summer'!R$3</f>
        <v>0</v>
      </c>
      <c r="S2" s="4">
        <f>'Normalized Curves, 2020, Summer'!S$3</f>
        <v>0</v>
      </c>
      <c r="T2" s="4">
        <f>'Normalized Curves, 2020, Summer'!T$3</f>
        <v>0.06</v>
      </c>
      <c r="U2" s="4">
        <f>'Normalized Curves, 2020, Summer'!U$3</f>
        <v>0.08</v>
      </c>
      <c r="V2" s="4">
        <f>'Normalized Curves, 2020, Summer'!V$3</f>
        <v>0.1</v>
      </c>
      <c r="W2" s="4">
        <f>'Normalized Curves, 2020, Summer'!W$3</f>
        <v>0</v>
      </c>
      <c r="X2" s="4">
        <f>'Normalized Curves, 2020, Summer'!X$3</f>
        <v>0</v>
      </c>
      <c r="Y2" s="4">
        <f>'Normalized Curves, 2020, Summer'!Y$3</f>
        <v>0</v>
      </c>
    </row>
    <row r="3" spans="1:25" x14ac:dyDescent="0.3">
      <c r="A3">
        <v>1</v>
      </c>
      <c r="B3" s="4">
        <f>B2*1.05</f>
        <v>8.4000000000000005E-2</v>
      </c>
      <c r="C3" s="4">
        <f t="shared" ref="C3:Y3" si="0">C2*1.05</f>
        <v>7.350000000000001E-2</v>
      </c>
      <c r="D3" s="4">
        <f t="shared" si="0"/>
        <v>5.2500000000000005E-2</v>
      </c>
      <c r="E3" s="4">
        <f t="shared" si="0"/>
        <v>0</v>
      </c>
      <c r="F3" s="4">
        <f t="shared" si="0"/>
        <v>0</v>
      </c>
      <c r="G3" s="4">
        <f t="shared" si="0"/>
        <v>0</v>
      </c>
      <c r="H3" s="4">
        <f t="shared" si="0"/>
        <v>8.4000000000000005E-2</v>
      </c>
      <c r="I3" s="4">
        <f t="shared" si="0"/>
        <v>9.4500000000000001E-2</v>
      </c>
      <c r="J3" s="4">
        <f t="shared" si="0"/>
        <v>0.10500000000000001</v>
      </c>
      <c r="K3" s="4">
        <f t="shared" si="0"/>
        <v>0</v>
      </c>
      <c r="L3" s="4">
        <f t="shared" si="0"/>
        <v>0</v>
      </c>
      <c r="M3" s="4">
        <f t="shared" si="0"/>
        <v>0</v>
      </c>
      <c r="N3" s="4">
        <f t="shared" si="0"/>
        <v>7.350000000000001E-2</v>
      </c>
      <c r="O3" s="4">
        <f t="shared" si="0"/>
        <v>6.3E-2</v>
      </c>
      <c r="P3" s="4">
        <f t="shared" si="0"/>
        <v>7.350000000000001E-2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si="0"/>
        <v>6.3E-2</v>
      </c>
      <c r="U3" s="4">
        <f t="shared" si="0"/>
        <v>8.4000000000000005E-2</v>
      </c>
      <c r="V3" s="4">
        <f t="shared" si="0"/>
        <v>0.10500000000000001</v>
      </c>
      <c r="W3" s="4">
        <f t="shared" si="0"/>
        <v>0</v>
      </c>
      <c r="X3" s="4">
        <f t="shared" si="0"/>
        <v>0</v>
      </c>
      <c r="Y3" s="4">
        <f t="shared" si="0"/>
        <v>0</v>
      </c>
    </row>
    <row r="4" spans="1:25" x14ac:dyDescent="0.3">
      <c r="A4">
        <v>2</v>
      </c>
      <c r="B4" s="4">
        <f>B2*0.95</f>
        <v>7.5999999999999998E-2</v>
      </c>
      <c r="C4" s="4">
        <f t="shared" ref="C4:Y4" si="1">C2*0.95</f>
        <v>6.6500000000000004E-2</v>
      </c>
      <c r="D4" s="4">
        <f t="shared" si="1"/>
        <v>4.7500000000000001E-2</v>
      </c>
      <c r="E4" s="4">
        <f t="shared" si="1"/>
        <v>0</v>
      </c>
      <c r="F4" s="4">
        <f t="shared" si="1"/>
        <v>0</v>
      </c>
      <c r="G4" s="4">
        <f t="shared" si="1"/>
        <v>0</v>
      </c>
      <c r="H4" s="4">
        <f t="shared" si="1"/>
        <v>7.5999999999999998E-2</v>
      </c>
      <c r="I4" s="4">
        <f t="shared" si="1"/>
        <v>8.5499999999999993E-2</v>
      </c>
      <c r="J4" s="4">
        <f t="shared" si="1"/>
        <v>9.5000000000000001E-2</v>
      </c>
      <c r="K4" s="4">
        <f t="shared" si="1"/>
        <v>0</v>
      </c>
      <c r="L4" s="4">
        <f t="shared" si="1"/>
        <v>0</v>
      </c>
      <c r="M4" s="4">
        <f t="shared" si="1"/>
        <v>0</v>
      </c>
      <c r="N4" s="4">
        <f t="shared" si="1"/>
        <v>6.6500000000000004E-2</v>
      </c>
      <c r="O4" s="4">
        <f t="shared" si="1"/>
        <v>5.6999999999999995E-2</v>
      </c>
      <c r="P4" s="4">
        <f t="shared" si="1"/>
        <v>6.6500000000000004E-2</v>
      </c>
      <c r="Q4" s="4">
        <f t="shared" si="1"/>
        <v>0</v>
      </c>
      <c r="R4" s="4">
        <f t="shared" si="1"/>
        <v>0</v>
      </c>
      <c r="S4" s="4">
        <f t="shared" si="1"/>
        <v>0</v>
      </c>
      <c r="T4" s="4">
        <f t="shared" si="1"/>
        <v>5.6999999999999995E-2</v>
      </c>
      <c r="U4" s="4">
        <f t="shared" si="1"/>
        <v>7.5999999999999998E-2</v>
      </c>
      <c r="V4" s="4">
        <f t="shared" si="1"/>
        <v>9.5000000000000001E-2</v>
      </c>
      <c r="W4" s="4">
        <f t="shared" si="1"/>
        <v>0</v>
      </c>
      <c r="X4" s="4">
        <f t="shared" si="1"/>
        <v>0</v>
      </c>
      <c r="Y4" s="4">
        <f t="shared" si="1"/>
        <v>0</v>
      </c>
    </row>
    <row r="5" spans="1:25" x14ac:dyDescent="0.3">
      <c r="A5">
        <v>3</v>
      </c>
      <c r="B5" s="4">
        <f>B2*1.1</f>
        <v>8.8000000000000009E-2</v>
      </c>
      <c r="C5" s="4">
        <f t="shared" ref="C5:Y5" si="2">C2*1.1</f>
        <v>7.7000000000000013E-2</v>
      </c>
      <c r="D5" s="4">
        <f t="shared" si="2"/>
        <v>5.5000000000000007E-2</v>
      </c>
      <c r="E5" s="4">
        <f t="shared" si="2"/>
        <v>0</v>
      </c>
      <c r="F5" s="4">
        <f t="shared" si="2"/>
        <v>0</v>
      </c>
      <c r="G5" s="4">
        <f t="shared" si="2"/>
        <v>0</v>
      </c>
      <c r="H5" s="4">
        <f t="shared" si="2"/>
        <v>8.8000000000000009E-2</v>
      </c>
      <c r="I5" s="4">
        <f t="shared" si="2"/>
        <v>9.9000000000000005E-2</v>
      </c>
      <c r="J5" s="4">
        <f t="shared" si="2"/>
        <v>0.11000000000000001</v>
      </c>
      <c r="K5" s="4">
        <f t="shared" si="2"/>
        <v>0</v>
      </c>
      <c r="L5" s="4">
        <f t="shared" si="2"/>
        <v>0</v>
      </c>
      <c r="M5" s="4">
        <f t="shared" si="2"/>
        <v>0</v>
      </c>
      <c r="N5" s="4">
        <f t="shared" si="2"/>
        <v>7.7000000000000013E-2</v>
      </c>
      <c r="O5" s="4">
        <f t="shared" si="2"/>
        <v>6.6000000000000003E-2</v>
      </c>
      <c r="P5" s="4">
        <f t="shared" si="2"/>
        <v>7.7000000000000013E-2</v>
      </c>
      <c r="Q5" s="4">
        <f t="shared" si="2"/>
        <v>0</v>
      </c>
      <c r="R5" s="4">
        <f t="shared" si="2"/>
        <v>0</v>
      </c>
      <c r="S5" s="4">
        <f t="shared" si="2"/>
        <v>0</v>
      </c>
      <c r="T5" s="4">
        <f t="shared" si="2"/>
        <v>6.6000000000000003E-2</v>
      </c>
      <c r="U5" s="4">
        <f t="shared" si="2"/>
        <v>8.8000000000000009E-2</v>
      </c>
      <c r="V5" s="4">
        <f t="shared" si="2"/>
        <v>0.11000000000000001</v>
      </c>
      <c r="W5" s="4">
        <f t="shared" si="2"/>
        <v>0</v>
      </c>
      <c r="X5" s="4">
        <f t="shared" si="2"/>
        <v>0</v>
      </c>
      <c r="Y5" s="4">
        <f t="shared" si="2"/>
        <v>0</v>
      </c>
    </row>
    <row r="6" spans="1:25" x14ac:dyDescent="0.3">
      <c r="A6">
        <v>4</v>
      </c>
      <c r="B6" s="4">
        <f>B2*0.9</f>
        <v>7.2000000000000008E-2</v>
      </c>
      <c r="C6" s="4">
        <f t="shared" ref="C6:Y6" si="3">C2*0.9</f>
        <v>6.3000000000000014E-2</v>
      </c>
      <c r="D6" s="4">
        <f t="shared" si="3"/>
        <v>4.5000000000000005E-2</v>
      </c>
      <c r="E6" s="4">
        <f t="shared" si="3"/>
        <v>0</v>
      </c>
      <c r="F6" s="4">
        <f t="shared" si="3"/>
        <v>0</v>
      </c>
      <c r="G6" s="4">
        <f t="shared" si="3"/>
        <v>0</v>
      </c>
      <c r="H6" s="4">
        <f t="shared" si="3"/>
        <v>7.2000000000000008E-2</v>
      </c>
      <c r="I6" s="4">
        <f t="shared" si="3"/>
        <v>8.1000000000000003E-2</v>
      </c>
      <c r="J6" s="4">
        <f t="shared" si="3"/>
        <v>9.0000000000000011E-2</v>
      </c>
      <c r="K6" s="4">
        <f t="shared" si="3"/>
        <v>0</v>
      </c>
      <c r="L6" s="4">
        <f t="shared" si="3"/>
        <v>0</v>
      </c>
      <c r="M6" s="4">
        <f t="shared" si="3"/>
        <v>0</v>
      </c>
      <c r="N6" s="4">
        <f t="shared" si="3"/>
        <v>6.3000000000000014E-2</v>
      </c>
      <c r="O6" s="4">
        <f t="shared" si="3"/>
        <v>5.3999999999999999E-2</v>
      </c>
      <c r="P6" s="4">
        <f t="shared" si="3"/>
        <v>6.3000000000000014E-2</v>
      </c>
      <c r="Q6" s="4">
        <f t="shared" si="3"/>
        <v>0</v>
      </c>
      <c r="R6" s="4">
        <f t="shared" si="3"/>
        <v>0</v>
      </c>
      <c r="S6" s="4">
        <f t="shared" si="3"/>
        <v>0</v>
      </c>
      <c r="T6" s="4">
        <f t="shared" si="3"/>
        <v>5.3999999999999999E-2</v>
      </c>
      <c r="U6" s="4">
        <f t="shared" si="3"/>
        <v>7.2000000000000008E-2</v>
      </c>
      <c r="V6" s="4">
        <f t="shared" si="3"/>
        <v>9.0000000000000011E-2</v>
      </c>
      <c r="W6" s="4">
        <f t="shared" si="3"/>
        <v>0</v>
      </c>
      <c r="X6" s="4">
        <f t="shared" si="3"/>
        <v>0</v>
      </c>
      <c r="Y6" s="4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2B1F5-77DD-4F3E-BCDE-E1988F92DA71}">
  <dimension ref="A1:Y6"/>
  <sheetViews>
    <sheetView workbookViewId="0">
      <selection activeCell="B2" sqref="B2:Y2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0</v>
      </c>
      <c r="B2" s="4">
        <f>'Normalized Curves, 2020, Winter'!B$2</f>
        <v>0</v>
      </c>
      <c r="C2" s="4">
        <f>'Normalized Curves, 2020, Winter'!C$2</f>
        <v>0</v>
      </c>
      <c r="D2" s="4">
        <f>'Normalized Curves, 2020, Winter'!D$2</f>
        <v>0</v>
      </c>
      <c r="E2" s="4">
        <f>'Normalized Curves, 2020, Winter'!E$2</f>
        <v>0.5</v>
      </c>
      <c r="F2" s="4">
        <f>'Normalized Curves, 2020, Winter'!F$2</f>
        <v>0.52</v>
      </c>
      <c r="G2" s="4">
        <f>'Normalized Curves, 2020, Winter'!G$2</f>
        <v>0.45</v>
      </c>
      <c r="H2" s="4">
        <f>'Normalized Curves, 2020, Winter'!H$2</f>
        <v>0</v>
      </c>
      <c r="I2" s="4">
        <f>'Normalized Curves, 2020, Winter'!I$2</f>
        <v>0</v>
      </c>
      <c r="J2" s="4">
        <f>'Normalized Curves, 2020, Winter'!J$2</f>
        <v>0</v>
      </c>
      <c r="K2" s="4">
        <f>'Normalized Curves, 2020, Winter'!K$2</f>
        <v>0.25</v>
      </c>
      <c r="L2" s="4">
        <f>'Normalized Curves, 2020, Winter'!L$2</f>
        <v>0.32</v>
      </c>
      <c r="M2" s="4">
        <f>'Normalized Curves, 2020, Winter'!M$2</f>
        <v>0.35</v>
      </c>
      <c r="N2" s="4">
        <f>'Normalized Curves, 2020, Winter'!N$2</f>
        <v>0</v>
      </c>
      <c r="O2" s="4">
        <f>'Normalized Curves, 2020, Winter'!O$2</f>
        <v>0</v>
      </c>
      <c r="P2" s="4">
        <f>'Normalized Curves, 2020, Winter'!P$2</f>
        <v>0</v>
      </c>
      <c r="Q2" s="4">
        <f>'Normalized Curves, 2020, Winter'!Q$2</f>
        <v>0.32</v>
      </c>
      <c r="R2" s="4">
        <f>'Normalized Curves, 2020, Winter'!R$2</f>
        <v>0.35</v>
      </c>
      <c r="S2" s="4">
        <f>'Normalized Curves, 2020, Winter'!S$2</f>
        <v>0.41</v>
      </c>
      <c r="T2" s="4">
        <f>'Normalized Curves, 2020, Winter'!T$2</f>
        <v>0</v>
      </c>
      <c r="U2" s="4">
        <f>'Normalized Curves, 2020, Winter'!U$2</f>
        <v>0</v>
      </c>
      <c r="V2" s="4">
        <f>'Normalized Curves, 2020, Winter'!V$2</f>
        <v>0</v>
      </c>
      <c r="W2" s="4">
        <f>'Normalized Curves, 2020, Winter'!W$2</f>
        <v>0.15</v>
      </c>
      <c r="X2" s="4">
        <f>'Normalized Curves, 2020, Winter'!X$2</f>
        <v>0.15</v>
      </c>
      <c r="Y2" s="4">
        <f>'Normalized Curves, 2020, Winter'!Y$2</f>
        <v>0.25</v>
      </c>
    </row>
    <row r="3" spans="1:25" x14ac:dyDescent="0.3">
      <c r="A3">
        <v>1</v>
      </c>
      <c r="B3" s="4">
        <f>B2*1.05</f>
        <v>0</v>
      </c>
      <c r="C3" s="4">
        <f t="shared" ref="C3:Y3" si="0">C2*1.05</f>
        <v>0</v>
      </c>
      <c r="D3" s="4">
        <f t="shared" si="0"/>
        <v>0</v>
      </c>
      <c r="E3" s="4">
        <f t="shared" si="0"/>
        <v>0.52500000000000002</v>
      </c>
      <c r="F3" s="4">
        <f t="shared" si="0"/>
        <v>0.54600000000000004</v>
      </c>
      <c r="G3" s="4">
        <f t="shared" si="0"/>
        <v>0.47250000000000003</v>
      </c>
      <c r="H3" s="4">
        <f t="shared" si="0"/>
        <v>0</v>
      </c>
      <c r="I3" s="4">
        <f t="shared" si="0"/>
        <v>0</v>
      </c>
      <c r="J3" s="4">
        <f t="shared" si="0"/>
        <v>0</v>
      </c>
      <c r="K3" s="4">
        <f t="shared" si="0"/>
        <v>0.26250000000000001</v>
      </c>
      <c r="L3" s="4">
        <f t="shared" si="0"/>
        <v>0.33600000000000002</v>
      </c>
      <c r="M3" s="4">
        <f t="shared" si="0"/>
        <v>0.36749999999999999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0.33600000000000002</v>
      </c>
      <c r="R3" s="4">
        <f t="shared" si="0"/>
        <v>0.36749999999999999</v>
      </c>
      <c r="S3" s="4">
        <f t="shared" si="0"/>
        <v>0.43049999999999999</v>
      </c>
      <c r="T3" s="4">
        <f t="shared" si="0"/>
        <v>0</v>
      </c>
      <c r="U3" s="4">
        <f t="shared" si="0"/>
        <v>0</v>
      </c>
      <c r="V3" s="4">
        <f t="shared" si="0"/>
        <v>0</v>
      </c>
      <c r="W3" s="4">
        <f t="shared" si="0"/>
        <v>0.1575</v>
      </c>
      <c r="X3" s="4">
        <f t="shared" si="0"/>
        <v>0.1575</v>
      </c>
      <c r="Y3" s="4">
        <f t="shared" si="0"/>
        <v>0.26250000000000001</v>
      </c>
    </row>
    <row r="4" spans="1:25" x14ac:dyDescent="0.3">
      <c r="A4">
        <v>2</v>
      </c>
      <c r="B4" s="4">
        <f>B2*0.95</f>
        <v>0</v>
      </c>
      <c r="C4" s="4">
        <f t="shared" ref="C4:Y4" si="1">C2*0.95</f>
        <v>0</v>
      </c>
      <c r="D4" s="4">
        <f t="shared" si="1"/>
        <v>0</v>
      </c>
      <c r="E4" s="4">
        <f t="shared" si="1"/>
        <v>0.47499999999999998</v>
      </c>
      <c r="F4" s="4">
        <f t="shared" si="1"/>
        <v>0.49399999999999999</v>
      </c>
      <c r="G4" s="4">
        <f t="shared" si="1"/>
        <v>0.42749999999999999</v>
      </c>
      <c r="H4" s="4">
        <f t="shared" si="1"/>
        <v>0</v>
      </c>
      <c r="I4" s="4">
        <f t="shared" si="1"/>
        <v>0</v>
      </c>
      <c r="J4" s="4">
        <f t="shared" si="1"/>
        <v>0</v>
      </c>
      <c r="K4" s="4">
        <f t="shared" si="1"/>
        <v>0.23749999999999999</v>
      </c>
      <c r="L4" s="4">
        <f t="shared" si="1"/>
        <v>0.30399999999999999</v>
      </c>
      <c r="M4" s="4">
        <f t="shared" si="1"/>
        <v>0.33249999999999996</v>
      </c>
      <c r="N4" s="4">
        <f t="shared" si="1"/>
        <v>0</v>
      </c>
      <c r="O4" s="4">
        <f t="shared" si="1"/>
        <v>0</v>
      </c>
      <c r="P4" s="4">
        <f t="shared" si="1"/>
        <v>0</v>
      </c>
      <c r="Q4" s="4">
        <f t="shared" si="1"/>
        <v>0.30399999999999999</v>
      </c>
      <c r="R4" s="4">
        <f t="shared" si="1"/>
        <v>0.33249999999999996</v>
      </c>
      <c r="S4" s="4">
        <f t="shared" si="1"/>
        <v>0.38949999999999996</v>
      </c>
      <c r="T4" s="4">
        <f t="shared" si="1"/>
        <v>0</v>
      </c>
      <c r="U4" s="4">
        <f t="shared" si="1"/>
        <v>0</v>
      </c>
      <c r="V4" s="4">
        <f t="shared" si="1"/>
        <v>0</v>
      </c>
      <c r="W4" s="4">
        <f t="shared" si="1"/>
        <v>0.14249999999999999</v>
      </c>
      <c r="X4" s="4">
        <f t="shared" si="1"/>
        <v>0.14249999999999999</v>
      </c>
      <c r="Y4" s="4">
        <f t="shared" si="1"/>
        <v>0.23749999999999999</v>
      </c>
    </row>
    <row r="5" spans="1:25" x14ac:dyDescent="0.3">
      <c r="A5">
        <v>3</v>
      </c>
      <c r="B5" s="4">
        <f>B2*1.1</f>
        <v>0</v>
      </c>
      <c r="C5" s="4">
        <f t="shared" ref="C5:Y5" si="2">C2*1.1</f>
        <v>0</v>
      </c>
      <c r="D5" s="4">
        <f t="shared" si="2"/>
        <v>0</v>
      </c>
      <c r="E5" s="4">
        <f t="shared" si="2"/>
        <v>0.55000000000000004</v>
      </c>
      <c r="F5" s="4">
        <f t="shared" si="2"/>
        <v>0.57200000000000006</v>
      </c>
      <c r="G5" s="4">
        <f t="shared" si="2"/>
        <v>0.49500000000000005</v>
      </c>
      <c r="H5" s="4">
        <f t="shared" si="2"/>
        <v>0</v>
      </c>
      <c r="I5" s="4">
        <f t="shared" si="2"/>
        <v>0</v>
      </c>
      <c r="J5" s="4">
        <f t="shared" si="2"/>
        <v>0</v>
      </c>
      <c r="K5" s="4">
        <f t="shared" si="2"/>
        <v>0.27500000000000002</v>
      </c>
      <c r="L5" s="4">
        <f t="shared" si="2"/>
        <v>0.35200000000000004</v>
      </c>
      <c r="M5" s="4">
        <f t="shared" si="2"/>
        <v>0.38500000000000001</v>
      </c>
      <c r="N5" s="4">
        <f t="shared" si="2"/>
        <v>0</v>
      </c>
      <c r="O5" s="4">
        <f t="shared" si="2"/>
        <v>0</v>
      </c>
      <c r="P5" s="4">
        <f t="shared" si="2"/>
        <v>0</v>
      </c>
      <c r="Q5" s="4">
        <f t="shared" si="2"/>
        <v>0.35200000000000004</v>
      </c>
      <c r="R5" s="4">
        <f t="shared" si="2"/>
        <v>0.38500000000000001</v>
      </c>
      <c r="S5" s="4">
        <f t="shared" si="2"/>
        <v>0.45100000000000001</v>
      </c>
      <c r="T5" s="4">
        <f t="shared" si="2"/>
        <v>0</v>
      </c>
      <c r="U5" s="4">
        <f t="shared" si="2"/>
        <v>0</v>
      </c>
      <c r="V5" s="4">
        <f t="shared" si="2"/>
        <v>0</v>
      </c>
      <c r="W5" s="4">
        <f t="shared" si="2"/>
        <v>0.16500000000000001</v>
      </c>
      <c r="X5" s="4">
        <f t="shared" si="2"/>
        <v>0.16500000000000001</v>
      </c>
      <c r="Y5" s="4">
        <f t="shared" si="2"/>
        <v>0.27500000000000002</v>
      </c>
    </row>
    <row r="6" spans="1:25" x14ac:dyDescent="0.3">
      <c r="A6">
        <v>4</v>
      </c>
      <c r="B6" s="4">
        <f>B2*0.9</f>
        <v>0</v>
      </c>
      <c r="C6" s="4">
        <f t="shared" ref="C6:Y6" si="3">C2*0.9</f>
        <v>0</v>
      </c>
      <c r="D6" s="4">
        <f t="shared" si="3"/>
        <v>0</v>
      </c>
      <c r="E6" s="4">
        <f t="shared" si="3"/>
        <v>0.45</v>
      </c>
      <c r="F6" s="4">
        <f t="shared" si="3"/>
        <v>0.46800000000000003</v>
      </c>
      <c r="G6" s="4">
        <f t="shared" si="3"/>
        <v>0.40500000000000003</v>
      </c>
      <c r="H6" s="4">
        <f t="shared" si="3"/>
        <v>0</v>
      </c>
      <c r="I6" s="4">
        <f t="shared" si="3"/>
        <v>0</v>
      </c>
      <c r="J6" s="4">
        <f t="shared" si="3"/>
        <v>0</v>
      </c>
      <c r="K6" s="4">
        <f t="shared" si="3"/>
        <v>0.22500000000000001</v>
      </c>
      <c r="L6" s="4">
        <f t="shared" si="3"/>
        <v>0.28800000000000003</v>
      </c>
      <c r="M6" s="4">
        <f t="shared" si="3"/>
        <v>0.315</v>
      </c>
      <c r="N6" s="4">
        <f t="shared" si="3"/>
        <v>0</v>
      </c>
      <c r="O6" s="4">
        <f t="shared" si="3"/>
        <v>0</v>
      </c>
      <c r="P6" s="4">
        <f t="shared" si="3"/>
        <v>0</v>
      </c>
      <c r="Q6" s="4">
        <f t="shared" si="3"/>
        <v>0.28800000000000003</v>
      </c>
      <c r="R6" s="4">
        <f t="shared" si="3"/>
        <v>0.315</v>
      </c>
      <c r="S6" s="4">
        <f t="shared" si="3"/>
        <v>0.36899999999999999</v>
      </c>
      <c r="T6" s="4">
        <f t="shared" si="3"/>
        <v>0</v>
      </c>
      <c r="U6" s="4">
        <f t="shared" si="3"/>
        <v>0</v>
      </c>
      <c r="V6" s="4">
        <f t="shared" si="3"/>
        <v>0</v>
      </c>
      <c r="W6" s="4">
        <f t="shared" si="3"/>
        <v>0.13500000000000001</v>
      </c>
      <c r="X6" s="4">
        <f t="shared" si="3"/>
        <v>0.13500000000000001</v>
      </c>
      <c r="Y6" s="4">
        <f t="shared" si="3"/>
        <v>0.22500000000000001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Scenarios</vt:lpstr>
      <vt:lpstr>Growth Data</vt:lpstr>
      <vt:lpstr>Investment Cost NREL</vt:lpstr>
      <vt:lpstr>Investment Cost</vt:lpstr>
      <vt:lpstr>Normalized Curves, 2020, Summer</vt:lpstr>
      <vt:lpstr>Normalized Curves, 2020, Winter</vt:lpstr>
      <vt:lpstr>UpActivation, 2020, Summer</vt:lpstr>
      <vt:lpstr>DownActivation, 2020, Summer</vt:lpstr>
      <vt:lpstr>UpActivation, 2020, Winter</vt:lpstr>
      <vt:lpstr>DownActivation, 2020, Winter</vt:lpstr>
      <vt:lpstr>UpActivation, 2030, Summer</vt:lpstr>
      <vt:lpstr>DownActivation, 2030, Summer</vt:lpstr>
      <vt:lpstr>UpActivation, 2030, Winter</vt:lpstr>
      <vt:lpstr>DownActivation, 2030, Winter</vt:lpstr>
      <vt:lpstr>UpActivation, 2040, Summer</vt:lpstr>
      <vt:lpstr>DownActivation, 2040, Summer</vt:lpstr>
      <vt:lpstr>UpActivation, 2040, Winter</vt:lpstr>
      <vt:lpstr>DownActivation, 2040, Winter</vt:lpstr>
      <vt:lpstr>UpActivation, 2050, Summer</vt:lpstr>
      <vt:lpstr>DownActivation, 2050, Summer</vt:lpstr>
      <vt:lpstr>UpActivation, 2050, Winter</vt:lpstr>
      <vt:lpstr>DownActivation, 2050,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2023-06-28T13:58:25Z</dcterms:modified>
</cp:coreProperties>
</file>