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0470" windowHeight="6240"/>
  </bookViews>
  <sheets>
    <sheet name="Q1" sheetId="1" r:id="rId1"/>
    <sheet name="Q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1" i="2" l="1" a="1"/>
  <c r="K1" i="2" s="1"/>
  <c r="C9" i="2"/>
  <c r="C8" i="2"/>
  <c r="C7" i="2"/>
  <c r="F9" i="1"/>
  <c r="C17" i="1" s="1"/>
  <c r="F8" i="1"/>
  <c r="G17" i="1" s="1"/>
  <c r="H17" i="1" s="1"/>
  <c r="C10" i="1"/>
  <c r="D10" i="1"/>
  <c r="F10" i="1"/>
  <c r="D17" i="1" s="1"/>
  <c r="B10" i="1"/>
  <c r="C9" i="1"/>
  <c r="D9" i="1"/>
  <c r="B9" i="1"/>
  <c r="C8" i="1"/>
  <c r="D8" i="1"/>
  <c r="B8" i="1"/>
  <c r="B17" i="1" l="1"/>
  <c r="E17" i="1" s="1"/>
  <c r="I2" i="2"/>
  <c r="K2" i="2"/>
  <c r="J3" i="2"/>
  <c r="D7" i="2"/>
  <c r="E9" i="2" s="1"/>
  <c r="B12" i="2" s="1"/>
  <c r="K3" i="2"/>
  <c r="J2" i="2"/>
  <c r="I1" i="2"/>
  <c r="J1" i="2"/>
  <c r="I3" i="2"/>
  <c r="I17" i="1"/>
  <c r="G18" i="1" s="1"/>
  <c r="D18" i="1"/>
  <c r="J9" i="2" l="1"/>
  <c r="J8" i="2"/>
  <c r="J7" i="2"/>
  <c r="E7" i="2"/>
  <c r="B10" i="2" s="1"/>
  <c r="E8" i="2"/>
  <c r="B11" i="2" s="1"/>
  <c r="H18" i="1"/>
  <c r="I18" i="1" s="1"/>
  <c r="B18" i="1"/>
  <c r="C18" i="1"/>
  <c r="B19" i="1" s="1"/>
  <c r="J17" i="1"/>
  <c r="E18" i="1" l="1"/>
  <c r="K7" i="2"/>
  <c r="L7" i="2" s="1"/>
  <c r="I10" i="2" s="1"/>
  <c r="C12" i="2"/>
  <c r="C11" i="2"/>
  <c r="C10" i="2"/>
  <c r="G19" i="1"/>
  <c r="H19" i="1" s="1"/>
  <c r="J18" i="1"/>
  <c r="D19" i="1"/>
  <c r="C20" i="1" s="1"/>
  <c r="C19" i="1"/>
  <c r="B20" i="1" l="1"/>
  <c r="L8" i="2"/>
  <c r="I11" i="2" s="1"/>
  <c r="J10" i="2" s="1"/>
  <c r="L9" i="2"/>
  <c r="I12" i="2" s="1"/>
  <c r="D10" i="2"/>
  <c r="F10" i="2" s="1"/>
  <c r="E19" i="1"/>
  <c r="I19" i="1"/>
  <c r="G20" i="1" s="1"/>
  <c r="D20" i="1"/>
  <c r="C21" i="1" s="1"/>
  <c r="D21" i="1"/>
  <c r="J12" i="2" l="1"/>
  <c r="J11" i="2"/>
  <c r="K10" i="2" s="1"/>
  <c r="M10" i="2" s="1"/>
  <c r="E12" i="2"/>
  <c r="B15" i="2" s="1"/>
  <c r="E10" i="2"/>
  <c r="B13" i="2" s="1"/>
  <c r="E11" i="2"/>
  <c r="B14" i="2" s="1"/>
  <c r="B22" i="1"/>
  <c r="J19" i="1"/>
  <c r="H20" i="1"/>
  <c r="B21" i="1"/>
  <c r="E20" i="1"/>
  <c r="E21" i="1"/>
  <c r="C15" i="2" l="1"/>
  <c r="L11" i="2"/>
  <c r="I14" i="2" s="1"/>
  <c r="L12" i="2"/>
  <c r="I15" i="2" s="1"/>
  <c r="L10" i="2"/>
  <c r="I13" i="2" s="1"/>
  <c r="C14" i="2"/>
  <c r="C13" i="2"/>
  <c r="D13" i="2" s="1"/>
  <c r="F13" i="2" s="1"/>
  <c r="I20" i="1"/>
  <c r="G21" i="1" s="1"/>
  <c r="C22" i="1"/>
  <c r="E22" i="1" s="1"/>
  <c r="D22" i="1"/>
  <c r="C23" i="1" s="1"/>
  <c r="J13" i="2" l="1"/>
  <c r="J14" i="2"/>
  <c r="J15" i="2"/>
  <c r="E14" i="2"/>
  <c r="B17" i="2" s="1"/>
  <c r="E13" i="2"/>
  <c r="B16" i="2" s="1"/>
  <c r="E15" i="2"/>
  <c r="B18" i="2" s="1"/>
  <c r="J20" i="1"/>
  <c r="I21" i="1"/>
  <c r="H21" i="1"/>
  <c r="B23" i="1"/>
  <c r="D23" i="1"/>
  <c r="B24" i="1" s="1"/>
  <c r="K13" i="2" l="1"/>
  <c r="M13" i="2" s="1"/>
  <c r="C17" i="2"/>
  <c r="C18" i="2"/>
  <c r="C16" i="2"/>
  <c r="J21" i="1"/>
  <c r="D24" i="1"/>
  <c r="C25" i="1" s="1"/>
  <c r="C24" i="1"/>
  <c r="E23" i="1"/>
  <c r="L15" i="2" l="1"/>
  <c r="I18" i="2" s="1"/>
  <c r="L13" i="2"/>
  <c r="I16" i="2" s="1"/>
  <c r="L14" i="2"/>
  <c r="I17" i="2" s="1"/>
  <c r="D16" i="2"/>
  <c r="F16" i="2" s="1"/>
  <c r="B25" i="1"/>
  <c r="E24" i="1"/>
  <c r="D25" i="1"/>
  <c r="E25" i="1"/>
  <c r="J18" i="2" l="1"/>
  <c r="J16" i="2"/>
  <c r="J17" i="2"/>
  <c r="E16" i="2"/>
  <c r="B19" i="2" s="1"/>
  <c r="E17" i="2"/>
  <c r="B20" i="2" s="1"/>
  <c r="E18" i="2"/>
  <c r="B21" i="2" s="1"/>
  <c r="K16" i="2" l="1"/>
  <c r="M16" i="2" s="1"/>
  <c r="C19" i="2"/>
  <c r="C20" i="2"/>
  <c r="C21" i="2"/>
  <c r="L18" i="2" l="1"/>
  <c r="I21" i="2" s="1"/>
  <c r="L17" i="2"/>
  <c r="I20" i="2" s="1"/>
  <c r="L16" i="2"/>
  <c r="I19" i="2" s="1"/>
  <c r="D19" i="2"/>
  <c r="F19" i="2" l="1"/>
  <c r="E23" i="2"/>
  <c r="J19" i="2"/>
  <c r="J21" i="2"/>
  <c r="J20" i="2"/>
  <c r="E20" i="2"/>
  <c r="E26" i="2" s="1"/>
  <c r="E21" i="2"/>
  <c r="E27" i="2" s="1"/>
  <c r="E19" i="2"/>
  <c r="E25" i="2" s="1"/>
  <c r="K19" i="2" l="1"/>
  <c r="M19" i="2" s="1"/>
  <c r="L19" i="2" l="1"/>
  <c r="I22" i="2" s="1"/>
  <c r="L21" i="2"/>
  <c r="I24" i="2" s="1"/>
  <c r="L20" i="2"/>
  <c r="I23" i="2" s="1"/>
  <c r="J24" i="2" s="1"/>
  <c r="J22" i="2" l="1"/>
  <c r="K22" i="2" s="1"/>
  <c r="L23" i="2" s="1"/>
  <c r="P11" i="2" s="1"/>
  <c r="J23" i="2"/>
  <c r="L24" i="2" l="1"/>
  <c r="P12" i="2" s="1"/>
  <c r="P8" i="2"/>
  <c r="M22" i="2"/>
  <c r="L22" i="2"/>
  <c r="P10" i="2" s="1"/>
  <c r="P15" i="2" s="1"/>
  <c r="P16" i="2" l="1"/>
  <c r="P14" i="2"/>
  <c r="E30" i="2"/>
  <c r="E31" i="2"/>
  <c r="E29" i="2"/>
</calcChain>
</file>

<file path=xl/sharedStrings.xml><?xml version="1.0" encoding="utf-8"?>
<sst xmlns="http://schemas.openxmlformats.org/spreadsheetml/2006/main" count="39" uniqueCount="25">
  <si>
    <t>Jacobi Iteration</t>
  </si>
  <si>
    <t>A</t>
  </si>
  <si>
    <t>b</t>
  </si>
  <si>
    <t>x</t>
  </si>
  <si>
    <t>y</t>
  </si>
  <si>
    <t>z</t>
  </si>
  <si>
    <t>A=</t>
  </si>
  <si>
    <r>
      <t>e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(%)</t>
    </r>
  </si>
  <si>
    <t>iteration</t>
  </si>
  <si>
    <t xml:space="preserve">Divide each equation by its diagonal element </t>
  </si>
  <si>
    <t>Gauss Seidel</t>
  </si>
  <si>
    <t>-</t>
  </si>
  <si>
    <t>A =</t>
  </si>
  <si>
    <t>y = Ax</t>
  </si>
  <si>
    <r>
      <t>e</t>
    </r>
    <r>
      <rPr>
        <vertAlign val="subscript"/>
        <sz val="11"/>
        <color rgb="FFFF0000"/>
        <rFont val="Times"/>
        <family val="1"/>
      </rPr>
      <t>a</t>
    </r>
    <r>
      <rPr>
        <sz val="11"/>
        <color rgb="FFFF0000"/>
        <rFont val="Times"/>
        <family val="1"/>
      </rPr>
      <t xml:space="preserve"> (%)</t>
    </r>
  </si>
  <si>
    <r>
      <t>A</t>
    </r>
    <r>
      <rPr>
        <b/>
        <vertAlign val="superscript"/>
        <sz val="11"/>
        <color theme="1"/>
        <rFont val="Calibri"/>
        <family val="2"/>
        <scheme val="minor"/>
      </rPr>
      <t xml:space="preserve">-1  </t>
    </r>
    <r>
      <rPr>
        <b/>
        <sz val="11"/>
        <color theme="1"/>
        <rFont val="Calibri"/>
        <family val="2"/>
        <scheme val="minor"/>
      </rPr>
      <t xml:space="preserve">= </t>
    </r>
  </si>
  <si>
    <r>
      <t>x</t>
    </r>
    <r>
      <rPr>
        <vertAlign val="subscript"/>
        <sz val="11"/>
        <color rgb="FFFF0000"/>
        <rFont val="Times"/>
        <family val="1"/>
      </rPr>
      <t>new</t>
    </r>
    <r>
      <rPr>
        <sz val="11"/>
        <color rgb="FFFF0000"/>
        <rFont val="Times"/>
        <family val="1"/>
      </rPr>
      <t xml:space="preserve"> = y/</t>
    </r>
    <r>
      <rPr>
        <sz val="11"/>
        <color rgb="FFFF0000"/>
        <rFont val="Calibri"/>
        <family val="2"/>
      </rPr>
      <t>λ</t>
    </r>
  </si>
  <si>
    <t>λ</t>
  </si>
  <si>
    <r>
      <t>λ</t>
    </r>
    <r>
      <rPr>
        <vertAlign val="subscript"/>
        <sz val="11"/>
        <color theme="1"/>
        <rFont val="Times New Roman"/>
        <family val="1"/>
      </rPr>
      <t>max</t>
    </r>
  </si>
  <si>
    <r>
      <t>U</t>
    </r>
    <r>
      <rPr>
        <vertAlign val="subscript"/>
        <sz val="11"/>
        <color theme="1"/>
        <rFont val="Times New Roman"/>
        <family val="1"/>
      </rPr>
      <t>max</t>
    </r>
  </si>
  <si>
    <r>
      <t>U</t>
    </r>
    <r>
      <rPr>
        <vertAlign val="subscript"/>
        <sz val="11"/>
        <color theme="1"/>
        <rFont val="Times New Roman"/>
        <family val="1"/>
      </rPr>
      <t>max</t>
    </r>
    <r>
      <rPr>
        <sz val="11"/>
        <color theme="1"/>
        <rFont val="Times New Roman"/>
        <family val="1"/>
      </rPr>
      <t>/||U</t>
    </r>
    <r>
      <rPr>
        <vertAlign val="subscript"/>
        <sz val="11"/>
        <color theme="1"/>
        <rFont val="Times New Roman"/>
        <family val="1"/>
      </rPr>
      <t>max</t>
    </r>
    <r>
      <rPr>
        <sz val="11"/>
        <color theme="1"/>
        <rFont val="Times New Roman"/>
        <family val="1"/>
      </rPr>
      <t>||</t>
    </r>
  </si>
  <si>
    <r>
      <t>λ</t>
    </r>
    <r>
      <rPr>
        <vertAlign val="subscript"/>
        <sz val="11"/>
        <color theme="1"/>
        <rFont val="Times New Roman"/>
        <family val="1"/>
      </rPr>
      <t>min</t>
    </r>
  </si>
  <si>
    <r>
      <t>U</t>
    </r>
    <r>
      <rPr>
        <vertAlign val="subscript"/>
        <sz val="11"/>
        <color theme="1"/>
        <rFont val="Times New Roman"/>
        <family val="1"/>
      </rPr>
      <t>min</t>
    </r>
  </si>
  <si>
    <r>
      <t>U</t>
    </r>
    <r>
      <rPr>
        <vertAlign val="subscript"/>
        <sz val="11"/>
        <color theme="1"/>
        <rFont val="Times New Roman"/>
        <family val="1"/>
      </rPr>
      <t xml:space="preserve">min </t>
    </r>
    <r>
      <rPr>
        <sz val="11"/>
        <color theme="1"/>
        <rFont val="Times New Roman"/>
        <family val="1"/>
      </rPr>
      <t>/ ||U</t>
    </r>
    <r>
      <rPr>
        <vertAlign val="subscript"/>
        <sz val="11"/>
        <color theme="1"/>
        <rFont val="Times New Roman"/>
        <family val="1"/>
      </rPr>
      <t>min</t>
    </r>
    <r>
      <rPr>
        <sz val="11"/>
        <color theme="1"/>
        <rFont val="Times New Roman"/>
        <family val="1"/>
      </rPr>
      <t>||</t>
    </r>
  </si>
  <si>
    <r>
      <rPr>
        <sz val="11"/>
        <color rgb="FFFF0000"/>
        <rFont val="Calibri"/>
        <family val="2"/>
      </rPr>
      <t>λ</t>
    </r>
    <r>
      <rPr>
        <sz val="11"/>
        <color rgb="FFFF0000"/>
        <rFont val="Times"/>
        <family val="1"/>
      </rPr>
      <t xml:space="preserve"> = dominant 
component of 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</si>
</sst>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"/>
      <family val="1"/>
    </font>
    <font>
      <vertAlign val="subscript"/>
      <sz val="11"/>
      <color rgb="FFFF0000"/>
      <name val="Times"/>
      <family val="1"/>
    </font>
    <font>
      <b/>
      <vertAlign val="superscript"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3" fillId="0" borderId="2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8" xfId="0" applyBorder="1"/>
    <xf numFmtId="0" fontId="0" fillId="0" borderId="3" xfId="0" applyBorder="1"/>
    <xf numFmtId="165" fontId="0" fillId="0" borderId="0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5" fillId="0" borderId="0" xfId="0" applyFont="1"/>
    <xf numFmtId="0" fontId="6" fillId="0" borderId="0" xfId="0" applyFont="1" applyBorder="1"/>
    <xf numFmtId="165" fontId="0" fillId="0" borderId="0" xfId="0" applyNumberFormat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7" fillId="0" borderId="0" xfId="0" applyFont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3" xfId="0" applyFont="1" applyBorder="1"/>
    <xf numFmtId="0" fontId="8" fillId="0" borderId="12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8" fillId="0" borderId="1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2" fontId="0" fillId="0" borderId="3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="90" zoomScaleNormal="90" workbookViewId="0">
      <selection activeCell="H24" sqref="H24"/>
    </sheetView>
  </sheetViews>
  <sheetFormatPr defaultRowHeight="15" x14ac:dyDescent="0.25"/>
  <cols>
    <col min="2" max="4" width="9.5703125" bestFit="1" customWidth="1"/>
    <col min="5" max="5" width="12.140625" customWidth="1"/>
    <col min="8" max="8" width="15.140625" bestFit="1" customWidth="1"/>
  </cols>
  <sheetData>
    <row r="1" spans="1:10" ht="15.75" thickBot="1" x14ac:dyDescent="0.3"/>
    <row r="2" spans="1:10" x14ac:dyDescent="0.25">
      <c r="B2" s="3">
        <v>6</v>
      </c>
      <c r="C2" s="4">
        <v>-2</v>
      </c>
      <c r="D2" s="5">
        <v>1</v>
      </c>
      <c r="F2" s="12">
        <v>11</v>
      </c>
    </row>
    <row r="3" spans="1:10" x14ac:dyDescent="0.25">
      <c r="A3" s="15" t="s">
        <v>1</v>
      </c>
      <c r="B3" s="6">
        <v>-2</v>
      </c>
      <c r="C3" s="7">
        <v>7</v>
      </c>
      <c r="D3" s="8">
        <v>2</v>
      </c>
      <c r="E3" s="15" t="s">
        <v>2</v>
      </c>
      <c r="F3" s="13">
        <v>5</v>
      </c>
    </row>
    <row r="4" spans="1:10" ht="15.75" thickBot="1" x14ac:dyDescent="0.3">
      <c r="B4" s="9">
        <v>1</v>
      </c>
      <c r="C4" s="10">
        <v>2</v>
      </c>
      <c r="D4" s="11">
        <v>-5</v>
      </c>
      <c r="F4" s="14">
        <v>-1</v>
      </c>
    </row>
    <row r="5" spans="1:10" x14ac:dyDescent="0.25">
      <c r="B5" s="7"/>
      <c r="C5" s="7"/>
      <c r="D5" s="7"/>
      <c r="F5" s="18"/>
    </row>
    <row r="6" spans="1:10" x14ac:dyDescent="0.25">
      <c r="A6" s="34" t="s">
        <v>9</v>
      </c>
      <c r="B6" s="35"/>
      <c r="C6" s="35"/>
      <c r="D6" s="35"/>
      <c r="F6" s="18"/>
    </row>
    <row r="8" spans="1:10" x14ac:dyDescent="0.25">
      <c r="B8" s="17">
        <f>B2/$B$2</f>
        <v>1</v>
      </c>
      <c r="C8" s="17">
        <f t="shared" ref="C8:F8" si="0">C2/$B$2</f>
        <v>-0.33333333333333331</v>
      </c>
      <c r="D8" s="17">
        <f t="shared" si="0"/>
        <v>0.16666666666666666</v>
      </c>
      <c r="F8" s="36">
        <f t="shared" si="0"/>
        <v>1.8333333333333333</v>
      </c>
    </row>
    <row r="9" spans="1:10" x14ac:dyDescent="0.25">
      <c r="A9" s="15" t="s">
        <v>6</v>
      </c>
      <c r="B9" s="17">
        <f>B3/$C$3</f>
        <v>-0.2857142857142857</v>
      </c>
      <c r="C9" s="17">
        <f t="shared" ref="C9:F9" si="1">C3/$C$3</f>
        <v>1</v>
      </c>
      <c r="D9" s="17">
        <f t="shared" si="1"/>
        <v>0.2857142857142857</v>
      </c>
      <c r="E9" s="15" t="s">
        <v>2</v>
      </c>
      <c r="F9" s="36">
        <f t="shared" si="1"/>
        <v>0.7142857142857143</v>
      </c>
    </row>
    <row r="10" spans="1:10" x14ac:dyDescent="0.25">
      <c r="B10" s="17">
        <f>B4/$D$4</f>
        <v>-0.2</v>
      </c>
      <c r="C10" s="17">
        <f>C4/$D$4</f>
        <v>-0.4</v>
      </c>
      <c r="D10" s="17">
        <f>D4/$D$4</f>
        <v>1</v>
      </c>
      <c r="F10" s="36">
        <f>F4/$D$4</f>
        <v>0.2</v>
      </c>
    </row>
    <row r="13" spans="1:10" ht="15.75" thickBot="1" x14ac:dyDescent="0.3"/>
    <row r="14" spans="1:10" x14ac:dyDescent="0.25">
      <c r="A14" s="19"/>
      <c r="B14" s="52" t="s">
        <v>0</v>
      </c>
      <c r="C14" s="52"/>
      <c r="D14" s="52"/>
      <c r="E14" s="28"/>
      <c r="F14" s="19"/>
      <c r="G14" s="20"/>
      <c r="H14" s="21" t="s">
        <v>10</v>
      </c>
      <c r="I14" s="22"/>
      <c r="J14" s="23"/>
    </row>
    <row r="15" spans="1:10" ht="18" x14ac:dyDescent="0.35">
      <c r="A15" s="24" t="s">
        <v>8</v>
      </c>
      <c r="B15" s="25" t="s">
        <v>3</v>
      </c>
      <c r="C15" s="25" t="s">
        <v>4</v>
      </c>
      <c r="D15" s="25" t="s">
        <v>5</v>
      </c>
      <c r="E15" s="26" t="s">
        <v>7</v>
      </c>
      <c r="F15" s="33" t="s">
        <v>8</v>
      </c>
      <c r="G15" s="25" t="s">
        <v>3</v>
      </c>
      <c r="H15" s="25" t="s">
        <v>4</v>
      </c>
      <c r="I15" s="25" t="s">
        <v>5</v>
      </c>
      <c r="J15" s="26" t="s">
        <v>7</v>
      </c>
    </row>
    <row r="16" spans="1:10" x14ac:dyDescent="0.25">
      <c r="A16" s="37">
        <v>0</v>
      </c>
      <c r="B16" s="25">
        <v>0</v>
      </c>
      <c r="C16" s="25">
        <v>0</v>
      </c>
      <c r="D16" s="25">
        <v>0</v>
      </c>
      <c r="E16" s="39" t="s">
        <v>11</v>
      </c>
      <c r="F16" s="37">
        <v>0</v>
      </c>
      <c r="G16" s="25">
        <v>0</v>
      </c>
      <c r="H16" s="25">
        <v>0</v>
      </c>
      <c r="I16" s="25">
        <v>0</v>
      </c>
      <c r="J16" s="39" t="s">
        <v>11</v>
      </c>
    </row>
    <row r="17" spans="1:10" x14ac:dyDescent="0.25">
      <c r="A17" s="37">
        <v>1</v>
      </c>
      <c r="B17" s="29">
        <f t="shared" ref="B17:B25" si="2">($F$8-C16*$C$8-D16*$D$8)</f>
        <v>1.8333333333333333</v>
      </c>
      <c r="C17" s="29">
        <f t="shared" ref="C17:C25" si="3">($F$9-B16*$B$9-D16*$D$9)</f>
        <v>0.7142857142857143</v>
      </c>
      <c r="D17" s="29">
        <f t="shared" ref="D17:D25" si="4">($F$10-B16*$B$10-C16*$C$10)</f>
        <v>0.2</v>
      </c>
      <c r="E17" s="31">
        <f>MAX(ABS((B17-B16)/B17),ABS((C17-C16)/C17),ABS((D17-D16)/D17))*100</f>
        <v>100</v>
      </c>
      <c r="F17" s="37">
        <v>1</v>
      </c>
      <c r="G17" s="29">
        <f>($F$8-H16*$C$8-I16*$D$8)</f>
        <v>1.8333333333333333</v>
      </c>
      <c r="H17" s="29">
        <f>($F$9-G17*$B$9-I16*$D$9)</f>
        <v>1.2380952380952381</v>
      </c>
      <c r="I17" s="29">
        <f>($F$10-G17*$B$10-H17*$C$10)</f>
        <v>1.0619047619047619</v>
      </c>
      <c r="J17" s="31">
        <f>MAX(ABS((G17-G16)/G17),ABS((H17-H16)/H17),ABS((I17-I16)/I17))*100</f>
        <v>100</v>
      </c>
    </row>
    <row r="18" spans="1:10" x14ac:dyDescent="0.25">
      <c r="A18" s="37">
        <v>2</v>
      </c>
      <c r="B18" s="29">
        <f t="shared" si="2"/>
        <v>2.038095238095238</v>
      </c>
      <c r="C18" s="29">
        <f t="shared" si="3"/>
        <v>1.180952380952381</v>
      </c>
      <c r="D18" s="29">
        <f t="shared" si="4"/>
        <v>0.85238095238095246</v>
      </c>
      <c r="E18" s="31">
        <f>MAX(ABS((B18-B17)/B18),ABS((C18-C17)/C18),ABS((D18-D17)/D18))*100</f>
        <v>76.536312849162016</v>
      </c>
      <c r="F18" s="37">
        <v>2</v>
      </c>
      <c r="G18" s="29">
        <f>($F$8-H17*$C$8-I17*$D$8)</f>
        <v>2.0690476190476192</v>
      </c>
      <c r="H18" s="29">
        <f>($F$9-G18*$B$9-I17*$D$9)</f>
        <v>1.0020408163265309</v>
      </c>
      <c r="I18" s="29">
        <f>($F$10-G18*$B$10-H18*$C$10)</f>
        <v>1.0146258503401362</v>
      </c>
      <c r="J18" s="31">
        <f t="shared" ref="J18:J21" si="5">MAX(ABS((G18-G17)/G18),ABS((H18-H17)/H18),ABS((I18-I17)/I18))*100</f>
        <v>23.557365919891353</v>
      </c>
    </row>
    <row r="19" spans="1:10" x14ac:dyDescent="0.25">
      <c r="A19" s="37">
        <v>3</v>
      </c>
      <c r="B19" s="29">
        <f t="shared" si="2"/>
        <v>2.0849206349206351</v>
      </c>
      <c r="C19" s="29">
        <f t="shared" si="3"/>
        <v>1.0530612244897959</v>
      </c>
      <c r="D19" s="29">
        <f t="shared" si="4"/>
        <v>1.08</v>
      </c>
      <c r="E19" s="31">
        <f t="shared" ref="E19:E25" si="6">MAX(ABS((B19-B18)/B19),ABS((C19-C18)/C19),ABS((D19-D18)/D19))*100</f>
        <v>21.075837742504408</v>
      </c>
      <c r="F19" s="37">
        <v>3</v>
      </c>
      <c r="G19" s="29">
        <f>($F$8-H18*$C$8-I18*$D$8)</f>
        <v>1.9982426303854872</v>
      </c>
      <c r="H19" s="29">
        <f>($F$9-G19*$B$9-I18*$D$9)</f>
        <v>0.99531908001295744</v>
      </c>
      <c r="I19" s="29">
        <f>($F$10-G19*$B$10-H19*$C$10)</f>
        <v>0.99777615808228037</v>
      </c>
      <c r="J19" s="31">
        <f t="shared" si="5"/>
        <v>3.5433629322817928</v>
      </c>
    </row>
    <row r="20" spans="1:10" x14ac:dyDescent="0.25">
      <c r="A20" s="37">
        <v>4</v>
      </c>
      <c r="B20" s="29">
        <f t="shared" si="2"/>
        <v>2.0043537414965984</v>
      </c>
      <c r="C20" s="29">
        <f t="shared" si="3"/>
        <v>1.0014058956916101</v>
      </c>
      <c r="D20" s="29">
        <f t="shared" si="4"/>
        <v>1.0382086167800453</v>
      </c>
      <c r="E20" s="31">
        <f t="shared" si="6"/>
        <v>5.1582808749603579</v>
      </c>
      <c r="F20" s="37">
        <v>4</v>
      </c>
      <c r="G20" s="29">
        <f>($F$8-H19*$C$8-I19*$D$8)</f>
        <v>1.9988103336572722</v>
      </c>
      <c r="H20" s="29">
        <f>($F$9-G20*$B$9-I19*$D$9)</f>
        <v>1.0002954787357119</v>
      </c>
      <c r="I20" s="29">
        <f>($F$10-G20*$B$10-H20*$C$10)</f>
        <v>0.99988025822573934</v>
      </c>
      <c r="J20" s="31">
        <f t="shared" si="5"/>
        <v>0.49749287371009654</v>
      </c>
    </row>
    <row r="21" spans="1:10" ht="15.75" thickBot="1" x14ac:dyDescent="0.3">
      <c r="A21" s="37">
        <v>5</v>
      </c>
      <c r="B21" s="29">
        <f t="shared" si="2"/>
        <v>1.9941005291005292</v>
      </c>
      <c r="C21" s="29">
        <f t="shared" si="3"/>
        <v>0.99032717849044394</v>
      </c>
      <c r="D21" s="29">
        <f t="shared" si="4"/>
        <v>1.0014331065759636</v>
      </c>
      <c r="E21" s="31">
        <f t="shared" si="6"/>
        <v>3.672288239982612</v>
      </c>
      <c r="F21" s="38">
        <v>5</v>
      </c>
      <c r="G21" s="30">
        <f>($F$8-H20*$C$8-I20*$D$8)</f>
        <v>2.0001184498742806</v>
      </c>
      <c r="H21" s="30">
        <f>($F$9-G21*$B$9-I20*$D$9)</f>
        <v>1.0000680547567262</v>
      </c>
      <c r="I21" s="30">
        <f>($F$10-G21*$B$10-H21*$C$10)</f>
        <v>1.0000509118775467</v>
      </c>
      <c r="J21" s="32">
        <f t="shared" si="5"/>
        <v>6.5401937424783466E-2</v>
      </c>
    </row>
    <row r="22" spans="1:10" x14ac:dyDescent="0.25">
      <c r="A22" s="37">
        <v>6</v>
      </c>
      <c r="B22" s="29">
        <f t="shared" si="2"/>
        <v>1.9965368750674872</v>
      </c>
      <c r="C22" s="29">
        <f t="shared" si="3"/>
        <v>0.99790497786416155</v>
      </c>
      <c r="D22" s="29">
        <f t="shared" si="4"/>
        <v>0.99495097721628345</v>
      </c>
      <c r="E22" s="31">
        <f t="shared" si="6"/>
        <v>0.7593708360826642</v>
      </c>
    </row>
    <row r="23" spans="1:10" x14ac:dyDescent="0.25">
      <c r="A23" s="37">
        <v>7</v>
      </c>
      <c r="B23" s="29">
        <f t="shared" si="2"/>
        <v>2.0001431630853399</v>
      </c>
      <c r="C23" s="29">
        <f t="shared" si="3"/>
        <v>1.0004531136717725</v>
      </c>
      <c r="D23" s="29">
        <f t="shared" si="4"/>
        <v>0.99846936615916204</v>
      </c>
      <c r="E23" s="31">
        <f t="shared" si="6"/>
        <v>0.3523782563718374</v>
      </c>
    </row>
    <row r="24" spans="1:10" x14ac:dyDescent="0.25">
      <c r="A24" s="37">
        <v>8</v>
      </c>
      <c r="B24" s="29">
        <f t="shared" si="2"/>
        <v>2.0004061435307303</v>
      </c>
      <c r="C24" s="29">
        <f t="shared" si="3"/>
        <v>1.0004782276931936</v>
      </c>
      <c r="D24" s="29">
        <f t="shared" si="4"/>
        <v>1.0002098780857771</v>
      </c>
      <c r="E24" s="31">
        <f t="shared" si="6"/>
        <v>0.17401467079550256</v>
      </c>
    </row>
    <row r="25" spans="1:10" ht="15.75" thickBot="1" x14ac:dyDescent="0.3">
      <c r="A25" s="38">
        <v>9</v>
      </c>
      <c r="B25" s="30">
        <f t="shared" si="2"/>
        <v>2.0001244295501017</v>
      </c>
      <c r="C25" s="30">
        <f t="shared" si="3"/>
        <v>1.0000560758414152</v>
      </c>
      <c r="D25" s="30">
        <f t="shared" si="4"/>
        <v>1.0002725197834237</v>
      </c>
      <c r="E25" s="32">
        <f t="shared" si="6"/>
        <v>4.2212818058549588E-2</v>
      </c>
    </row>
  </sheetData>
  <mergeCells count="1">
    <mergeCell ref="B14:D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zoomScale="80" zoomScaleNormal="80" workbookViewId="0">
      <selection activeCell="O23" sqref="O23"/>
    </sheetView>
  </sheetViews>
  <sheetFormatPr defaultRowHeight="15" x14ac:dyDescent="0.25"/>
  <cols>
    <col min="3" max="3" width="22.28515625" customWidth="1"/>
    <col min="4" max="4" width="21.140625" bestFit="1" customWidth="1"/>
    <col min="5" max="5" width="12.140625" bestFit="1" customWidth="1"/>
    <col min="6" max="6" width="11.42578125" customWidth="1"/>
    <col min="12" max="12" width="11" customWidth="1"/>
    <col min="15" max="15" width="12" bestFit="1" customWidth="1"/>
  </cols>
  <sheetData>
    <row r="1" spans="1:16" x14ac:dyDescent="0.25">
      <c r="B1" s="1">
        <v>3</v>
      </c>
      <c r="C1" s="1">
        <v>2</v>
      </c>
      <c r="D1" s="1">
        <v>3</v>
      </c>
      <c r="I1" s="17">
        <f t="array" ref="I1:K3">MINVERSE(B1:D3)</f>
        <v>0.375</v>
      </c>
      <c r="J1" s="17">
        <v>-0.25</v>
      </c>
      <c r="K1" s="17">
        <v>0.125</v>
      </c>
    </row>
    <row r="2" spans="1:16" ht="17.25" x14ac:dyDescent="0.25">
      <c r="A2" s="2" t="s">
        <v>12</v>
      </c>
      <c r="B2" s="1">
        <v>2</v>
      </c>
      <c r="C2" s="1">
        <v>6</v>
      </c>
      <c r="D2" s="1">
        <v>6</v>
      </c>
      <c r="H2" s="2" t="s">
        <v>15</v>
      </c>
      <c r="I2" s="17">
        <v>-0.25</v>
      </c>
      <c r="J2" s="17">
        <v>0</v>
      </c>
      <c r="K2" s="17">
        <v>0.25</v>
      </c>
    </row>
    <row r="3" spans="1:16" x14ac:dyDescent="0.25">
      <c r="B3" s="1">
        <v>3</v>
      </c>
      <c r="C3" s="1">
        <v>6</v>
      </c>
      <c r="D3" s="1">
        <v>3</v>
      </c>
      <c r="I3" s="17">
        <v>0.12500000000000003</v>
      </c>
      <c r="J3" s="17">
        <v>0.25</v>
      </c>
      <c r="K3" s="17">
        <v>-0.29166666666666669</v>
      </c>
    </row>
    <row r="4" spans="1:16" x14ac:dyDescent="0.25">
      <c r="B4" s="1"/>
      <c r="C4" s="1"/>
      <c r="D4" s="1"/>
    </row>
    <row r="5" spans="1:16" ht="15.75" thickBot="1" x14ac:dyDescent="0.3"/>
    <row r="6" spans="1:16" ht="31.5" thickBot="1" x14ac:dyDescent="0.35">
      <c r="A6" s="44" t="s">
        <v>8</v>
      </c>
      <c r="B6" s="45" t="s">
        <v>3</v>
      </c>
      <c r="C6" s="45" t="s">
        <v>13</v>
      </c>
      <c r="D6" s="51" t="s">
        <v>24</v>
      </c>
      <c r="E6" s="45" t="s">
        <v>16</v>
      </c>
      <c r="F6" s="46" t="s">
        <v>14</v>
      </c>
      <c r="H6" s="44" t="s">
        <v>8</v>
      </c>
      <c r="I6" s="45" t="s">
        <v>3</v>
      </c>
      <c r="J6" s="45" t="s">
        <v>13</v>
      </c>
      <c r="K6" s="49" t="s">
        <v>17</v>
      </c>
      <c r="L6" s="45" t="s">
        <v>16</v>
      </c>
      <c r="M6" s="46" t="s">
        <v>14</v>
      </c>
    </row>
    <row r="7" spans="1:16" x14ac:dyDescent="0.25">
      <c r="A7" s="19"/>
      <c r="B7" s="41">
        <v>1</v>
      </c>
      <c r="C7" s="41">
        <f>B7*$B$1+B8*$C$1+B9*$D$1</f>
        <v>8</v>
      </c>
      <c r="D7" s="59">
        <f>IF(ABS(MAX(C7:C9))&gt;ABS(MIN(C7:C9)),MAX(C7:C9),MIN(C7:C9))</f>
        <v>14</v>
      </c>
      <c r="E7" s="47">
        <f>C7/D7</f>
        <v>0.5714285714285714</v>
      </c>
      <c r="F7" s="43"/>
      <c r="H7" s="19"/>
      <c r="I7" s="41">
        <v>1</v>
      </c>
      <c r="J7" s="41">
        <f>I7*$I$1+I8*$J$1+I9*$K$1</f>
        <v>0.25</v>
      </c>
      <c r="K7" s="59">
        <f>IF(ABS(MAX(J7:J9))&gt;ABS(MIN(J7:J9)),MAX(J7:J9),MIN(J7:J9))</f>
        <v>0.25</v>
      </c>
      <c r="L7" s="47">
        <f>J7/K7</f>
        <v>1</v>
      </c>
      <c r="M7" s="43"/>
    </row>
    <row r="8" spans="1:16" ht="16.5" x14ac:dyDescent="0.3">
      <c r="A8" s="37">
        <v>1</v>
      </c>
      <c r="B8" s="25">
        <v>1</v>
      </c>
      <c r="C8" s="25">
        <f>B7*$B$2+B8*$C$2+B9*$D$2</f>
        <v>14</v>
      </c>
      <c r="D8" s="60"/>
      <c r="E8" s="29">
        <f>C8/D7</f>
        <v>1</v>
      </c>
      <c r="F8" s="26"/>
      <c r="H8" s="37">
        <v>1</v>
      </c>
      <c r="I8" s="25">
        <v>1</v>
      </c>
      <c r="J8" s="25">
        <f>I7*$I$2+I8*$J$2+I9*$K$2</f>
        <v>0</v>
      </c>
      <c r="K8" s="60"/>
      <c r="L8" s="29">
        <f>J8/K7</f>
        <v>0</v>
      </c>
      <c r="M8" s="26"/>
      <c r="O8" s="40" t="s">
        <v>21</v>
      </c>
      <c r="P8" s="16">
        <f>1/K22</f>
        <v>2.0003214917215884</v>
      </c>
    </row>
    <row r="9" spans="1:16" ht="15.75" thickBot="1" x14ac:dyDescent="0.3">
      <c r="A9" s="38"/>
      <c r="B9" s="42">
        <v>1</v>
      </c>
      <c r="C9" s="42">
        <f>B7*$B$3+B8*$C$3+B9*$D$3</f>
        <v>12</v>
      </c>
      <c r="D9" s="61"/>
      <c r="E9" s="30">
        <f>C9/D7</f>
        <v>0.8571428571428571</v>
      </c>
      <c r="F9" s="27"/>
      <c r="H9" s="38"/>
      <c r="I9" s="42">
        <v>1</v>
      </c>
      <c r="J9" s="42">
        <f>I7*$I$3+I8*$J$3+I9*$K$3</f>
        <v>8.3333333333333315E-2</v>
      </c>
      <c r="K9" s="61"/>
      <c r="L9" s="30">
        <f>J9/K7</f>
        <v>0.33333333333333326</v>
      </c>
      <c r="M9" s="27"/>
      <c r="O9" s="40"/>
    </row>
    <row r="10" spans="1:16" x14ac:dyDescent="0.25">
      <c r="A10" s="48"/>
      <c r="B10" s="47">
        <f>E7</f>
        <v>0.5714285714285714</v>
      </c>
      <c r="C10" s="47">
        <f>B10*$B$1+B11*$C$1+B12*$D$1</f>
        <v>6.2857142857142856</v>
      </c>
      <c r="D10" s="56">
        <f>IF(ABS(MAX(C10:C12))&gt;ABS(MIN(C10:C12)),MAX(C10:C12),MIN(C10:C12))</f>
        <v>12.285714285714285</v>
      </c>
      <c r="E10" s="47">
        <f>C10/D10</f>
        <v>0.51162790697674421</v>
      </c>
      <c r="F10" s="53">
        <f>(ABS((D10-D7)/D10)*100)</f>
        <v>13.953488372093032</v>
      </c>
      <c r="H10" s="48"/>
      <c r="I10" s="47">
        <f>L7</f>
        <v>1</v>
      </c>
      <c r="J10" s="41">
        <f>I10*$I$1+I11*$J$1+I12*$K$1</f>
        <v>0.41666666666666663</v>
      </c>
      <c r="K10" s="56">
        <f>IF(ABS(MAX(J10:J12))&gt;ABS(MIN(J10:J12)),MAX(J10:J12),MIN(J10:J12))</f>
        <v>0.41666666666666663</v>
      </c>
      <c r="L10" s="47">
        <f>J10/K10</f>
        <v>1</v>
      </c>
      <c r="M10" s="53">
        <f>(ABS((K10-K7)/K10)*100)</f>
        <v>40</v>
      </c>
      <c r="O10" s="40"/>
      <c r="P10" s="36">
        <f>L22</f>
        <v>1</v>
      </c>
    </row>
    <row r="11" spans="1:16" ht="16.5" x14ac:dyDescent="0.3">
      <c r="A11" s="37">
        <v>2</v>
      </c>
      <c r="B11" s="29">
        <f t="shared" ref="B11:B12" si="0">E8</f>
        <v>1</v>
      </c>
      <c r="C11" s="29">
        <f>B10*$B$2+B11*$C$2+B12*$D$2</f>
        <v>12.285714285714285</v>
      </c>
      <c r="D11" s="57"/>
      <c r="E11" s="29">
        <f>C11/D10</f>
        <v>1</v>
      </c>
      <c r="F11" s="54"/>
      <c r="H11" s="37">
        <v>2</v>
      </c>
      <c r="I11" s="29">
        <f t="shared" ref="I11:I12" si="1">L8</f>
        <v>0</v>
      </c>
      <c r="J11" s="25">
        <f>I10*$I$2+I11*$J$2+I12*$K$2</f>
        <v>-0.16666666666666669</v>
      </c>
      <c r="K11" s="57"/>
      <c r="L11" s="29">
        <f>J11/K10</f>
        <v>-0.40000000000000008</v>
      </c>
      <c r="M11" s="54"/>
      <c r="O11" s="40" t="s">
        <v>22</v>
      </c>
      <c r="P11" s="36">
        <f t="shared" ref="P11:P12" si="2">L23</f>
        <v>-0.49991962706960297</v>
      </c>
    </row>
    <row r="12" spans="1:16" ht="15.75" thickBot="1" x14ac:dyDescent="0.3">
      <c r="A12" s="38"/>
      <c r="B12" s="30">
        <f t="shared" si="0"/>
        <v>0.8571428571428571</v>
      </c>
      <c r="C12" s="30">
        <f>B10*$B$3+B11*$C$3+B12*$D$3</f>
        <v>10.285714285714285</v>
      </c>
      <c r="D12" s="58"/>
      <c r="E12" s="30">
        <f>C12/D10</f>
        <v>0.83720930232558133</v>
      </c>
      <c r="F12" s="55"/>
      <c r="H12" s="38"/>
      <c r="I12" s="30">
        <f t="shared" si="1"/>
        <v>0.33333333333333326</v>
      </c>
      <c r="J12" s="42">
        <f>I10*$I$3+I11*$J$3+I12*$K$3</f>
        <v>2.7777777777777818E-2</v>
      </c>
      <c r="K12" s="58"/>
      <c r="L12" s="30">
        <f>J12/K10</f>
        <v>6.6666666666666763E-2</v>
      </c>
      <c r="M12" s="55"/>
      <c r="P12" s="36">
        <f t="shared" si="2"/>
        <v>5.3581953598168156E-5</v>
      </c>
    </row>
    <row r="13" spans="1:16" x14ac:dyDescent="0.25">
      <c r="A13" s="48"/>
      <c r="B13" s="47">
        <f>E10</f>
        <v>0.51162790697674421</v>
      </c>
      <c r="C13" s="47">
        <f>B13*$B$1+B14*$C$1+B15*$D$1</f>
        <v>6.0465116279069768</v>
      </c>
      <c r="D13" s="56">
        <f>IF(ABS(MAX(C13:C15))&gt;ABS(MIN(C13:C15)),MAX(C13:C15),MIN(C13:C15))</f>
        <v>12.046511627906977</v>
      </c>
      <c r="E13" s="47">
        <f>C13/D13</f>
        <v>0.50193050193050193</v>
      </c>
      <c r="F13" s="53">
        <f t="shared" ref="F13:F19" si="3">(ABS((D13-D10)/D13)*100)</f>
        <v>1.9856591285162621</v>
      </c>
      <c r="H13" s="48"/>
      <c r="I13" s="47">
        <f>L10</f>
        <v>1</v>
      </c>
      <c r="J13" s="41">
        <f>I13*$I$1+I14*$J$1+I15*$K$1</f>
        <v>0.48333333333333339</v>
      </c>
      <c r="K13" s="56">
        <f>IF(ABS(MAX(J13:J15))&gt;ABS(MIN(J13:J15)),MAX(J13:J15),MIN(J13:J15))</f>
        <v>0.48333333333333339</v>
      </c>
      <c r="L13" s="47">
        <f>J13/K13</f>
        <v>1</v>
      </c>
      <c r="M13" s="53">
        <f t="shared" ref="M13" si="4">(ABS((K13-K10)/K13)*100)</f>
        <v>13.793103448275881</v>
      </c>
    </row>
    <row r="14" spans="1:16" ht="16.5" x14ac:dyDescent="0.3">
      <c r="A14" s="37">
        <v>3</v>
      </c>
      <c r="B14" s="29">
        <f t="shared" ref="B14:B15" si="5">E11</f>
        <v>1</v>
      </c>
      <c r="C14" s="29">
        <f>B13*$B$2+B14*$C$2+B15*$D$2</f>
        <v>12.046511627906977</v>
      </c>
      <c r="D14" s="57"/>
      <c r="E14" s="29">
        <f>C14/D13</f>
        <v>1</v>
      </c>
      <c r="F14" s="54"/>
      <c r="H14" s="37">
        <v>3</v>
      </c>
      <c r="I14" s="29">
        <f t="shared" ref="I14:I15" si="6">L11</f>
        <v>-0.40000000000000008</v>
      </c>
      <c r="J14" s="25">
        <f>I13*$I$2+I14*$J$2+I15*$K$2</f>
        <v>-0.23333333333333331</v>
      </c>
      <c r="K14" s="57"/>
      <c r="L14" s="29">
        <f>J14/K13</f>
        <v>-0.48275862068965508</v>
      </c>
      <c r="M14" s="54"/>
      <c r="O14" s="40" t="s">
        <v>23</v>
      </c>
      <c r="P14" s="36">
        <f>P10/SQRT($P$10^2+$P$11^2+$P$12^2)</f>
        <v>0.89445594414179319</v>
      </c>
    </row>
    <row r="15" spans="1:16" ht="15.75" thickBot="1" x14ac:dyDescent="0.3">
      <c r="A15" s="38"/>
      <c r="B15" s="30">
        <f t="shared" si="5"/>
        <v>0.83720930232558133</v>
      </c>
      <c r="C15" s="30">
        <f>B13*$B$3+B14*$C$3+B15*$D$3</f>
        <v>10.046511627906977</v>
      </c>
      <c r="D15" s="58"/>
      <c r="E15" s="30">
        <f>C15/D13</f>
        <v>0.83397683397683398</v>
      </c>
      <c r="F15" s="55"/>
      <c r="H15" s="38"/>
      <c r="I15" s="30">
        <f t="shared" si="6"/>
        <v>6.6666666666666763E-2</v>
      </c>
      <c r="J15" s="42">
        <f>I13*$I$3+I14*$J$3+I15*$K$3</f>
        <v>5.5555555555555358E-3</v>
      </c>
      <c r="K15" s="58"/>
      <c r="L15" s="30">
        <f>J15/K13</f>
        <v>1.1494252873563177E-2</v>
      </c>
      <c r="M15" s="55"/>
      <c r="P15" s="36">
        <f t="shared" ref="P15:P16" si="7">P11/SQRT($P$10^2+$P$11^2+$P$12^2)</f>
        <v>-0.4471560820255549</v>
      </c>
    </row>
    <row r="16" spans="1:16" x14ac:dyDescent="0.25">
      <c r="A16" s="48"/>
      <c r="B16" s="47">
        <f>E13</f>
        <v>0.50193050193050193</v>
      </c>
      <c r="C16" s="47">
        <f>B16*$B$1+B17*$C$1+B18*$D$1</f>
        <v>6.0077220077220073</v>
      </c>
      <c r="D16" s="56">
        <f>IF(ABS(MAX(C16:C18))&gt;ABS(MIN(C16:C18)),MAX(C16:C18),MIN(C16:C18))</f>
        <v>12.007722007722007</v>
      </c>
      <c r="E16" s="47">
        <f>C16/D16</f>
        <v>0.5003215434083601</v>
      </c>
      <c r="F16" s="53">
        <f t="shared" si="3"/>
        <v>0.32303895909669189</v>
      </c>
      <c r="H16" s="48"/>
      <c r="I16" s="47">
        <f>L13</f>
        <v>1</v>
      </c>
      <c r="J16" s="41">
        <f>I16*$I$1+I17*$J$1+I18*$K$1</f>
        <v>0.49712643678160917</v>
      </c>
      <c r="K16" s="56">
        <f>IF(ABS(MAX(J16:J18))&gt;ABS(MIN(J16:J18)),MAX(J16:J18),MIN(J16:J18))</f>
        <v>0.49712643678160917</v>
      </c>
      <c r="L16" s="47">
        <f>J16/K16</f>
        <v>1</v>
      </c>
      <c r="M16" s="53">
        <f t="shared" ref="M16" si="8">(ABS((K16-K13)/K16)*100)</f>
        <v>2.7745664739884228</v>
      </c>
      <c r="P16" s="36">
        <f t="shared" si="7"/>
        <v>4.7926696894611254E-5</v>
      </c>
    </row>
    <row r="17" spans="1:13" x14ac:dyDescent="0.25">
      <c r="A17" s="37">
        <v>4</v>
      </c>
      <c r="B17" s="29">
        <f t="shared" ref="B17:B18" si="9">E14</f>
        <v>1</v>
      </c>
      <c r="C17" s="29">
        <f>B16*$B$2+B17*$C$2+B18*$D$2</f>
        <v>12.007722007722007</v>
      </c>
      <c r="D17" s="57"/>
      <c r="E17" s="29">
        <f>C17/D16</f>
        <v>1</v>
      </c>
      <c r="F17" s="54"/>
      <c r="H17" s="37">
        <v>4</v>
      </c>
      <c r="I17" s="29">
        <f t="shared" ref="I17:I18" si="10">L14</f>
        <v>-0.48275862068965508</v>
      </c>
      <c r="J17" s="25">
        <f>I16*$I$2+I17*$J$2+I18*$K$2</f>
        <v>-0.2471264367816092</v>
      </c>
      <c r="K17" s="57"/>
      <c r="L17" s="29">
        <f>J17/K16</f>
        <v>-0.4971098265895954</v>
      </c>
      <c r="M17" s="54"/>
    </row>
    <row r="18" spans="1:13" ht="15.75" thickBot="1" x14ac:dyDescent="0.3">
      <c r="A18" s="38"/>
      <c r="B18" s="30">
        <f t="shared" si="9"/>
        <v>0.83397683397683398</v>
      </c>
      <c r="C18" s="30">
        <f>B16*$B$3+B17*$C$3+B18*$D$3</f>
        <v>10.007722007722007</v>
      </c>
      <c r="D18" s="58"/>
      <c r="E18" s="30">
        <f>C18/D16</f>
        <v>0.83344051446945333</v>
      </c>
      <c r="F18" s="55"/>
      <c r="H18" s="38"/>
      <c r="I18" s="30">
        <f t="shared" si="10"/>
        <v>1.1494252873563177E-2</v>
      </c>
      <c r="J18" s="42">
        <f>I16*$I$3+I17*$J$3+I18*$K$3</f>
        <v>9.5785440613033049E-4</v>
      </c>
      <c r="K18" s="58"/>
      <c r="L18" s="30">
        <f>J18/K16</f>
        <v>1.9267822736032082E-3</v>
      </c>
      <c r="M18" s="55"/>
    </row>
    <row r="19" spans="1:13" x14ac:dyDescent="0.25">
      <c r="A19" s="48"/>
      <c r="B19" s="47">
        <f>E16</f>
        <v>0.5003215434083601</v>
      </c>
      <c r="C19" s="47">
        <f>B19*$B$1+B20*$C$1+B21*$D$1</f>
        <v>6.0012861736334404</v>
      </c>
      <c r="D19" s="56">
        <f>IF(ABS(MAX(C19:C21))&gt;ABS(MIN(C19:C21)),MAX(C19:C21),MIN(C19:C21))</f>
        <v>12.00128617363344</v>
      </c>
      <c r="E19" s="47">
        <f>C19/D19</f>
        <v>0.50005358482477757</v>
      </c>
      <c r="F19" s="53">
        <f t="shared" si="3"/>
        <v>5.3626203020691522E-2</v>
      </c>
      <c r="H19" s="48"/>
      <c r="I19" s="47">
        <f>L16</f>
        <v>1</v>
      </c>
      <c r="J19" s="41">
        <f>I19*$I$1+I20*$J$1+I21*$K$1</f>
        <v>0.49951830443159928</v>
      </c>
      <c r="K19" s="56">
        <f>IF(ABS(MAX(J19:J21))&gt;ABS(MIN(J19:J21)),MAX(J19:J21),MIN(J19:J21))</f>
        <v>0.49951830443159928</v>
      </c>
      <c r="L19" s="47">
        <f>J19/K19</f>
        <v>1</v>
      </c>
      <c r="M19" s="53">
        <f t="shared" ref="M19" si="11">(ABS((K19-K16)/K19)*100)</f>
        <v>0.47883483523427828</v>
      </c>
    </row>
    <row r="20" spans="1:13" x14ac:dyDescent="0.25">
      <c r="A20" s="37">
        <v>5</v>
      </c>
      <c r="B20" s="29">
        <f t="shared" ref="B20:B21" si="12">E17</f>
        <v>1</v>
      </c>
      <c r="C20" s="29">
        <f>B19*$B$2+B20*$C$2+B21*$D$2</f>
        <v>12.00128617363344</v>
      </c>
      <c r="D20" s="57"/>
      <c r="E20" s="29">
        <f>C20/D19</f>
        <v>1</v>
      </c>
      <c r="F20" s="54"/>
      <c r="H20" s="37">
        <v>5</v>
      </c>
      <c r="I20" s="29">
        <f t="shared" ref="I20:I21" si="13">L17</f>
        <v>-0.4971098265895954</v>
      </c>
      <c r="J20" s="25">
        <f>I19*$I$2+I20*$J$2+I21*$K$2</f>
        <v>-0.2495183044315992</v>
      </c>
      <c r="K20" s="57"/>
      <c r="L20" s="29">
        <f>J20/K19</f>
        <v>-0.49951783992285426</v>
      </c>
      <c r="M20" s="54"/>
    </row>
    <row r="21" spans="1:13" ht="15.75" thickBot="1" x14ac:dyDescent="0.3">
      <c r="A21" s="38"/>
      <c r="B21" s="30">
        <f t="shared" si="12"/>
        <v>0.83344051446945333</v>
      </c>
      <c r="C21" s="30">
        <f>B19*$B$3+B20*$C$3+B21*$D$3</f>
        <v>10.00128617363344</v>
      </c>
      <c r="D21" s="58"/>
      <c r="E21" s="30">
        <f>C21/D19</f>
        <v>0.83335119494159249</v>
      </c>
      <c r="F21" s="55"/>
      <c r="H21" s="38"/>
      <c r="I21" s="30">
        <f t="shared" si="13"/>
        <v>1.9267822736032082E-3</v>
      </c>
      <c r="J21" s="42">
        <f>I19*$I$3+I20*$J$3+I21*$K$3</f>
        <v>1.6056518946690743E-4</v>
      </c>
      <c r="K21" s="58"/>
      <c r="L21" s="30">
        <f>J21/K19</f>
        <v>3.2144005143037589E-4</v>
      </c>
      <c r="M21" s="55"/>
    </row>
    <row r="22" spans="1:13" x14ac:dyDescent="0.25">
      <c r="H22" s="48"/>
      <c r="I22" s="47">
        <f>L19</f>
        <v>1</v>
      </c>
      <c r="J22" s="41">
        <f>I22*$I$1+I23*$J$1+I24*$K$1</f>
        <v>0.49991963998714239</v>
      </c>
      <c r="K22" s="56">
        <f>IF(ABS(MAX(J22:J24))&gt;ABS(MIN(J22:J24)),MAX(J22:J24),MIN(J22:J24))</f>
        <v>0.49991963998714239</v>
      </c>
      <c r="L22" s="47">
        <f>J22/K22</f>
        <v>1</v>
      </c>
      <c r="M22" s="53">
        <f t="shared" ref="M22" si="14">(ABS((K22-K19)/K22)*100)</f>
        <v>8.0280013714491449E-2</v>
      </c>
    </row>
    <row r="23" spans="1:13" ht="16.5" x14ac:dyDescent="0.3">
      <c r="D23" s="50" t="s">
        <v>18</v>
      </c>
      <c r="E23" s="17">
        <f>D19</f>
        <v>12.00128617363344</v>
      </c>
      <c r="H23" s="37">
        <v>6</v>
      </c>
      <c r="I23" s="29">
        <f t="shared" ref="I23:I24" si="15">L20</f>
        <v>-0.49951783992285426</v>
      </c>
      <c r="J23" s="25">
        <f>I22*$I$2+I23*$J$2+I24*$K$2</f>
        <v>-0.24991963998714239</v>
      </c>
      <c r="K23" s="57"/>
      <c r="L23" s="29">
        <f>J23/K22</f>
        <v>-0.49991962706960297</v>
      </c>
      <c r="M23" s="54"/>
    </row>
    <row r="24" spans="1:13" ht="15.75" thickBot="1" x14ac:dyDescent="0.3">
      <c r="D24" s="50"/>
      <c r="E24" s="1"/>
      <c r="H24" s="38"/>
      <c r="I24" s="30">
        <f t="shared" si="15"/>
        <v>3.2144005143037589E-4</v>
      </c>
      <c r="J24" s="42">
        <f>I22*$I$3+I23*$J$3+I24*$K$3</f>
        <v>2.6786670952603993E-5</v>
      </c>
      <c r="K24" s="58"/>
      <c r="L24" s="30">
        <f>J24/K22</f>
        <v>5.3581953598168156E-5</v>
      </c>
      <c r="M24" s="55"/>
    </row>
    <row r="25" spans="1:13" x14ac:dyDescent="0.25">
      <c r="D25" s="50"/>
      <c r="E25" s="17">
        <f>E19</f>
        <v>0.50005358482477757</v>
      </c>
    </row>
    <row r="26" spans="1:13" ht="16.5" x14ac:dyDescent="0.3">
      <c r="D26" s="50" t="s">
        <v>19</v>
      </c>
      <c r="E26" s="17">
        <f t="shared" ref="E26:E27" si="16">E20</f>
        <v>1</v>
      </c>
    </row>
    <row r="27" spans="1:13" x14ac:dyDescent="0.25">
      <c r="D27" s="40"/>
      <c r="E27" s="17">
        <f t="shared" si="16"/>
        <v>0.83335119494159249</v>
      </c>
    </row>
    <row r="28" spans="1:13" x14ac:dyDescent="0.25">
      <c r="D28" s="40"/>
      <c r="E28" s="1"/>
    </row>
    <row r="29" spans="1:13" ht="16.5" x14ac:dyDescent="0.3">
      <c r="D29" s="50" t="s">
        <v>20</v>
      </c>
      <c r="E29" s="17">
        <f>E25/SQRT($E$25^2+$E$26^2+$E$27^2)</f>
        <v>0.35859932406508926</v>
      </c>
    </row>
    <row r="30" spans="1:13" x14ac:dyDescent="0.25">
      <c r="E30" s="17">
        <f t="shared" ref="E30:E31" si="17">E26/SQRT($E$25^2+$E$26^2+$E$27^2)</f>
        <v>0.71712179443878021</v>
      </c>
    </row>
    <row r="31" spans="1:13" x14ac:dyDescent="0.25">
      <c r="E31" s="17">
        <f t="shared" si="17"/>
        <v>0.59761430431421647</v>
      </c>
    </row>
  </sheetData>
  <mergeCells count="20">
    <mergeCell ref="D7:D9"/>
    <mergeCell ref="D10:D12"/>
    <mergeCell ref="D13:D15"/>
    <mergeCell ref="D16:D18"/>
    <mergeCell ref="D19:D21"/>
    <mergeCell ref="K7:K9"/>
    <mergeCell ref="K10:K12"/>
    <mergeCell ref="K22:K24"/>
    <mergeCell ref="F10:F12"/>
    <mergeCell ref="F13:F15"/>
    <mergeCell ref="F16:F18"/>
    <mergeCell ref="F19:F21"/>
    <mergeCell ref="M22:M24"/>
    <mergeCell ref="M10:M12"/>
    <mergeCell ref="K13:K15"/>
    <mergeCell ref="M13:M15"/>
    <mergeCell ref="K16:K18"/>
    <mergeCell ref="M16:M18"/>
    <mergeCell ref="K19:K21"/>
    <mergeCell ref="M19:M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2016-08-31T03:34:17Z</dcterms:created>
  <dcterms:modified xsi:type="dcterms:W3CDTF">2016-09-04T15:43:54Z</dcterms:modified>
</cp:coreProperties>
</file>