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3110" windowHeight="8055"/>
  </bookViews>
  <sheets>
    <sheet name="Q1" sheetId="5" r:id="rId1"/>
    <sheet name="Q2" sheetId="7" r:id="rId2"/>
  </sheets>
  <calcPr calcId="144525"/>
</workbook>
</file>

<file path=xl/calcChain.xml><?xml version="1.0" encoding="utf-8"?>
<calcChain xmlns="http://schemas.openxmlformats.org/spreadsheetml/2006/main">
  <c r="J1" i="7" l="1"/>
  <c r="C12" i="7"/>
  <c r="C28" i="7" s="1"/>
  <c r="C11" i="7"/>
  <c r="C27" i="7" s="1"/>
  <c r="C13" i="7"/>
  <c r="C29" i="7" s="1"/>
  <c r="C15" i="7"/>
  <c r="C31" i="7" s="1"/>
  <c r="C14" i="7"/>
  <c r="C30" i="7" s="1"/>
  <c r="B15" i="7"/>
  <c r="B31" i="7" s="1"/>
  <c r="B14" i="7"/>
  <c r="B30" i="7" s="1"/>
  <c r="B13" i="7"/>
  <c r="B12" i="7"/>
  <c r="B28" i="7" s="1"/>
  <c r="B11" i="7"/>
  <c r="A31" i="7"/>
  <c r="A30" i="7"/>
  <c r="A29" i="7"/>
  <c r="A28" i="7"/>
  <c r="A27" i="7"/>
  <c r="C26" i="7"/>
  <c r="B26" i="7"/>
  <c r="A26" i="7"/>
  <c r="C6" i="7"/>
  <c r="C5" i="7"/>
  <c r="C4" i="7"/>
  <c r="C3" i="7"/>
  <c r="C2" i="7"/>
  <c r="E45" i="5"/>
  <c r="E46" i="5"/>
  <c r="C45" i="5"/>
  <c r="C46" i="5"/>
  <c r="B47" i="5"/>
  <c r="B48" i="5"/>
  <c r="B45" i="5"/>
  <c r="B46" i="5"/>
  <c r="F46" i="5" s="1"/>
  <c r="E47" i="5"/>
  <c r="E48" i="5"/>
  <c r="C47" i="5"/>
  <c r="C48" i="5"/>
  <c r="C15" i="5"/>
  <c r="C13" i="5"/>
  <c r="B14" i="5"/>
  <c r="D14" i="5" s="1"/>
  <c r="B15" i="5"/>
  <c r="B13" i="5"/>
  <c r="F45" i="5" l="1"/>
  <c r="D47" i="5"/>
  <c r="B20" i="7"/>
  <c r="C22" i="7"/>
  <c r="B21" i="7"/>
  <c r="B27" i="7"/>
  <c r="D27" i="7" s="1"/>
  <c r="C20" i="7"/>
  <c r="D30" i="7"/>
  <c r="D22" i="7"/>
  <c r="B22" i="7"/>
  <c r="D21" i="7"/>
  <c r="B29" i="7"/>
  <c r="D28" i="7" s="1"/>
  <c r="C21" i="7"/>
  <c r="E22" i="7"/>
  <c r="D45" i="5"/>
  <c r="D46" i="5"/>
  <c r="D13" i="5"/>
  <c r="F48" i="5"/>
  <c r="F47" i="5"/>
  <c r="D15" i="5"/>
  <c r="D48" i="5"/>
  <c r="F20" i="7" l="1"/>
  <c r="G20" i="7" s="1"/>
  <c r="F21" i="7"/>
  <c r="G21" i="7" s="1"/>
  <c r="D29" i="7"/>
  <c r="E27" i="7"/>
  <c r="F22" i="7"/>
  <c r="G22" i="7" s="1"/>
  <c r="B36" i="7"/>
  <c r="C36" i="7" s="1"/>
  <c r="E28" i="7" l="1"/>
  <c r="F27" i="7" s="1"/>
  <c r="E29" i="7"/>
  <c r="B37" i="7"/>
  <c r="C37" i="7" s="1"/>
  <c r="F28" i="7" l="1"/>
  <c r="G27" i="7" s="1"/>
  <c r="B38" i="7"/>
  <c r="C38" i="7" l="1"/>
  <c r="C39" i="7" s="1"/>
  <c r="B39" i="7"/>
</calcChain>
</file>

<file path=xl/sharedStrings.xml><?xml version="1.0" encoding="utf-8"?>
<sst xmlns="http://schemas.openxmlformats.org/spreadsheetml/2006/main" count="44" uniqueCount="30">
  <si>
    <t>i</t>
  </si>
  <si>
    <t>&lt;Pi,f&gt;</t>
  </si>
  <si>
    <t>&lt;Pi,Pi&gt;</t>
  </si>
  <si>
    <t>Taylor's Series</t>
  </si>
  <si>
    <t>(a) Legendre Polynomials</t>
  </si>
  <si>
    <t>x</t>
  </si>
  <si>
    <t>f(x)</t>
  </si>
  <si>
    <t>Legendre</t>
  </si>
  <si>
    <t>Taylor</t>
  </si>
  <si>
    <r>
      <t>e</t>
    </r>
    <r>
      <rPr>
        <vertAlign val="subscript"/>
        <sz val="14"/>
        <color theme="1"/>
        <rFont val="Calibri"/>
        <family val="2"/>
        <scheme val="minor"/>
      </rPr>
      <t xml:space="preserve">T </t>
    </r>
    <r>
      <rPr>
        <sz val="14"/>
        <color theme="1"/>
        <rFont val="Calibri"/>
        <family val="2"/>
        <scheme val="minor"/>
      </rPr>
      <t>(%)</t>
    </r>
  </si>
  <si>
    <t>(c)</t>
  </si>
  <si>
    <t>xi</t>
  </si>
  <si>
    <t>f(xi)</t>
  </si>
  <si>
    <t>|x-xi|</t>
  </si>
  <si>
    <t>Rearrange in ascending order of |x-xi|</t>
  </si>
  <si>
    <t>Order</t>
  </si>
  <si>
    <t>L0</t>
  </si>
  <si>
    <t>L1</t>
  </si>
  <si>
    <t>L2</t>
  </si>
  <si>
    <t>L3</t>
  </si>
  <si>
    <t>-</t>
  </si>
  <si>
    <t>et(%)</t>
  </si>
  <si>
    <t>First Diff</t>
  </si>
  <si>
    <t>Second Diff</t>
  </si>
  <si>
    <t>Third Diff</t>
  </si>
  <si>
    <t>Fourth Diff</t>
  </si>
  <si>
    <t>Newton's Interpolation</t>
  </si>
  <si>
    <t>Netwon's Divided Difference</t>
  </si>
  <si>
    <t>Lagrange Polynomials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</si>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</sst>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7FF"/>
        <bgColor indexed="64"/>
      </patternFill>
    </fill>
    <fill>
      <patternFill patternType="solid">
        <fgColor rgb="FFE1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166" fontId="6" fillId="0" borderId="0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/>
    <xf numFmtId="16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1FFFF"/>
      <color rgb="FFE7E7FF"/>
      <color rgb="FFF7F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152400</xdr:rowOff>
        </xdr:from>
        <xdr:to>
          <xdr:col>6</xdr:col>
          <xdr:colOff>190500</xdr:colOff>
          <xdr:row>10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285750</xdr:colOff>
          <xdr:row>1</xdr:row>
          <xdr:rowOff>180975</xdr:rowOff>
        </xdr:from>
        <xdr:to>
          <xdr:col>12</xdr:col>
          <xdr:colOff>85725</xdr:colOff>
          <xdr:row>12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15</xdr:row>
          <xdr:rowOff>180975</xdr:rowOff>
        </xdr:from>
        <xdr:to>
          <xdr:col>3</xdr:col>
          <xdr:colOff>542925</xdr:colOff>
          <xdr:row>21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26</xdr:row>
          <xdr:rowOff>28575</xdr:rowOff>
        </xdr:from>
        <xdr:to>
          <xdr:col>3</xdr:col>
          <xdr:colOff>85725</xdr:colOff>
          <xdr:row>37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I14" sqref="I14"/>
    </sheetView>
  </sheetViews>
  <sheetFormatPr defaultRowHeight="15" x14ac:dyDescent="0.25"/>
  <cols>
    <col min="3" max="3" width="11.28515625" bestFit="1" customWidth="1"/>
    <col min="4" max="4" width="10.28515625" bestFit="1" customWidth="1"/>
  </cols>
  <sheetData>
    <row r="1" spans="1:14" ht="18.75" x14ac:dyDescent="0.3">
      <c r="A1" s="1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x14ac:dyDescent="0.25">
      <c r="A12" s="4" t="s">
        <v>0</v>
      </c>
      <c r="B12" s="4" t="s">
        <v>2</v>
      </c>
      <c r="C12" s="4" t="s">
        <v>1</v>
      </c>
      <c r="D12" s="4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.75" x14ac:dyDescent="0.25">
      <c r="A13" s="5">
        <v>0</v>
      </c>
      <c r="B13" s="6">
        <f>2/(2*A13+1)</f>
        <v>2</v>
      </c>
      <c r="C13" s="6">
        <f>PI()/2</f>
        <v>1.5707963267948966</v>
      </c>
      <c r="D13" s="6">
        <f>C13/B13</f>
        <v>0.78539816339744828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.75" x14ac:dyDescent="0.25">
      <c r="A14" s="5">
        <v>1</v>
      </c>
      <c r="B14" s="6">
        <f t="shared" ref="B14:B15" si="0">2/(2*A14+1)</f>
        <v>0.66666666666666663</v>
      </c>
      <c r="C14" s="6">
        <v>0</v>
      </c>
      <c r="D14" s="6">
        <f t="shared" ref="D14:D15" si="1">C14/B14</f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x14ac:dyDescent="0.25">
      <c r="A15" s="5">
        <v>2</v>
      </c>
      <c r="B15" s="6">
        <f t="shared" si="0"/>
        <v>0.4</v>
      </c>
      <c r="C15" s="6">
        <f>(3-PI())</f>
        <v>-0.14159265358979312</v>
      </c>
      <c r="D15" s="6">
        <f t="shared" si="1"/>
        <v>-0.35398163397448279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7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7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5" spans="1:14" ht="18.75" x14ac:dyDescent="0.3">
      <c r="A25" s="10" t="s">
        <v>3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1" spans="1:14" ht="18.75" x14ac:dyDescent="0.3">
      <c r="A41" s="12" t="s">
        <v>10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8.75" x14ac:dyDescent="0.3">
      <c r="A43" s="13"/>
      <c r="B43" s="13"/>
      <c r="C43" s="28" t="s">
        <v>7</v>
      </c>
      <c r="D43" s="28"/>
      <c r="E43" s="28" t="s">
        <v>8</v>
      </c>
      <c r="F43" s="28"/>
      <c r="G43" s="3"/>
      <c r="H43" s="3"/>
      <c r="I43" s="3"/>
      <c r="J43" s="3"/>
      <c r="K43" s="3"/>
      <c r="L43" s="3"/>
      <c r="M43" s="3"/>
      <c r="N43" s="3"/>
    </row>
    <row r="44" spans="1:14" ht="20.25" x14ac:dyDescent="0.35">
      <c r="A44" s="14" t="s">
        <v>5</v>
      </c>
      <c r="B44" s="14" t="s">
        <v>6</v>
      </c>
      <c r="C44" s="14" t="s">
        <v>6</v>
      </c>
      <c r="D44" s="14" t="s">
        <v>9</v>
      </c>
      <c r="E44" s="14" t="s">
        <v>6</v>
      </c>
      <c r="F44" s="14" t="s">
        <v>9</v>
      </c>
      <c r="G44" s="3"/>
      <c r="H44" s="3"/>
      <c r="I44" s="3"/>
      <c r="J44" s="3"/>
      <c r="K44" s="3"/>
      <c r="L44" s="3"/>
      <c r="M44" s="3"/>
      <c r="N44" s="3"/>
    </row>
    <row r="45" spans="1:14" ht="18.75" x14ac:dyDescent="0.3">
      <c r="A45" s="15">
        <v>-0.9</v>
      </c>
      <c r="B45" s="17">
        <f t="shared" ref="B45:B48" si="2">1/(1+A45^2)</f>
        <v>0.5524861878453039</v>
      </c>
      <c r="C45" s="16">
        <f t="shared" ref="C45:C46" si="3">-0.531*A45^2+0.9624</f>
        <v>0.53228999999999993</v>
      </c>
      <c r="D45" s="17">
        <f t="shared" ref="D45:D46" si="4">ABS(C45-B45)*100/B45</f>
        <v>3.6555100000000182</v>
      </c>
      <c r="E45" s="16">
        <f t="shared" ref="E45:E46" si="5">1-A45^2</f>
        <v>0.18999999999999995</v>
      </c>
      <c r="F45" s="17">
        <f t="shared" ref="F45:F46" si="6">ABS(B45-E45)*100/B45</f>
        <v>65.610000000000014</v>
      </c>
      <c r="G45" s="3"/>
      <c r="H45" s="3"/>
      <c r="I45" s="3"/>
      <c r="J45" s="3"/>
      <c r="K45" s="3"/>
      <c r="L45" s="3"/>
      <c r="M45" s="3"/>
      <c r="N45" s="3"/>
    </row>
    <row r="46" spans="1:14" ht="18.75" x14ac:dyDescent="0.3">
      <c r="A46" s="15">
        <v>-0.5</v>
      </c>
      <c r="B46" s="17">
        <f t="shared" si="2"/>
        <v>0.8</v>
      </c>
      <c r="C46" s="16">
        <f t="shared" si="3"/>
        <v>0.82965</v>
      </c>
      <c r="D46" s="17">
        <f t="shared" si="4"/>
        <v>3.706249999999994</v>
      </c>
      <c r="E46" s="16">
        <f t="shared" si="5"/>
        <v>0.75</v>
      </c>
      <c r="F46" s="17">
        <f t="shared" si="6"/>
        <v>6.2500000000000053</v>
      </c>
      <c r="G46" s="3"/>
      <c r="H46" s="3"/>
      <c r="I46" s="3"/>
      <c r="J46" s="3"/>
      <c r="K46" s="3"/>
      <c r="L46" s="3"/>
      <c r="M46" s="3"/>
      <c r="N46" s="3"/>
    </row>
    <row r="47" spans="1:14" ht="18.75" x14ac:dyDescent="0.3">
      <c r="A47" s="15">
        <v>0</v>
      </c>
      <c r="B47" s="17">
        <f>1/(1+A47^2)</f>
        <v>1</v>
      </c>
      <c r="C47" s="16">
        <f t="shared" ref="C47:C48" si="7">-0.531*A47^2+0.9624</f>
        <v>0.96240000000000003</v>
      </c>
      <c r="D47" s="17">
        <f t="shared" ref="D47:D48" si="8">ABS(C47-B47)*100/B47</f>
        <v>3.7599999999999967</v>
      </c>
      <c r="E47" s="16">
        <f t="shared" ref="E47:E48" si="9">1-A47^2</f>
        <v>1</v>
      </c>
      <c r="F47" s="17">
        <f t="shared" ref="F47:F48" si="10">ABS(B47-E47)*100/B47</f>
        <v>0</v>
      </c>
      <c r="G47" s="3"/>
      <c r="H47" s="3"/>
      <c r="I47" s="3"/>
      <c r="J47" s="3"/>
      <c r="K47" s="3"/>
      <c r="L47" s="3"/>
      <c r="M47" s="3"/>
      <c r="N47" s="3"/>
    </row>
    <row r="48" spans="1:14" ht="18.75" x14ac:dyDescent="0.3">
      <c r="A48" s="15">
        <v>0.5</v>
      </c>
      <c r="B48" s="17">
        <f t="shared" si="2"/>
        <v>0.8</v>
      </c>
      <c r="C48" s="16">
        <f t="shared" si="7"/>
        <v>0.82965</v>
      </c>
      <c r="D48" s="17">
        <f t="shared" si="8"/>
        <v>3.706249999999994</v>
      </c>
      <c r="E48" s="16">
        <f t="shared" si="9"/>
        <v>0.75</v>
      </c>
      <c r="F48" s="17">
        <f t="shared" si="10"/>
        <v>6.2500000000000053</v>
      </c>
      <c r="G48" s="3"/>
      <c r="H48" s="3"/>
      <c r="I48" s="3"/>
      <c r="J48" s="3"/>
      <c r="K48" s="3"/>
      <c r="L48" s="3"/>
      <c r="M48" s="3"/>
      <c r="N48" s="3"/>
    </row>
    <row r="49" spans="1:6" ht="18.75" x14ac:dyDescent="0.3">
      <c r="A49" s="9"/>
      <c r="B49" s="9"/>
      <c r="C49" s="9"/>
      <c r="D49" s="9"/>
      <c r="E49" s="9"/>
      <c r="F49" s="9"/>
    </row>
    <row r="50" spans="1:6" ht="18.75" x14ac:dyDescent="0.3">
      <c r="A50" s="9"/>
      <c r="B50" s="9"/>
      <c r="C50" s="9"/>
      <c r="D50" s="9"/>
      <c r="E50" s="9"/>
      <c r="F50" s="9"/>
    </row>
    <row r="51" spans="1:6" ht="18.75" x14ac:dyDescent="0.3">
      <c r="A51" s="9"/>
      <c r="B51" s="9"/>
      <c r="C51" s="9"/>
      <c r="D51" s="9"/>
      <c r="E51" s="9"/>
      <c r="F51" s="9"/>
    </row>
    <row r="52" spans="1:6" ht="18.75" x14ac:dyDescent="0.3">
      <c r="A52" s="9"/>
      <c r="B52" s="9"/>
      <c r="C52" s="9"/>
      <c r="D52" s="9"/>
      <c r="E52" s="9"/>
      <c r="F52" s="9"/>
    </row>
  </sheetData>
  <mergeCells count="2">
    <mergeCell ref="C43:D43"/>
    <mergeCell ref="E43:F4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0</xdr:col>
                <xdr:colOff>95250</xdr:colOff>
                <xdr:row>1</xdr:row>
                <xdr:rowOff>152400</xdr:rowOff>
              </from>
              <to>
                <xdr:col>6</xdr:col>
                <xdr:colOff>190500</xdr:colOff>
                <xdr:row>10</xdr:row>
                <xdr:rowOff>142875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6</xdr:col>
                <xdr:colOff>285750</xdr:colOff>
                <xdr:row>1</xdr:row>
                <xdr:rowOff>180975</xdr:rowOff>
              </from>
              <to>
                <xdr:col>12</xdr:col>
                <xdr:colOff>85725</xdr:colOff>
                <xdr:row>12</xdr:row>
                <xdr:rowOff>161925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 sizeWithCells="1">
              <from>
                <xdr:col>0</xdr:col>
                <xdr:colOff>114300</xdr:colOff>
                <xdr:row>15</xdr:row>
                <xdr:rowOff>180975</xdr:rowOff>
              </from>
              <to>
                <xdr:col>3</xdr:col>
                <xdr:colOff>542925</xdr:colOff>
                <xdr:row>21</xdr:row>
                <xdr:rowOff>38100</xdr:rowOff>
              </to>
            </anchor>
          </objectPr>
        </oleObject>
      </mc:Choice>
      <mc:Fallback>
        <oleObject progId="Equation.DSMT4" shapeId="3075" r:id="rId8"/>
      </mc:Fallback>
    </mc:AlternateContent>
    <mc:AlternateContent xmlns:mc="http://schemas.openxmlformats.org/markup-compatibility/2006">
      <mc:Choice Requires="x14">
        <oleObject progId="Equation.DSMT4" shapeId="3076" r:id="rId10">
          <objectPr defaultSize="0" autoPict="0" r:id="rId11">
            <anchor moveWithCells="1" sizeWithCells="1">
              <from>
                <xdr:col>0</xdr:col>
                <xdr:colOff>76200</xdr:colOff>
                <xdr:row>26</xdr:row>
                <xdr:rowOff>28575</xdr:rowOff>
              </from>
              <to>
                <xdr:col>3</xdr:col>
                <xdr:colOff>85725</xdr:colOff>
                <xdr:row>37</xdr:row>
                <xdr:rowOff>0</xdr:rowOff>
              </to>
            </anchor>
          </objectPr>
        </oleObject>
      </mc:Choice>
      <mc:Fallback>
        <oleObject progId="Equation.DSMT4" shapeId="3076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L1" sqref="L1"/>
    </sheetView>
  </sheetViews>
  <sheetFormatPr defaultRowHeight="15" x14ac:dyDescent="0.25"/>
  <cols>
    <col min="2" max="2" width="11.140625" customWidth="1"/>
    <col min="3" max="3" width="13" customWidth="1"/>
    <col min="4" max="5" width="13.42578125" bestFit="1" customWidth="1"/>
    <col min="6" max="6" width="12.85546875" bestFit="1" customWidth="1"/>
    <col min="7" max="7" width="12.5703125" customWidth="1"/>
    <col min="8" max="8" width="9.5703125" bestFit="1" customWidth="1"/>
    <col min="10" max="10" width="14.7109375" bestFit="1" customWidth="1"/>
    <col min="11" max="11" width="11.42578125" customWidth="1"/>
    <col min="12" max="12" width="47.42578125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F1" t="s">
        <v>5</v>
      </c>
      <c r="G1">
        <v>0.27500000000000002</v>
      </c>
      <c r="I1" t="s">
        <v>6</v>
      </c>
      <c r="J1" s="2">
        <f>1/(1+G1^2)</f>
        <v>0.92969203951191159</v>
      </c>
    </row>
    <row r="2" spans="1:10" x14ac:dyDescent="0.25">
      <c r="A2" s="1">
        <v>0.1</v>
      </c>
      <c r="B2" s="20">
        <v>0.99009999999999998</v>
      </c>
      <c r="C2" s="1">
        <f>ABS(A2-$G$1)</f>
        <v>0.17500000000000002</v>
      </c>
    </row>
    <row r="3" spans="1:10" x14ac:dyDescent="0.25">
      <c r="A3" s="1">
        <v>0.2</v>
      </c>
      <c r="B3" s="20">
        <v>0.96153999999999995</v>
      </c>
      <c r="C3" s="1">
        <f t="shared" ref="C3:C6" si="0">ABS(A3-$G$1)</f>
        <v>7.5000000000000011E-2</v>
      </c>
    </row>
    <row r="4" spans="1:10" x14ac:dyDescent="0.25">
      <c r="A4" s="1">
        <v>0.3</v>
      </c>
      <c r="B4" s="20">
        <v>0.91742999999999997</v>
      </c>
      <c r="C4" s="1">
        <f t="shared" si="0"/>
        <v>2.4999999999999967E-2</v>
      </c>
    </row>
    <row r="5" spans="1:10" x14ac:dyDescent="0.25">
      <c r="A5" s="1">
        <v>0.4</v>
      </c>
      <c r="B5" s="20">
        <v>0.86207</v>
      </c>
      <c r="C5" s="1">
        <f t="shared" si="0"/>
        <v>0.125</v>
      </c>
    </row>
    <row r="6" spans="1:10" x14ac:dyDescent="0.25">
      <c r="A6" s="1">
        <v>0.5</v>
      </c>
      <c r="B6" s="20">
        <v>0.8</v>
      </c>
      <c r="C6" s="1">
        <f t="shared" si="0"/>
        <v>0.22499999999999998</v>
      </c>
    </row>
    <row r="8" spans="1:10" x14ac:dyDescent="0.25">
      <c r="A8" t="s">
        <v>14</v>
      </c>
    </row>
    <row r="10" spans="1:10" x14ac:dyDescent="0.25">
      <c r="A10" s="1" t="s">
        <v>0</v>
      </c>
      <c r="B10" s="1" t="s">
        <v>11</v>
      </c>
      <c r="C10" s="1" t="s">
        <v>12</v>
      </c>
    </row>
    <row r="11" spans="1:10" x14ac:dyDescent="0.25">
      <c r="A11" s="1">
        <v>0</v>
      </c>
      <c r="B11" s="1">
        <f>A4</f>
        <v>0.3</v>
      </c>
      <c r="C11" s="2">
        <f>B4</f>
        <v>0.91742999999999997</v>
      </c>
    </row>
    <row r="12" spans="1:10" x14ac:dyDescent="0.25">
      <c r="A12" s="1">
        <v>1</v>
      </c>
      <c r="B12" s="1">
        <f>A3</f>
        <v>0.2</v>
      </c>
      <c r="C12" s="2">
        <f>B3</f>
        <v>0.96153999999999995</v>
      </c>
    </row>
    <row r="13" spans="1:10" x14ac:dyDescent="0.25">
      <c r="A13" s="1">
        <v>2</v>
      </c>
      <c r="B13" s="1">
        <f>A5</f>
        <v>0.4</v>
      </c>
      <c r="C13" s="2">
        <f>B5</f>
        <v>0.86207</v>
      </c>
    </row>
    <row r="14" spans="1:10" x14ac:dyDescent="0.25">
      <c r="A14" s="1">
        <v>3</v>
      </c>
      <c r="B14" s="1">
        <f>A2</f>
        <v>0.1</v>
      </c>
      <c r="C14" s="2">
        <f>B2</f>
        <v>0.99009999999999998</v>
      </c>
    </row>
    <row r="15" spans="1:10" x14ac:dyDescent="0.25">
      <c r="A15" s="1">
        <v>4</v>
      </c>
      <c r="B15" s="1">
        <f>A6</f>
        <v>0.5</v>
      </c>
      <c r="C15" s="2">
        <f>B6</f>
        <v>0.8</v>
      </c>
    </row>
    <row r="17" spans="1:8" x14ac:dyDescent="0.25">
      <c r="A17" s="18" t="s">
        <v>28</v>
      </c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21" t="s">
        <v>15</v>
      </c>
      <c r="B19" s="21" t="s">
        <v>16</v>
      </c>
      <c r="C19" s="21" t="s">
        <v>17</v>
      </c>
      <c r="D19" s="21" t="s">
        <v>18</v>
      </c>
      <c r="E19" s="21" t="s">
        <v>19</v>
      </c>
      <c r="F19" s="13" t="s">
        <v>6</v>
      </c>
      <c r="G19" s="21" t="s">
        <v>21</v>
      </c>
      <c r="H19" s="3"/>
    </row>
    <row r="20" spans="1:8" x14ac:dyDescent="0.25">
      <c r="A20" s="21">
        <v>1</v>
      </c>
      <c r="B20" s="22">
        <f>(G1-B12)/(B11-B12)</f>
        <v>0.75000000000000022</v>
      </c>
      <c r="C20" s="22">
        <f>(G1-B11)/(B12-B11)</f>
        <v>0.24999999999999972</v>
      </c>
      <c r="D20" s="23" t="s">
        <v>20</v>
      </c>
      <c r="E20" s="23" t="s">
        <v>20</v>
      </c>
      <c r="F20" s="23">
        <f>(B20*C11)+(C20*C12)</f>
        <v>0.92845749999999994</v>
      </c>
      <c r="G20" s="24">
        <f>ABS($J$1-F20)*100/$J$1</f>
        <v>0.13279015624999779</v>
      </c>
      <c r="H20" s="3"/>
    </row>
    <row r="21" spans="1:8" x14ac:dyDescent="0.25">
      <c r="A21" s="21">
        <v>2</v>
      </c>
      <c r="B21" s="22">
        <f>(G1-B12)*(G1-B13)/((B11-B12)*(B11-B13))</f>
        <v>0.9375</v>
      </c>
      <c r="C21" s="22">
        <f>(G1-B11)*(G1-B13)/((B12-B11)*(B12-B13))</f>
        <v>0.15624999999999981</v>
      </c>
      <c r="D21" s="22">
        <f>(G1-B11)*(G1-B12)/((B13-B11)*(B13-B12))</f>
        <v>-9.3749999999999847E-2</v>
      </c>
      <c r="E21" s="23" t="s">
        <v>20</v>
      </c>
      <c r="F21" s="23">
        <f>(B21*C11+C21*C12+D21*C13)</f>
        <v>0.92951218749999986</v>
      </c>
      <c r="G21" s="24">
        <f t="shared" ref="G21:G22" si="1">ABS($J$1-F21)*100/$J$1</f>
        <v>1.9345332031255432E-2</v>
      </c>
      <c r="H21" s="3"/>
    </row>
    <row r="22" spans="1:8" x14ac:dyDescent="0.25">
      <c r="A22" s="21">
        <v>3</v>
      </c>
      <c r="B22" s="22">
        <f>(G1-B12)*(G1-B13)*(G1-B14)/((B11-B12)*(B11-B13)*(B11-B14))</f>
        <v>0.82031250000000022</v>
      </c>
      <c r="C22" s="22">
        <f>(G1-B11)*(G1-B13)*(G1-B14)/((B12-B11)*(B12-B13)*(B12-B14))</f>
        <v>0.27343749999999972</v>
      </c>
      <c r="D22" s="22">
        <f>(G1-B11)*(G1-B12)*(G1-B14)/((B13-B11)*(B13-B12)*(B13-B14))</f>
        <v>-5.4687499999999917E-2</v>
      </c>
      <c r="E22" s="22">
        <f>(G1-B11)*(G1-B12)*(G1-B13)/((B14-B11)*(B14-B12)*(B14-B13))</f>
        <v>-3.9062499999999944E-2</v>
      </c>
      <c r="F22" s="23">
        <f>(B22*C11+C22*C12+D22*C13+E22*C14)</f>
        <v>0.92968015624999989</v>
      </c>
      <c r="G22" s="24">
        <f t="shared" si="1"/>
        <v>1.2781933593777539E-3</v>
      </c>
      <c r="H22" s="3"/>
    </row>
    <row r="23" spans="1:8" x14ac:dyDescent="0.25">
      <c r="A23" s="1"/>
    </row>
    <row r="24" spans="1:8" x14ac:dyDescent="0.25">
      <c r="A24" s="19" t="s">
        <v>27</v>
      </c>
      <c r="B24" s="11"/>
      <c r="C24" s="11"/>
      <c r="D24" s="11"/>
      <c r="E24" s="11"/>
      <c r="F24" s="11"/>
      <c r="G24" s="11"/>
    </row>
    <row r="25" spans="1:8" x14ac:dyDescent="0.25">
      <c r="A25" s="11"/>
      <c r="B25" s="11"/>
      <c r="C25" s="11"/>
      <c r="D25" s="11"/>
      <c r="E25" s="11"/>
      <c r="F25" s="11"/>
      <c r="G25" s="11"/>
    </row>
    <row r="26" spans="1:8" x14ac:dyDescent="0.25">
      <c r="A26" s="25" t="str">
        <f>A10</f>
        <v>i</v>
      </c>
      <c r="B26" s="25" t="str">
        <f t="shared" ref="B26:C27" si="2">B10</f>
        <v>xi</v>
      </c>
      <c r="C26" s="25" t="str">
        <f t="shared" si="2"/>
        <v>f(xi)</v>
      </c>
      <c r="D26" s="25" t="s">
        <v>22</v>
      </c>
      <c r="E26" s="25" t="s">
        <v>23</v>
      </c>
      <c r="F26" s="25" t="s">
        <v>24</v>
      </c>
      <c r="G26" s="25" t="s">
        <v>25</v>
      </c>
    </row>
    <row r="27" spans="1:8" x14ac:dyDescent="0.25">
      <c r="A27" s="25">
        <f>A11</f>
        <v>0</v>
      </c>
      <c r="B27" s="25">
        <f t="shared" si="2"/>
        <v>0.3</v>
      </c>
      <c r="C27" s="26">
        <f t="shared" si="2"/>
        <v>0.91742999999999997</v>
      </c>
      <c r="D27" s="26">
        <f>(C28-C27)/(B28-B27)</f>
        <v>-0.44109999999999994</v>
      </c>
      <c r="E27" s="26">
        <f>(D28-D27)/(B29-B27)</f>
        <v>-0.56249999999999778</v>
      </c>
      <c r="F27" s="26">
        <f>(E28-E27)/(B30-B27)</f>
        <v>0.71666666666667223</v>
      </c>
      <c r="G27" s="26">
        <f>(F28-F27)/(B31-B27)</f>
        <v>9.9999999999953459E-2</v>
      </c>
    </row>
    <row r="28" spans="1:8" x14ac:dyDescent="0.25">
      <c r="A28" s="25">
        <f t="shared" ref="A28:C31" si="3">A12</f>
        <v>1</v>
      </c>
      <c r="B28" s="25">
        <f t="shared" si="3"/>
        <v>0.2</v>
      </c>
      <c r="C28" s="26">
        <f t="shared" si="3"/>
        <v>0.96153999999999995</v>
      </c>
      <c r="D28" s="26">
        <f t="shared" ref="D28:D30" si="4">(C29-C28)/(B29-B28)</f>
        <v>-0.49734999999999974</v>
      </c>
      <c r="E28" s="26">
        <f t="shared" ref="E28:E29" si="5">(D29-D28)/(B30-B28)</f>
        <v>-0.7058333333333322</v>
      </c>
      <c r="F28" s="26">
        <f>(E29-E28)/(B31-B28)</f>
        <v>0.73666666666666292</v>
      </c>
      <c r="G28" s="26"/>
    </row>
    <row r="29" spans="1:8" x14ac:dyDescent="0.25">
      <c r="A29" s="25">
        <f t="shared" si="3"/>
        <v>2</v>
      </c>
      <c r="B29" s="25">
        <f t="shared" si="3"/>
        <v>0.4</v>
      </c>
      <c r="C29" s="26">
        <f t="shared" si="3"/>
        <v>0.86207</v>
      </c>
      <c r="D29" s="26">
        <f t="shared" si="4"/>
        <v>-0.42676666666666652</v>
      </c>
      <c r="E29" s="26">
        <f t="shared" si="5"/>
        <v>-0.48483333333333334</v>
      </c>
      <c r="F29" s="26"/>
      <c r="G29" s="26"/>
    </row>
    <row r="30" spans="1:8" x14ac:dyDescent="0.25">
      <c r="A30" s="25">
        <f t="shared" si="3"/>
        <v>3</v>
      </c>
      <c r="B30" s="25">
        <f t="shared" si="3"/>
        <v>0.1</v>
      </c>
      <c r="C30" s="26">
        <f t="shared" si="3"/>
        <v>0.99009999999999998</v>
      </c>
      <c r="D30" s="26">
        <f t="shared" si="4"/>
        <v>-0.47524999999999984</v>
      </c>
      <c r="E30" s="26"/>
      <c r="F30" s="26"/>
      <c r="G30" s="26"/>
    </row>
    <row r="31" spans="1:8" x14ac:dyDescent="0.25">
      <c r="A31" s="25">
        <f>A15</f>
        <v>4</v>
      </c>
      <c r="B31" s="25">
        <f t="shared" si="3"/>
        <v>0.5</v>
      </c>
      <c r="C31" s="26">
        <f t="shared" si="3"/>
        <v>0.8</v>
      </c>
      <c r="D31" s="26"/>
      <c r="E31" s="26"/>
      <c r="F31" s="26"/>
      <c r="G31" s="26"/>
    </row>
    <row r="32" spans="1:8" x14ac:dyDescent="0.25">
      <c r="A32" s="11"/>
      <c r="B32" s="11"/>
      <c r="C32" s="11"/>
      <c r="D32" s="11"/>
      <c r="E32" s="11"/>
      <c r="F32" s="11"/>
      <c r="G32" s="11"/>
    </row>
    <row r="33" spans="1:7" x14ac:dyDescent="0.25">
      <c r="A33" s="11" t="s">
        <v>26</v>
      </c>
      <c r="B33" s="11"/>
      <c r="C33" s="11"/>
      <c r="D33" s="11"/>
      <c r="E33" s="11"/>
      <c r="F33" s="11"/>
      <c r="G33" s="11"/>
    </row>
    <row r="34" spans="1:7" x14ac:dyDescent="0.25">
      <c r="A34" s="11"/>
      <c r="B34" s="11"/>
      <c r="C34" s="11"/>
      <c r="D34" s="11"/>
      <c r="E34" s="11"/>
      <c r="F34" s="11"/>
      <c r="G34" s="11"/>
    </row>
    <row r="35" spans="1:7" x14ac:dyDescent="0.25">
      <c r="A35" s="25" t="s">
        <v>15</v>
      </c>
      <c r="B35" s="25" t="s">
        <v>6</v>
      </c>
      <c r="C35" s="25" t="s">
        <v>21</v>
      </c>
      <c r="D35" s="11"/>
      <c r="E35" s="11"/>
      <c r="F35" s="11"/>
      <c r="G35" s="11"/>
    </row>
    <row r="36" spans="1:7" x14ac:dyDescent="0.25">
      <c r="A36" s="25">
        <v>1</v>
      </c>
      <c r="B36" s="26">
        <f>C27+(G1-B27)*D27</f>
        <v>0.92845749999999994</v>
      </c>
      <c r="C36" s="27">
        <f>ABS($J$1-B36)*100/$J$1</f>
        <v>0.13279015624999779</v>
      </c>
      <c r="D36" s="11"/>
      <c r="E36" s="11"/>
      <c r="F36" s="11"/>
      <c r="G36" s="11"/>
    </row>
    <row r="37" spans="1:7" x14ac:dyDescent="0.25">
      <c r="A37" s="25">
        <v>2</v>
      </c>
      <c r="B37" s="26">
        <f>B36+(G1-B27)*(G1-B28)*E27</f>
        <v>0.92951218749999998</v>
      </c>
      <c r="C37" s="27">
        <f t="shared" ref="C37:C38" si="6">ABS($J$1-B37)*100/$J$1</f>
        <v>1.934533203124349E-2</v>
      </c>
      <c r="D37" s="11"/>
      <c r="E37" s="11"/>
      <c r="F37" s="11"/>
      <c r="G37" s="11"/>
    </row>
    <row r="38" spans="1:7" x14ac:dyDescent="0.25">
      <c r="A38" s="25">
        <v>3</v>
      </c>
      <c r="B38" s="26">
        <f>B37+(G1-B27)*(G1-B28)*(G1-B29)*F27</f>
        <v>0.92968015625</v>
      </c>
      <c r="C38" s="27">
        <f t="shared" si="6"/>
        <v>1.278193359365812E-3</v>
      </c>
      <c r="D38" s="11"/>
      <c r="E38" s="11"/>
      <c r="F38" s="11"/>
      <c r="G38" s="11"/>
    </row>
    <row r="39" spans="1:7" x14ac:dyDescent="0.25">
      <c r="A39" s="25">
        <v>4</v>
      </c>
      <c r="B39" s="26">
        <f>B38+(G1-B27)*(G1-B28)*(G1-B29)*(G1-B30)*G27</f>
        <v>0.92968425781249997</v>
      </c>
      <c r="C39" s="27">
        <f>C38+(H1-C27)*(H1-C28)*(H1-C29)*(H1-C30)*H27</f>
        <v>1.278193359365812E-3</v>
      </c>
      <c r="D39" s="11"/>
      <c r="E39" s="11"/>
      <c r="F39" s="11"/>
      <c r="G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2016-08-31T03:34:17Z</dcterms:created>
  <dcterms:modified xsi:type="dcterms:W3CDTF">2016-09-25T19:23:16Z</dcterms:modified>
</cp:coreProperties>
</file>