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Q1" sheetId="3" r:id="rId1"/>
    <sheet name="Q2" sheetId="4" r:id="rId2"/>
  </sheets>
  <calcPr calcId="144525"/>
</workbook>
</file>

<file path=xl/calcChain.xml><?xml version="1.0" encoding="utf-8"?>
<calcChain xmlns="http://schemas.openxmlformats.org/spreadsheetml/2006/main">
  <c r="N16" i="3" l="1"/>
  <c r="L16" i="3"/>
  <c r="K16" i="3"/>
  <c r="J16" i="3"/>
  <c r="I8" i="4" l="1"/>
  <c r="I9" i="4" s="1"/>
  <c r="B7" i="4"/>
  <c r="W16" i="4"/>
  <c r="X16" i="4"/>
  <c r="X23" i="4" s="1"/>
  <c r="W23" i="4"/>
  <c r="X12" i="4"/>
  <c r="V16" i="4" s="1"/>
  <c r="V23" i="4" s="1"/>
  <c r="W22" i="4"/>
  <c r="X17" i="4"/>
  <c r="W17" i="4"/>
  <c r="X20" i="4" s="1"/>
  <c r="X24" i="4" s="1"/>
  <c r="X15" i="4"/>
  <c r="X22" i="4" s="1"/>
  <c r="W15" i="4"/>
  <c r="V15" i="4"/>
  <c r="V22" i="4" s="1"/>
  <c r="X13" i="4"/>
  <c r="S13" i="4" l="1"/>
  <c r="Q11" i="4"/>
  <c r="R11" i="4" s="1"/>
  <c r="S11" i="4" s="1"/>
  <c r="P11" i="4"/>
  <c r="O7" i="4"/>
  <c r="M14" i="4" s="1"/>
  <c r="S14" i="4" s="1"/>
  <c r="O8" i="4"/>
  <c r="G14" i="4"/>
  <c r="G15" i="4" s="1"/>
  <c r="K15" i="4" s="1"/>
  <c r="J11" i="4"/>
  <c r="K11" i="4" s="1"/>
  <c r="E11" i="4"/>
  <c r="D11" i="4"/>
  <c r="A15" i="4"/>
  <c r="E15" i="4" s="1"/>
  <c r="A14" i="4"/>
  <c r="E14" i="4" s="1"/>
  <c r="D9" i="4"/>
  <c r="D8" i="4"/>
  <c r="D14" i="4" l="1"/>
  <c r="D15" i="4" s="1"/>
  <c r="D16" i="4" s="1"/>
  <c r="J14" i="4"/>
  <c r="K14" i="4"/>
  <c r="J15" i="4" s="1"/>
  <c r="J16" i="4" s="1"/>
  <c r="Y5" i="4"/>
  <c r="Y15" i="4" s="1"/>
  <c r="Y22" i="4" s="1"/>
  <c r="Y6" i="4"/>
  <c r="Y7" i="4"/>
  <c r="Y17" i="4" s="1"/>
  <c r="J17" i="3" l="1"/>
  <c r="M16" i="3"/>
  <c r="P16" i="3" s="1"/>
  <c r="O16" i="3"/>
  <c r="N17" i="3" s="1"/>
  <c r="Y16" i="4"/>
  <c r="Y23" i="4" s="1"/>
  <c r="Y24" i="4" l="1"/>
  <c r="AA24" i="4" s="1"/>
  <c r="AA23" i="4" s="1"/>
  <c r="Q14" i="4" s="1"/>
  <c r="Q15" i="4" s="1"/>
  <c r="O17" i="3"/>
  <c r="K17" i="3"/>
  <c r="L17" i="3"/>
  <c r="M17" i="3" l="1"/>
  <c r="P17" i="3" s="1"/>
  <c r="J18" i="3"/>
  <c r="R14" i="4"/>
  <c r="AA22" i="4"/>
  <c r="P14" i="4" s="1"/>
  <c r="K18" i="3" l="1"/>
  <c r="L18" i="3"/>
  <c r="N18" i="3"/>
  <c r="O18" i="3" l="1"/>
  <c r="N19" i="3" s="1"/>
  <c r="M18" i="3"/>
  <c r="P18" i="3" s="1"/>
  <c r="J19" i="3"/>
  <c r="L19" i="3" l="1"/>
  <c r="K19" i="3"/>
  <c r="O19" i="3" s="1"/>
  <c r="M19" i="3" l="1"/>
  <c r="P19" i="3" s="1"/>
  <c r="J20" i="3"/>
  <c r="C16" i="3"/>
  <c r="N20" i="3" l="1"/>
  <c r="K20" i="3"/>
  <c r="L20" i="3"/>
  <c r="E16" i="3"/>
  <c r="D16" i="3"/>
  <c r="M20" i="3" l="1"/>
  <c r="P20" i="3" s="1"/>
  <c r="J21" i="3"/>
  <c r="O20" i="3"/>
  <c r="N21" i="3" s="1"/>
  <c r="F16" i="3"/>
  <c r="G16" i="3" s="1"/>
  <c r="C17" i="3"/>
  <c r="O21" i="3" l="1"/>
  <c r="L21" i="3"/>
  <c r="K21" i="3"/>
  <c r="D17" i="3"/>
  <c r="E17" i="3"/>
  <c r="M21" i="3" l="1"/>
  <c r="P21" i="3" s="1"/>
  <c r="G17" i="3"/>
  <c r="F17" i="3"/>
  <c r="C18" i="3"/>
  <c r="D18" i="3" l="1"/>
  <c r="F18" i="3" s="1"/>
  <c r="E18" i="3"/>
  <c r="G18" i="3" l="1"/>
  <c r="C19" i="3"/>
  <c r="E19" i="3" l="1"/>
  <c r="D19" i="3"/>
  <c r="C20" i="3" l="1"/>
  <c r="F19" i="3"/>
  <c r="D20" i="3" l="1"/>
  <c r="F20" i="3" s="1"/>
  <c r="E20" i="3"/>
  <c r="G19" i="3"/>
  <c r="G20" i="3" l="1"/>
</calcChain>
</file>

<file path=xl/sharedStrings.xml><?xml version="1.0" encoding="utf-8"?>
<sst xmlns="http://schemas.openxmlformats.org/spreadsheetml/2006/main" count="49" uniqueCount="29">
  <si>
    <t>x</t>
  </si>
  <si>
    <t>et(%)</t>
  </si>
  <si>
    <t>Gauss Elimination</t>
  </si>
  <si>
    <t>Step 1</t>
  </si>
  <si>
    <r>
      <rPr>
        <i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21</t>
    </r>
  </si>
  <si>
    <r>
      <rPr>
        <i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31</t>
    </r>
  </si>
  <si>
    <t>Step 2</t>
  </si>
  <si>
    <r>
      <rPr>
        <i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32</t>
    </r>
  </si>
  <si>
    <t>T11</t>
  </si>
  <si>
    <t>T21</t>
  </si>
  <si>
    <t>T12</t>
  </si>
  <si>
    <t>T22</t>
  </si>
  <si>
    <t>Iteration</t>
  </si>
  <si>
    <t>ea(%)</t>
  </si>
  <si>
    <t>(a)</t>
  </si>
  <si>
    <t>(b)</t>
  </si>
  <si>
    <t>n\i</t>
  </si>
  <si>
    <t xml:space="preserve">Δx = </t>
  </si>
  <si>
    <t xml:space="preserve">Δt = </t>
  </si>
  <si>
    <t>d=</t>
  </si>
  <si>
    <t>t</t>
  </si>
  <si>
    <t>`</t>
  </si>
  <si>
    <t>System of linear equations in terms of u1, u2 and u3 at n=1</t>
  </si>
  <si>
    <t>u(0.5,0.125)</t>
  </si>
  <si>
    <t>u1</t>
  </si>
  <si>
    <t>u2</t>
  </si>
  <si>
    <t>u3</t>
  </si>
  <si>
    <t>T10</t>
  </si>
  <si>
    <t>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</si>
</sst>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"/>
    <numFmt numFmtId="167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3" fillId="0" borderId="0" xfId="0" applyFont="1" applyFill="1" applyBorder="1"/>
    <xf numFmtId="0" fontId="2" fillId="0" borderId="0" xfId="0" applyNumberFormat="1" applyFont="1" applyFill="1" applyBorder="1"/>
    <xf numFmtId="165" fontId="2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0" fontId="2" fillId="0" borderId="7" xfId="0" applyFont="1" applyFill="1" applyBorder="1"/>
    <xf numFmtId="164" fontId="2" fillId="0" borderId="7" xfId="0" applyNumberFormat="1" applyFont="1" applyFill="1" applyBorder="1"/>
    <xf numFmtId="0" fontId="4" fillId="0" borderId="7" xfId="0" applyFont="1" applyFill="1" applyBorder="1" applyAlignment="1">
      <alignment horizontal="right"/>
    </xf>
    <xf numFmtId="166" fontId="2" fillId="0" borderId="5" xfId="0" applyNumberFormat="1" applyFont="1" applyFill="1" applyBorder="1" applyAlignment="1">
      <alignment horizontal="center"/>
    </xf>
    <xf numFmtId="166" fontId="2" fillId="0" borderId="8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164" fontId="0" fillId="0" borderId="11" xfId="0" applyNumberFormat="1" applyBorder="1" applyAlignment="1"/>
    <xf numFmtId="0" fontId="0" fillId="0" borderId="11" xfId="0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164" fontId="0" fillId="0" borderId="11" xfId="0" applyNumberFormat="1" applyFill="1" applyBorder="1" applyAlignment="1"/>
    <xf numFmtId="1" fontId="0" fillId="0" borderId="11" xfId="0" applyNumberFormat="1" applyBorder="1" applyAlignment="1">
      <alignment horizontal="center"/>
    </xf>
    <xf numFmtId="164" fontId="0" fillId="0" borderId="11" xfId="0" applyNumberFormat="1" applyBorder="1"/>
    <xf numFmtId="2" fontId="0" fillId="0" borderId="11" xfId="0" applyNumberFormat="1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 applyAlignment="1">
      <alignment horizontal="center"/>
    </xf>
    <xf numFmtId="165" fontId="0" fillId="0" borderId="11" xfId="0" applyNumberFormat="1" applyBorder="1"/>
    <xf numFmtId="2" fontId="0" fillId="0" borderId="0" xfId="0" applyNumberFormat="1" applyBorder="1"/>
    <xf numFmtId="165" fontId="0" fillId="0" borderId="0" xfId="0" applyNumberFormat="1" applyBorder="1"/>
    <xf numFmtId="0" fontId="1" fillId="0" borderId="0" xfId="0" applyFont="1" applyFill="1" applyBorder="1"/>
    <xf numFmtId="0" fontId="5" fillId="0" borderId="13" xfId="0" applyFont="1" applyFill="1" applyBorder="1"/>
    <xf numFmtId="0" fontId="5" fillId="0" borderId="14" xfId="0" applyFont="1" applyFill="1" applyBorder="1"/>
    <xf numFmtId="0" fontId="0" fillId="0" borderId="14" xfId="0" applyBorder="1"/>
    <xf numFmtId="0" fontId="0" fillId="0" borderId="12" xfId="0" applyFill="1" applyBorder="1"/>
    <xf numFmtId="0" fontId="0" fillId="0" borderId="12" xfId="0" applyBorder="1"/>
    <xf numFmtId="0" fontId="1" fillId="0" borderId="12" xfId="0" applyFont="1" applyFill="1" applyBorder="1"/>
    <xf numFmtId="0" fontId="2" fillId="0" borderId="12" xfId="0" applyFont="1" applyFill="1" applyBorder="1"/>
    <xf numFmtId="0" fontId="0" fillId="0" borderId="15" xfId="0" applyBorder="1"/>
    <xf numFmtId="0" fontId="7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16" xfId="0" applyFont="1" applyFill="1" applyBorder="1"/>
    <xf numFmtId="2" fontId="0" fillId="0" borderId="10" xfId="0" applyNumberFormat="1" applyBorder="1"/>
    <xf numFmtId="165" fontId="0" fillId="0" borderId="9" xfId="0" applyNumberFormat="1" applyBorder="1"/>
    <xf numFmtId="2" fontId="6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7" xfId="0" applyFont="1" applyBorder="1"/>
    <xf numFmtId="0" fontId="6" fillId="0" borderId="18" xfId="0" applyFont="1" applyBorder="1"/>
    <xf numFmtId="0" fontId="0" fillId="2" borderId="11" xfId="0" applyFont="1" applyFill="1" applyBorder="1"/>
    <xf numFmtId="0" fontId="0" fillId="2" borderId="10" xfId="0" applyFont="1" applyFill="1" applyBorder="1"/>
    <xf numFmtId="165" fontId="0" fillId="2" borderId="10" xfId="0" applyNumberFormat="1" applyFont="1" applyFill="1" applyBorder="1"/>
    <xf numFmtId="167" fontId="0" fillId="2" borderId="11" xfId="0" applyNumberFormat="1" applyFont="1" applyFill="1" applyBorder="1"/>
    <xf numFmtId="166" fontId="0" fillId="2" borderId="11" xfId="0" applyNumberFormat="1" applyFont="1" applyFill="1" applyBorder="1"/>
    <xf numFmtId="165" fontId="0" fillId="2" borderId="11" xfId="0" applyNumberFormat="1" applyFont="1" applyFill="1" applyBorder="1"/>
    <xf numFmtId="0" fontId="5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7F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152400</xdr:colOff>
          <xdr:row>1</xdr:row>
          <xdr:rowOff>9525</xdr:rowOff>
        </xdr:from>
        <xdr:to>
          <xdr:col>6</xdr:col>
          <xdr:colOff>276225</xdr:colOff>
          <xdr:row>8</xdr:row>
          <xdr:rowOff>47625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</xdr:row>
          <xdr:rowOff>0</xdr:rowOff>
        </xdr:from>
        <xdr:to>
          <xdr:col>13</xdr:col>
          <xdr:colOff>123825</xdr:colOff>
          <xdr:row>10</xdr:row>
          <xdr:rowOff>114300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466725</xdr:colOff>
          <xdr:row>0</xdr:row>
          <xdr:rowOff>142875</xdr:rowOff>
        </xdr:from>
        <xdr:to>
          <xdr:col>3</xdr:col>
          <xdr:colOff>476250</xdr:colOff>
          <xdr:row>4</xdr:row>
          <xdr:rowOff>142875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466725</xdr:colOff>
          <xdr:row>0</xdr:row>
          <xdr:rowOff>152400</xdr:rowOff>
        </xdr:from>
        <xdr:to>
          <xdr:col>10</xdr:col>
          <xdr:colOff>400050</xdr:colOff>
          <xdr:row>4</xdr:row>
          <xdr:rowOff>114300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</xdr:row>
          <xdr:rowOff>0</xdr:rowOff>
        </xdr:from>
        <xdr:to>
          <xdr:col>17</xdr:col>
          <xdr:colOff>428625</xdr:colOff>
          <xdr:row>3</xdr:row>
          <xdr:rowOff>123825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3.wmf"/><Relationship Id="rId4" Type="http://schemas.openxmlformats.org/officeDocument/2006/relationships/oleObject" Target="../embeddings/oleObject3.bin"/><Relationship Id="rId9" Type="http://schemas.openxmlformats.org/officeDocument/2006/relationships/image" Target="../media/image5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tabSelected="1" zoomScale="112" zoomScaleNormal="112" workbookViewId="0">
      <selection activeCell="N17" sqref="N17"/>
    </sheetView>
  </sheetViews>
  <sheetFormatPr defaultRowHeight="15" x14ac:dyDescent="0.25"/>
  <sheetData>
    <row r="1" spans="1:16" x14ac:dyDescent="0.25">
      <c r="A1" s="1" t="s">
        <v>14</v>
      </c>
      <c r="B1" s="2"/>
      <c r="C1" s="2"/>
      <c r="D1" s="2"/>
      <c r="E1" s="2"/>
      <c r="F1" s="2"/>
      <c r="G1" s="3"/>
      <c r="H1" s="2" t="s">
        <v>15</v>
      </c>
      <c r="I1" s="2"/>
      <c r="J1" s="2"/>
      <c r="K1" s="2"/>
      <c r="L1" s="2"/>
      <c r="M1" s="2"/>
      <c r="N1" s="2"/>
      <c r="O1" s="2"/>
      <c r="P1" s="3"/>
    </row>
    <row r="2" spans="1:16" x14ac:dyDescent="0.25">
      <c r="A2" s="4"/>
      <c r="B2" s="5"/>
      <c r="C2" s="5"/>
      <c r="D2" s="5"/>
      <c r="E2" s="5"/>
      <c r="F2" s="5"/>
      <c r="G2" s="6"/>
      <c r="H2" s="5"/>
      <c r="I2" s="5"/>
      <c r="J2" s="5"/>
      <c r="K2" s="5"/>
      <c r="L2" s="5"/>
      <c r="M2" s="5"/>
      <c r="N2" s="5"/>
      <c r="O2" s="5"/>
      <c r="P2" s="6"/>
    </row>
    <row r="3" spans="1:16" x14ac:dyDescent="0.25">
      <c r="A3" s="4"/>
      <c r="B3" s="5"/>
      <c r="C3" s="5"/>
      <c r="D3" s="5"/>
      <c r="E3" s="5"/>
      <c r="F3" s="5"/>
      <c r="G3" s="6"/>
      <c r="H3" s="5"/>
      <c r="I3" s="5"/>
      <c r="J3" s="5"/>
      <c r="K3" s="5"/>
      <c r="L3" s="5"/>
      <c r="M3" s="5"/>
      <c r="N3" s="5"/>
      <c r="O3" s="5"/>
      <c r="P3" s="6"/>
    </row>
    <row r="4" spans="1:16" x14ac:dyDescent="0.25">
      <c r="A4" s="4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  <c r="N4" s="5"/>
      <c r="O4" s="5"/>
      <c r="P4" s="6"/>
    </row>
    <row r="5" spans="1:16" x14ac:dyDescent="0.25">
      <c r="A5" s="4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5"/>
      <c r="N5" s="5"/>
      <c r="O5" s="5"/>
      <c r="P5" s="6"/>
    </row>
    <row r="6" spans="1:16" x14ac:dyDescent="0.25">
      <c r="A6" s="4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4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5"/>
      <c r="N7" s="5"/>
      <c r="O7" s="5"/>
      <c r="P7" s="6"/>
    </row>
    <row r="8" spans="1:16" x14ac:dyDescent="0.25">
      <c r="A8" s="4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5"/>
      <c r="N8" s="5"/>
      <c r="O8" s="5"/>
      <c r="P8" s="6"/>
    </row>
    <row r="9" spans="1:16" x14ac:dyDescent="0.25">
      <c r="A9" s="4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5"/>
      <c r="N9" s="5"/>
      <c r="O9" s="5"/>
      <c r="P9" s="6"/>
    </row>
    <row r="10" spans="1:16" x14ac:dyDescent="0.25">
      <c r="A10" s="4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  <c r="N10" s="5"/>
      <c r="O10" s="5"/>
      <c r="P10" s="6"/>
    </row>
    <row r="11" spans="1:16" x14ac:dyDescent="0.25">
      <c r="A11" s="4"/>
      <c r="B11" s="5"/>
      <c r="C11" s="5"/>
      <c r="D11" s="5"/>
      <c r="E11" s="5"/>
      <c r="F11" s="5"/>
      <c r="G11" s="6"/>
      <c r="H11" s="5"/>
      <c r="I11" s="5"/>
      <c r="J11" s="5"/>
      <c r="K11" s="5"/>
      <c r="L11" s="5"/>
      <c r="M11" s="5"/>
      <c r="N11" s="5"/>
      <c r="O11" s="5"/>
      <c r="P11" s="6"/>
    </row>
    <row r="12" spans="1:16" x14ac:dyDescent="0.25">
      <c r="A12" s="4"/>
      <c r="B12" s="5"/>
      <c r="C12" s="5"/>
      <c r="D12" s="5"/>
      <c r="E12" s="5"/>
      <c r="F12" s="5"/>
      <c r="G12" s="6"/>
      <c r="H12" s="5"/>
      <c r="I12" s="5"/>
      <c r="J12" s="5"/>
      <c r="K12" s="5"/>
      <c r="L12" s="5"/>
      <c r="M12" s="5"/>
      <c r="N12" s="5"/>
      <c r="O12" s="5"/>
      <c r="P12" s="6"/>
    </row>
    <row r="13" spans="1:16" x14ac:dyDescent="0.25">
      <c r="A13" s="4"/>
      <c r="B13" s="5"/>
      <c r="C13" s="5"/>
      <c r="D13" s="5"/>
      <c r="E13" s="5"/>
      <c r="F13" s="5"/>
      <c r="G13" s="6"/>
      <c r="H13" s="5"/>
      <c r="I13" s="5"/>
      <c r="J13" s="5"/>
      <c r="K13" s="5"/>
      <c r="L13" s="5"/>
      <c r="M13" s="5"/>
      <c r="N13" s="5"/>
      <c r="O13" s="5"/>
      <c r="P13" s="6"/>
    </row>
    <row r="14" spans="1:16" x14ac:dyDescent="0.25">
      <c r="A14" s="4"/>
      <c r="B14" s="22" t="s">
        <v>12</v>
      </c>
      <c r="C14" s="23" t="s">
        <v>8</v>
      </c>
      <c r="D14" s="23" t="s">
        <v>9</v>
      </c>
      <c r="E14" s="23" t="s">
        <v>10</v>
      </c>
      <c r="F14" s="23" t="s">
        <v>11</v>
      </c>
      <c r="G14" s="32" t="s">
        <v>13</v>
      </c>
      <c r="H14" s="5"/>
      <c r="I14" s="25" t="s">
        <v>12</v>
      </c>
      <c r="J14" s="25" t="s">
        <v>8</v>
      </c>
      <c r="K14" s="25" t="s">
        <v>9</v>
      </c>
      <c r="L14" s="25" t="s">
        <v>10</v>
      </c>
      <c r="M14" s="25" t="s">
        <v>11</v>
      </c>
      <c r="N14" s="25" t="s">
        <v>27</v>
      </c>
      <c r="O14" s="25" t="s">
        <v>28</v>
      </c>
      <c r="P14" s="32" t="s">
        <v>13</v>
      </c>
    </row>
    <row r="15" spans="1:16" x14ac:dyDescent="0.25">
      <c r="A15" s="4"/>
      <c r="B15" s="23">
        <v>0</v>
      </c>
      <c r="C15" s="24">
        <v>100</v>
      </c>
      <c r="D15" s="24">
        <v>100</v>
      </c>
      <c r="E15" s="24">
        <v>100</v>
      </c>
      <c r="F15" s="24">
        <v>100</v>
      </c>
      <c r="G15" s="32"/>
      <c r="H15" s="5"/>
      <c r="I15" s="26">
        <v>0</v>
      </c>
      <c r="J15" s="27">
        <v>100</v>
      </c>
      <c r="K15" s="27">
        <v>100</v>
      </c>
      <c r="L15" s="27">
        <v>100</v>
      </c>
      <c r="M15" s="27">
        <v>100</v>
      </c>
      <c r="N15" s="27">
        <v>100</v>
      </c>
      <c r="O15" s="27">
        <v>100</v>
      </c>
      <c r="P15" s="32"/>
    </row>
    <row r="16" spans="1:16" x14ac:dyDescent="0.25">
      <c r="A16" s="4"/>
      <c r="B16" s="23">
        <v>1</v>
      </c>
      <c r="C16" s="24">
        <f>(200+D15+E15)/4</f>
        <v>100</v>
      </c>
      <c r="D16" s="24">
        <f>(200+C16+F15)/4</f>
        <v>100</v>
      </c>
      <c r="E16" s="24">
        <f>(100+C16+F15)/4</f>
        <v>75</v>
      </c>
      <c r="F16" s="24">
        <f>(100+D16+E16)/4</f>
        <v>68.75</v>
      </c>
      <c r="G16" s="33">
        <f>MAX(ABS((C16-C15)/C16),ABS((D16-D15)/D16),ABS((E16-E15)/E16),ABS((F16-F15)/F16))*100</f>
        <v>45.454545454545453</v>
      </c>
      <c r="H16" s="5"/>
      <c r="I16" s="28">
        <v>1</v>
      </c>
      <c r="J16" s="29">
        <f>(100+K15+L15+N15)/4</f>
        <v>100</v>
      </c>
      <c r="K16" s="29">
        <f>(100+J16+M15+O15)/4</f>
        <v>100</v>
      </c>
      <c r="L16" s="29">
        <f>(100+J16+M15)/4</f>
        <v>75</v>
      </c>
      <c r="M16" s="29">
        <f>(100+K16+L16)/4</f>
        <v>68.75</v>
      </c>
      <c r="N16" s="29">
        <f>(100+O15+2*J16)/4</f>
        <v>100</v>
      </c>
      <c r="O16" s="29">
        <f>(100+N16+2*K16)/4</f>
        <v>100</v>
      </c>
      <c r="P16" s="33">
        <f>MAX(ABS((J16-J15)/J16),ABS((K16-K15)/K16),ABS((L16-L15)/L16),ABS((M16-M15)/M16),ABS((N16-N15)/N16),ABS((O16-O15)/O16))*100</f>
        <v>45.454545454545453</v>
      </c>
    </row>
    <row r="17" spans="1:16" x14ac:dyDescent="0.25">
      <c r="A17" s="4"/>
      <c r="B17" s="23">
        <v>2</v>
      </c>
      <c r="C17" s="24">
        <f>(200+D16+E16)/4</f>
        <v>93.75</v>
      </c>
      <c r="D17" s="24">
        <f>(200+C17+F16)/4</f>
        <v>90.625</v>
      </c>
      <c r="E17" s="24">
        <f>(100+C17+F16)/4</f>
        <v>65.625</v>
      </c>
      <c r="F17" s="24">
        <f>(100+D17+E17)/4</f>
        <v>64.0625</v>
      </c>
      <c r="G17" s="33">
        <f t="shared" ref="G17:G20" si="0">MAX(ABS((C17-C16)/C17),ABS((D17-D16)/D17),ABS((E17-E16)/E17),ABS((F17-F16)/F17))*100</f>
        <v>14.285714285714285</v>
      </c>
      <c r="H17" s="5"/>
      <c r="I17" s="28">
        <v>2</v>
      </c>
      <c r="J17" s="29">
        <f t="shared" ref="J17:J21" si="1">(100+K16+L16+N16)/4</f>
        <v>93.75</v>
      </c>
      <c r="K17" s="29">
        <f t="shared" ref="K17:K21" si="2">(100+J17+M16+O16)/4</f>
        <v>90.625</v>
      </c>
      <c r="L17" s="29">
        <f t="shared" ref="L17:L21" si="3">(100+J17+M16)/4</f>
        <v>65.625</v>
      </c>
      <c r="M17" s="29">
        <f t="shared" ref="M17:M21" si="4">(100+K17+L17)/4</f>
        <v>64.0625</v>
      </c>
      <c r="N17" s="29">
        <f t="shared" ref="N17:N21" si="5">(100+O16+2*J17)/4</f>
        <v>96.875</v>
      </c>
      <c r="O17" s="29">
        <f t="shared" ref="O17:O21" si="6">(100+N17+2*K17)/4</f>
        <v>94.53125</v>
      </c>
      <c r="P17" s="33">
        <f t="shared" ref="P17:P21" si="7">MAX(ABS((J17-J16)/J17),ABS((K17-K16)/K17),ABS((L17-L16)/L17),ABS((M17-M16)/M17),ABS((N17-N16)/N17),ABS((O17-O16)/O17))*100</f>
        <v>14.285714285714285</v>
      </c>
    </row>
    <row r="18" spans="1:16" x14ac:dyDescent="0.25">
      <c r="A18" s="4"/>
      <c r="B18" s="23">
        <v>3</v>
      </c>
      <c r="C18" s="24">
        <f t="shared" ref="C18:C20" si="8">(200+D17+E17)/4</f>
        <v>89.0625</v>
      </c>
      <c r="D18" s="24">
        <f t="shared" ref="D18:D20" si="9">(200+C18+F17)/4</f>
        <v>88.28125</v>
      </c>
      <c r="E18" s="24">
        <f t="shared" ref="E18:E20" si="10">(100+C18+F17)/4</f>
        <v>63.28125</v>
      </c>
      <c r="F18" s="24">
        <f t="shared" ref="F18:F20" si="11">(100+D18+E18)/4</f>
        <v>62.890625</v>
      </c>
      <c r="G18" s="33">
        <f t="shared" si="0"/>
        <v>5.2631578947368416</v>
      </c>
      <c r="H18" s="5"/>
      <c r="I18" s="28">
        <v>3</v>
      </c>
      <c r="J18" s="29">
        <f t="shared" si="1"/>
        <v>88.28125</v>
      </c>
      <c r="K18" s="29">
        <f t="shared" si="2"/>
        <v>86.71875</v>
      </c>
      <c r="L18" s="29">
        <f t="shared" si="3"/>
        <v>63.0859375</v>
      </c>
      <c r="M18" s="29">
        <f t="shared" si="4"/>
        <v>62.451171875</v>
      </c>
      <c r="N18" s="29">
        <f t="shared" si="5"/>
        <v>92.7734375</v>
      </c>
      <c r="O18" s="29">
        <f t="shared" si="6"/>
        <v>91.552734375</v>
      </c>
      <c r="P18" s="33">
        <f t="shared" si="7"/>
        <v>6.1946902654867255</v>
      </c>
    </row>
    <row r="19" spans="1:16" x14ac:dyDescent="0.25">
      <c r="A19" s="4"/>
      <c r="B19" s="23">
        <v>4</v>
      </c>
      <c r="C19" s="24">
        <f t="shared" si="8"/>
        <v>87.890625</v>
      </c>
      <c r="D19" s="24">
        <f t="shared" si="9"/>
        <v>87.6953125</v>
      </c>
      <c r="E19" s="24">
        <f t="shared" si="10"/>
        <v>62.6953125</v>
      </c>
      <c r="F19" s="24">
        <f t="shared" si="11"/>
        <v>62.59765625</v>
      </c>
      <c r="G19" s="33">
        <f t="shared" si="0"/>
        <v>1.3333333333333335</v>
      </c>
      <c r="H19" s="5"/>
      <c r="I19" s="28">
        <v>4</v>
      </c>
      <c r="J19" s="29">
        <f t="shared" si="1"/>
        <v>85.64453125</v>
      </c>
      <c r="K19" s="29">
        <f t="shared" si="2"/>
        <v>84.912109375</v>
      </c>
      <c r="L19" s="29">
        <f t="shared" si="3"/>
        <v>62.02392578125</v>
      </c>
      <c r="M19" s="29">
        <f t="shared" si="4"/>
        <v>61.7340087890625</v>
      </c>
      <c r="N19" s="29">
        <f t="shared" si="5"/>
        <v>90.71044921875</v>
      </c>
      <c r="O19" s="29">
        <f t="shared" si="6"/>
        <v>90.1336669921875</v>
      </c>
      <c r="P19" s="33">
        <f t="shared" si="7"/>
        <v>3.0786773090079818</v>
      </c>
    </row>
    <row r="20" spans="1:16" x14ac:dyDescent="0.25">
      <c r="A20" s="4"/>
      <c r="B20" s="23">
        <v>5</v>
      </c>
      <c r="C20" s="24">
        <f t="shared" si="8"/>
        <v>87.59765625</v>
      </c>
      <c r="D20" s="24">
        <f t="shared" si="9"/>
        <v>87.548828125</v>
      </c>
      <c r="E20" s="24">
        <f t="shared" si="10"/>
        <v>62.548828125</v>
      </c>
      <c r="F20" s="24">
        <f t="shared" si="11"/>
        <v>62.5244140625</v>
      </c>
      <c r="G20" s="33">
        <f t="shared" si="0"/>
        <v>0.33444816053511706</v>
      </c>
      <c r="H20" s="5"/>
      <c r="I20" s="28">
        <v>5</v>
      </c>
      <c r="J20" s="29">
        <f t="shared" si="1"/>
        <v>84.41162109375</v>
      </c>
      <c r="K20" s="29">
        <f t="shared" si="2"/>
        <v>84.06982421875</v>
      </c>
      <c r="L20" s="29">
        <f t="shared" si="3"/>
        <v>61.536407470703125</v>
      </c>
      <c r="M20" s="29">
        <f t="shared" si="4"/>
        <v>61.401557922363281</v>
      </c>
      <c r="N20" s="29">
        <f t="shared" si="5"/>
        <v>89.739227294921875</v>
      </c>
      <c r="O20" s="29">
        <f t="shared" si="6"/>
        <v>89.469718933105469</v>
      </c>
      <c r="P20" s="33">
        <f t="shared" si="7"/>
        <v>1.4605929139551699</v>
      </c>
    </row>
    <row r="21" spans="1:16" x14ac:dyDescent="0.25">
      <c r="A21" s="4"/>
      <c r="B21" s="5"/>
      <c r="C21" s="5"/>
      <c r="D21" s="5"/>
      <c r="E21" s="5"/>
      <c r="F21" s="5"/>
      <c r="G21" s="6"/>
      <c r="H21" s="5"/>
      <c r="I21" s="28">
        <v>6</v>
      </c>
      <c r="J21" s="29">
        <f t="shared" si="1"/>
        <v>83.83636474609375</v>
      </c>
      <c r="K21" s="29">
        <f t="shared" si="2"/>
        <v>83.676910400390625</v>
      </c>
      <c r="L21" s="29">
        <f t="shared" si="3"/>
        <v>61.309480667114258</v>
      </c>
      <c r="M21" s="29">
        <f t="shared" si="4"/>
        <v>61.246597766876221</v>
      </c>
      <c r="N21" s="29">
        <f t="shared" si="5"/>
        <v>89.285612106323242</v>
      </c>
      <c r="O21" s="29">
        <f t="shared" si="6"/>
        <v>89.159858226776123</v>
      </c>
      <c r="P21" s="33">
        <f t="shared" si="7"/>
        <v>0.68616566259578105</v>
      </c>
    </row>
    <row r="22" spans="1:16" x14ac:dyDescent="0.25">
      <c r="A22" s="4"/>
      <c r="B22" s="5"/>
      <c r="C22" s="5"/>
      <c r="D22" s="5"/>
      <c r="E22" s="5"/>
      <c r="F22" s="5"/>
      <c r="G22" s="6"/>
      <c r="H22" s="5"/>
      <c r="I22" s="5"/>
      <c r="J22" s="5"/>
      <c r="K22" s="5"/>
      <c r="L22" s="5"/>
      <c r="M22" s="5"/>
      <c r="N22" s="5"/>
      <c r="O22" s="5"/>
      <c r="P22" s="6"/>
    </row>
    <row r="23" spans="1:16" ht="15.75" thickBot="1" x14ac:dyDescent="0.3">
      <c r="A23" s="7"/>
      <c r="B23" s="8"/>
      <c r="C23" s="8"/>
      <c r="D23" s="8"/>
      <c r="E23" s="8"/>
      <c r="F23" s="8"/>
      <c r="G23" s="9"/>
      <c r="H23" s="8"/>
      <c r="I23" s="8"/>
      <c r="J23" s="8"/>
      <c r="K23" s="8"/>
      <c r="L23" s="8"/>
      <c r="M23" s="8"/>
      <c r="N23" s="8"/>
      <c r="O23" s="8"/>
      <c r="P23" s="9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3073" r:id="rId4">
          <objectPr defaultSize="0" autoPict="0" r:id="rId5">
            <anchor moveWithCells="1" sizeWithCells="1">
              <from>
                <xdr:col>1</xdr:col>
                <xdr:colOff>152400</xdr:colOff>
                <xdr:row>1</xdr:row>
                <xdr:rowOff>9525</xdr:rowOff>
              </from>
              <to>
                <xdr:col>6</xdr:col>
                <xdr:colOff>276225</xdr:colOff>
                <xdr:row>8</xdr:row>
                <xdr:rowOff>47625</xdr:rowOff>
              </to>
            </anchor>
          </objectPr>
        </oleObject>
      </mc:Choice>
      <mc:Fallback>
        <oleObject progId="Equation.DSMT4" shapeId="3073" r:id="rId4"/>
      </mc:Fallback>
    </mc:AlternateContent>
    <mc:AlternateContent xmlns:mc="http://schemas.openxmlformats.org/markup-compatibility/2006">
      <mc:Choice Requires="x14">
        <oleObject progId="Equation.DSMT4" shapeId="3074" r:id="rId6">
          <objectPr defaultSize="0" r:id="rId7">
            <anchor moveWithCells="1" sizeWithCells="1">
              <from>
                <xdr:col>8</xdr:col>
                <xdr:colOff>0</xdr:colOff>
                <xdr:row>1</xdr:row>
                <xdr:rowOff>0</xdr:rowOff>
              </from>
              <to>
                <xdr:col>13</xdr:col>
                <xdr:colOff>123825</xdr:colOff>
                <xdr:row>10</xdr:row>
                <xdr:rowOff>114300</xdr:rowOff>
              </to>
            </anchor>
          </objectPr>
        </oleObject>
      </mc:Choice>
      <mc:Fallback>
        <oleObject progId="Equation.DSMT4" shapeId="3074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selection activeCell="C20" sqref="C20"/>
    </sheetView>
  </sheetViews>
  <sheetFormatPr defaultRowHeight="15" x14ac:dyDescent="0.25"/>
  <cols>
    <col min="1" max="1" width="11.28515625" customWidth="1"/>
    <col min="4" max="4" width="9.5703125" bestFit="1" customWidth="1"/>
    <col min="10" max="10" width="9.5703125" bestFit="1" customWidth="1"/>
  </cols>
  <sheetData>
    <row r="1" spans="1:27" x14ac:dyDescent="0.25">
      <c r="A1" s="1"/>
      <c r="B1" s="2"/>
      <c r="C1" s="2"/>
      <c r="D1" s="2"/>
      <c r="E1" s="3"/>
      <c r="F1" s="1"/>
      <c r="G1" s="2"/>
      <c r="H1" s="2"/>
      <c r="I1" s="2"/>
      <c r="J1" s="2"/>
      <c r="K1" s="3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</row>
    <row r="2" spans="1:27" x14ac:dyDescent="0.25">
      <c r="A2" s="4"/>
      <c r="B2" s="5"/>
      <c r="C2" s="5"/>
      <c r="D2" s="5"/>
      <c r="E2" s="6"/>
      <c r="F2" s="4"/>
      <c r="G2" s="5"/>
      <c r="H2" s="5"/>
      <c r="I2" s="5"/>
      <c r="J2" s="5"/>
      <c r="K2" s="6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6"/>
    </row>
    <row r="3" spans="1:27" x14ac:dyDescent="0.25">
      <c r="A3" s="4"/>
      <c r="B3" s="5"/>
      <c r="C3" s="5"/>
      <c r="D3" s="5"/>
      <c r="E3" s="6"/>
      <c r="F3" s="4"/>
      <c r="G3" s="5"/>
      <c r="H3" s="5"/>
      <c r="I3" s="5"/>
      <c r="J3" s="5"/>
      <c r="K3" s="6"/>
      <c r="L3" s="4"/>
      <c r="M3" s="5"/>
      <c r="N3" s="5"/>
      <c r="O3" s="5"/>
      <c r="P3" s="5"/>
      <c r="Q3" s="5"/>
      <c r="R3" s="5"/>
      <c r="S3" s="5"/>
      <c r="T3" s="5"/>
      <c r="U3" s="38" t="s">
        <v>22</v>
      </c>
      <c r="V3" s="39"/>
      <c r="W3" s="39"/>
      <c r="X3" s="39"/>
      <c r="Y3" s="39"/>
      <c r="Z3" s="40"/>
      <c r="AA3" s="45"/>
    </row>
    <row r="4" spans="1:27" x14ac:dyDescent="0.25">
      <c r="A4" s="4"/>
      <c r="B4" s="5"/>
      <c r="C4" s="5"/>
      <c r="D4" s="5"/>
      <c r="E4" s="6"/>
      <c r="F4" s="4"/>
      <c r="G4" s="5"/>
      <c r="H4" s="5"/>
      <c r="I4" s="5"/>
      <c r="J4" s="5"/>
      <c r="K4" s="6"/>
      <c r="L4" s="4"/>
      <c r="M4" s="5"/>
      <c r="N4" s="5"/>
      <c r="O4" s="5"/>
      <c r="P4" s="5"/>
      <c r="Q4" s="5"/>
      <c r="R4" s="5"/>
      <c r="S4" s="5"/>
      <c r="T4" s="5"/>
      <c r="U4" s="41"/>
      <c r="V4" s="10"/>
      <c r="W4" s="10"/>
      <c r="X4" s="10"/>
      <c r="Y4" s="10"/>
      <c r="Z4" s="5"/>
      <c r="AA4" s="6"/>
    </row>
    <row r="5" spans="1:27" x14ac:dyDescent="0.25">
      <c r="A5" s="4"/>
      <c r="B5" s="5"/>
      <c r="C5" s="5"/>
      <c r="D5" s="5"/>
      <c r="E5" s="6"/>
      <c r="F5" s="4"/>
      <c r="G5" s="5"/>
      <c r="H5" s="5"/>
      <c r="I5" s="5"/>
      <c r="J5" s="5"/>
      <c r="K5" s="6"/>
      <c r="L5" s="4"/>
      <c r="M5" s="5"/>
      <c r="N5" s="5"/>
      <c r="O5" s="5"/>
      <c r="P5" s="5"/>
      <c r="Q5" s="5"/>
      <c r="R5" s="5"/>
      <c r="S5" s="5"/>
      <c r="T5" s="5"/>
      <c r="U5" s="41"/>
      <c r="V5" s="10">
        <v>6</v>
      </c>
      <c r="W5" s="10">
        <v>-2</v>
      </c>
      <c r="X5" s="10">
        <v>0</v>
      </c>
      <c r="Y5" s="10">
        <f>(2*(1-$O$8)*P13+$O$8*(Q13+O13)+$O$8*O14)</f>
        <v>0</v>
      </c>
      <c r="Z5" s="5"/>
      <c r="AA5" s="6"/>
    </row>
    <row r="6" spans="1:27" ht="15.75" thickBot="1" x14ac:dyDescent="0.3">
      <c r="A6" s="4"/>
      <c r="B6" s="5"/>
      <c r="C6" s="5"/>
      <c r="D6" s="5"/>
      <c r="E6" s="6"/>
      <c r="F6" s="4"/>
      <c r="G6" s="5"/>
      <c r="H6" s="5"/>
      <c r="I6" s="5"/>
      <c r="J6" s="5"/>
      <c r="K6" s="6"/>
      <c r="L6" s="4"/>
      <c r="M6" s="5"/>
      <c r="N6" s="46" t="s">
        <v>17</v>
      </c>
      <c r="O6" s="35">
        <v>0.25</v>
      </c>
      <c r="P6" s="5"/>
      <c r="Q6" s="5"/>
      <c r="R6" s="5"/>
      <c r="S6" s="5"/>
      <c r="T6" s="5"/>
      <c r="U6" s="41"/>
      <c r="V6" s="10">
        <v>-2</v>
      </c>
      <c r="W6" s="10">
        <v>6</v>
      </c>
      <c r="X6" s="10">
        <v>-2</v>
      </c>
      <c r="Y6" s="10">
        <f>(2*(1-O8)*Q13+O8*(R13+P13))</f>
        <v>0</v>
      </c>
      <c r="Z6" s="5"/>
      <c r="AA6" s="6"/>
    </row>
    <row r="7" spans="1:27" ht="15.75" thickBot="1" x14ac:dyDescent="0.3">
      <c r="A7" s="53" t="s">
        <v>23</v>
      </c>
      <c r="B7" s="54">
        <f>0.01878</f>
        <v>1.8780000000000002E-2</v>
      </c>
      <c r="C7" s="46" t="s">
        <v>17</v>
      </c>
      <c r="D7" s="35">
        <v>0.5</v>
      </c>
      <c r="E7" s="6"/>
      <c r="F7" s="4"/>
      <c r="G7" s="5"/>
      <c r="H7" s="46" t="s">
        <v>17</v>
      </c>
      <c r="I7" s="35">
        <v>0.5</v>
      </c>
      <c r="J7" s="5"/>
      <c r="K7" s="6"/>
      <c r="L7" s="4"/>
      <c r="M7" s="5"/>
      <c r="N7" s="46" t="s">
        <v>18</v>
      </c>
      <c r="O7" s="36">
        <f>1/8</f>
        <v>0.125</v>
      </c>
      <c r="P7" s="5"/>
      <c r="Q7" s="5"/>
      <c r="R7" s="5"/>
      <c r="S7" s="5"/>
      <c r="T7" s="5"/>
      <c r="U7" s="41"/>
      <c r="V7" s="10">
        <v>0</v>
      </c>
      <c r="W7" s="10">
        <v>-2</v>
      </c>
      <c r="X7" s="10">
        <v>6</v>
      </c>
      <c r="Y7" s="10">
        <f>2*(1-O8)*R13+O8*(S13+Q13)+O8*S14</f>
        <v>0.25</v>
      </c>
      <c r="Z7" s="5"/>
      <c r="AA7" s="6"/>
    </row>
    <row r="8" spans="1:27" x14ac:dyDescent="0.25">
      <c r="A8" s="4"/>
      <c r="B8" s="5"/>
      <c r="C8" s="46" t="s">
        <v>18</v>
      </c>
      <c r="D8" s="36">
        <f>1/16</f>
        <v>6.25E-2</v>
      </c>
      <c r="E8" s="6"/>
      <c r="F8" s="4"/>
      <c r="G8" s="5"/>
      <c r="H8" s="46" t="s">
        <v>18</v>
      </c>
      <c r="I8" s="36">
        <f>1/16</f>
        <v>6.25E-2</v>
      </c>
      <c r="J8" s="5"/>
      <c r="K8" s="6"/>
      <c r="L8" s="4"/>
      <c r="M8" s="5"/>
      <c r="N8" s="47" t="s">
        <v>19</v>
      </c>
      <c r="O8" s="5">
        <f>O7/O6^2</f>
        <v>2</v>
      </c>
      <c r="P8" s="5"/>
      <c r="Q8" s="5"/>
      <c r="R8" s="5"/>
      <c r="S8" s="5"/>
      <c r="T8" s="5"/>
      <c r="U8" s="42"/>
      <c r="V8" s="5"/>
      <c r="W8" s="5"/>
      <c r="X8" s="5"/>
      <c r="Y8" s="5"/>
      <c r="Z8" s="5"/>
      <c r="AA8" s="6"/>
    </row>
    <row r="9" spans="1:27" x14ac:dyDescent="0.25">
      <c r="A9" s="4"/>
      <c r="B9" s="5"/>
      <c r="C9" s="47" t="s">
        <v>19</v>
      </c>
      <c r="D9" s="5">
        <f>D8/D7^2</f>
        <v>0.25</v>
      </c>
      <c r="E9" s="6"/>
      <c r="F9" s="4"/>
      <c r="G9" s="5"/>
      <c r="H9" s="47" t="s">
        <v>19</v>
      </c>
      <c r="I9" s="5">
        <f>I8/I7^2</f>
        <v>0.25</v>
      </c>
      <c r="J9" s="5"/>
      <c r="K9" s="6"/>
      <c r="L9" s="4"/>
      <c r="M9" s="5"/>
      <c r="N9" s="5"/>
      <c r="O9" s="5"/>
      <c r="P9" s="5"/>
      <c r="Q9" s="5"/>
      <c r="R9" s="5"/>
      <c r="S9" s="5"/>
      <c r="T9" s="5"/>
      <c r="U9" s="43" t="s">
        <v>2</v>
      </c>
      <c r="V9" s="37"/>
      <c r="W9" s="11"/>
      <c r="X9" s="11"/>
      <c r="Y9" s="11"/>
      <c r="Z9" s="11"/>
      <c r="AA9" s="12"/>
    </row>
    <row r="10" spans="1:27" x14ac:dyDescent="0.25">
      <c r="A10" s="4"/>
      <c r="B10" s="5"/>
      <c r="C10" s="5"/>
      <c r="D10" s="5"/>
      <c r="E10" s="6"/>
      <c r="F10" s="4"/>
      <c r="G10" s="5"/>
      <c r="H10" s="5"/>
      <c r="I10" s="5"/>
      <c r="J10" s="5"/>
      <c r="K10" s="6"/>
      <c r="L10" s="4"/>
      <c r="M10" s="5"/>
      <c r="N10" s="5"/>
      <c r="O10" s="5"/>
      <c r="P10" s="5"/>
      <c r="Q10" s="5"/>
      <c r="R10" s="5"/>
      <c r="S10" s="5"/>
      <c r="T10" s="5"/>
      <c r="U10" s="44"/>
      <c r="V10" s="11"/>
      <c r="W10" s="11"/>
      <c r="X10" s="11"/>
      <c r="Y10" s="11"/>
      <c r="Z10" s="11"/>
      <c r="AA10" s="12"/>
    </row>
    <row r="11" spans="1:27" x14ac:dyDescent="0.25">
      <c r="A11" s="31"/>
      <c r="B11" s="22" t="s">
        <v>0</v>
      </c>
      <c r="C11" s="22">
        <v>0</v>
      </c>
      <c r="D11" s="30">
        <f>C11+$D$7</f>
        <v>0.5</v>
      </c>
      <c r="E11" s="49">
        <f>D11+$D$7</f>
        <v>1</v>
      </c>
      <c r="F11" s="4"/>
      <c r="G11" s="22"/>
      <c r="H11" s="22" t="s">
        <v>0</v>
      </c>
      <c r="I11" s="22">
        <v>0</v>
      </c>
      <c r="J11" s="30">
        <f>I11+$D$7</f>
        <v>0.5</v>
      </c>
      <c r="K11" s="49">
        <f>J11+$D$7</f>
        <v>1</v>
      </c>
      <c r="L11" s="4"/>
      <c r="M11" s="22"/>
      <c r="N11" s="22" t="s">
        <v>0</v>
      </c>
      <c r="O11" s="22">
        <v>0</v>
      </c>
      <c r="P11" s="30">
        <f>O11+$O$6</f>
        <v>0.25</v>
      </c>
      <c r="Q11" s="30">
        <f>P11+$O$6</f>
        <v>0.5</v>
      </c>
      <c r="R11" s="30">
        <f>Q11+$O$6</f>
        <v>0.75</v>
      </c>
      <c r="S11" s="30">
        <f>R11+$O$6</f>
        <v>1</v>
      </c>
      <c r="T11" s="35"/>
      <c r="U11" s="44"/>
      <c r="V11" s="13" t="s">
        <v>3</v>
      </c>
      <c r="W11" s="11"/>
      <c r="X11" s="11"/>
      <c r="Y11" s="11"/>
      <c r="Z11" s="11"/>
      <c r="AA11" s="12"/>
    </row>
    <row r="12" spans="1:27" x14ac:dyDescent="0.25">
      <c r="A12" s="31" t="s">
        <v>20</v>
      </c>
      <c r="B12" s="23" t="s">
        <v>16</v>
      </c>
      <c r="C12" s="22">
        <v>0</v>
      </c>
      <c r="D12" s="22">
        <v>1</v>
      </c>
      <c r="E12" s="32">
        <v>2</v>
      </c>
      <c r="F12" s="4"/>
      <c r="G12" s="22" t="s">
        <v>20</v>
      </c>
      <c r="H12" s="23" t="s">
        <v>16</v>
      </c>
      <c r="I12" s="22">
        <v>0</v>
      </c>
      <c r="J12" s="22">
        <v>1</v>
      </c>
      <c r="K12" s="32">
        <v>2</v>
      </c>
      <c r="L12" s="4"/>
      <c r="M12" s="22" t="s">
        <v>20</v>
      </c>
      <c r="N12" s="23" t="s">
        <v>16</v>
      </c>
      <c r="O12" s="22">
        <v>0</v>
      </c>
      <c r="P12" s="22">
        <v>1</v>
      </c>
      <c r="Q12" s="22">
        <v>2</v>
      </c>
      <c r="R12" s="22">
        <v>3</v>
      </c>
      <c r="S12" s="22">
        <v>4</v>
      </c>
      <c r="T12" s="5"/>
      <c r="U12" s="44"/>
      <c r="V12" s="11"/>
      <c r="W12" s="11" t="s">
        <v>4</v>
      </c>
      <c r="X12" s="14">
        <f>V6/V5</f>
        <v>-0.33333333333333331</v>
      </c>
      <c r="Y12" s="11"/>
      <c r="Z12" s="11"/>
      <c r="AA12" s="12"/>
    </row>
    <row r="13" spans="1:27" x14ac:dyDescent="0.25">
      <c r="A13" s="31">
        <v>0</v>
      </c>
      <c r="B13" s="23">
        <v>0</v>
      </c>
      <c r="C13" s="55">
        <v>0</v>
      </c>
      <c r="D13" s="55">
        <v>0</v>
      </c>
      <c r="E13" s="56">
        <v>0</v>
      </c>
      <c r="F13" s="4"/>
      <c r="G13" s="22">
        <v>0</v>
      </c>
      <c r="H13" s="23">
        <v>0</v>
      </c>
      <c r="I13" s="55">
        <v>0</v>
      </c>
      <c r="J13" s="55">
        <v>0</v>
      </c>
      <c r="K13" s="56">
        <v>0</v>
      </c>
      <c r="L13" s="4"/>
      <c r="M13" s="22">
        <v>0</v>
      </c>
      <c r="N13" s="61">
        <v>0</v>
      </c>
      <c r="O13" s="55">
        <v>0</v>
      </c>
      <c r="P13" s="55">
        <v>0</v>
      </c>
      <c r="Q13" s="55">
        <v>0</v>
      </c>
      <c r="R13" s="55">
        <v>0</v>
      </c>
      <c r="S13" s="55">
        <f>M13</f>
        <v>0</v>
      </c>
      <c r="T13" s="5"/>
      <c r="U13" s="44"/>
      <c r="V13" s="11"/>
      <c r="W13" s="11" t="s">
        <v>5</v>
      </c>
      <c r="X13" s="11">
        <f>V7/V5</f>
        <v>0</v>
      </c>
      <c r="Y13" s="11"/>
      <c r="Z13" s="11"/>
      <c r="AA13" s="12"/>
    </row>
    <row r="14" spans="1:27" x14ac:dyDescent="0.25">
      <c r="A14" s="50">
        <f>A13+$D$8</f>
        <v>6.25E-2</v>
      </c>
      <c r="B14" s="23">
        <v>1</v>
      </c>
      <c r="C14" s="55">
        <v>0</v>
      </c>
      <c r="D14" s="55">
        <f>D13+$D$9*(E13-2*D13+C13)</f>
        <v>0</v>
      </c>
      <c r="E14" s="57">
        <f>A14</f>
        <v>6.25E-2</v>
      </c>
      <c r="F14" s="4"/>
      <c r="G14" s="34">
        <f>G13+$D$8</f>
        <v>6.25E-2</v>
      </c>
      <c r="H14" s="23">
        <v>1</v>
      </c>
      <c r="I14" s="55">
        <v>0</v>
      </c>
      <c r="J14" s="55">
        <f>J13+$D$9*(K13-2*J13+I13)</f>
        <v>0</v>
      </c>
      <c r="K14" s="57">
        <f>G14</f>
        <v>6.25E-2</v>
      </c>
      <c r="L14" s="4"/>
      <c r="M14" s="34">
        <f>M13+$O$7</f>
        <v>0.125</v>
      </c>
      <c r="N14" s="61">
        <v>1</v>
      </c>
      <c r="O14" s="55">
        <v>0</v>
      </c>
      <c r="P14" s="59">
        <f>AA22</f>
        <v>5.9523809523809521E-3</v>
      </c>
      <c r="Q14" s="60">
        <f>AA23</f>
        <v>1.7857142857142856E-2</v>
      </c>
      <c r="R14" s="59">
        <f>AA24</f>
        <v>4.7619047619047616E-2</v>
      </c>
      <c r="S14" s="55">
        <f>M14</f>
        <v>0.125</v>
      </c>
      <c r="T14" s="5"/>
      <c r="U14" s="43"/>
      <c r="V14" s="11"/>
      <c r="W14" s="11"/>
      <c r="X14" s="11"/>
      <c r="Y14" s="11"/>
      <c r="Z14" s="11"/>
      <c r="AA14" s="12"/>
    </row>
    <row r="15" spans="1:27" x14ac:dyDescent="0.25">
      <c r="A15" s="50">
        <f>A14+$D$8</f>
        <v>0.125</v>
      </c>
      <c r="B15" s="23">
        <v>2</v>
      </c>
      <c r="C15" s="55">
        <v>0</v>
      </c>
      <c r="D15" s="55">
        <f>D14+$D$9*(E14-2*D14+C14)</f>
        <v>1.5625E-2</v>
      </c>
      <c r="E15" s="57">
        <f>A15</f>
        <v>0.125</v>
      </c>
      <c r="F15" s="4"/>
      <c r="G15" s="34">
        <f>G14+$D$8</f>
        <v>0.125</v>
      </c>
      <c r="H15" s="23">
        <v>2</v>
      </c>
      <c r="I15" s="55">
        <v>0</v>
      </c>
      <c r="J15" s="58">
        <f>((1-2*$D$9)*J13+2*$D$9*(K14+I14))/(1+2*$D$9)</f>
        <v>2.0833333333333332E-2</v>
      </c>
      <c r="K15" s="57">
        <f>G15</f>
        <v>0.125</v>
      </c>
      <c r="L15" s="4"/>
      <c r="M15" s="36" t="s">
        <v>21</v>
      </c>
      <c r="N15" s="5"/>
      <c r="O15" s="5"/>
      <c r="P15" s="52" t="s">
        <v>1</v>
      </c>
      <c r="Q15" s="51">
        <f>ABS(Q14-$B$7)*100/$B$7</f>
        <v>4.914042294234001</v>
      </c>
      <c r="R15" s="5"/>
      <c r="S15" s="5"/>
      <c r="T15" s="5"/>
      <c r="U15" s="44"/>
      <c r="V15" s="11">
        <f>V5</f>
        <v>6</v>
      </c>
      <c r="W15" s="11">
        <f t="shared" ref="W15" si="0">W5</f>
        <v>-2</v>
      </c>
      <c r="X15" s="11">
        <f>X5</f>
        <v>0</v>
      </c>
      <c r="Y15" s="11">
        <f>Y5</f>
        <v>0</v>
      </c>
      <c r="Z15" s="11"/>
      <c r="AA15" s="12"/>
    </row>
    <row r="16" spans="1:27" x14ac:dyDescent="0.25">
      <c r="A16" s="4"/>
      <c r="B16" s="5"/>
      <c r="C16" s="52" t="s">
        <v>1</v>
      </c>
      <c r="D16" s="51">
        <f>ABS(D15-$B$7)*100/B7</f>
        <v>16.799787007454746</v>
      </c>
      <c r="E16" s="6"/>
      <c r="F16" s="4"/>
      <c r="G16" s="5"/>
      <c r="H16" s="5"/>
      <c r="I16" s="52" t="s">
        <v>1</v>
      </c>
      <c r="J16" s="51">
        <f>ABS(J15-$B$7)*100/$B$7</f>
        <v>10.933617323393666</v>
      </c>
      <c r="K16" s="6"/>
      <c r="L16" s="4"/>
      <c r="M16" s="5"/>
      <c r="N16" s="5"/>
      <c r="O16" s="5"/>
      <c r="P16" s="5"/>
      <c r="Q16" s="5"/>
      <c r="R16" s="5"/>
      <c r="S16" s="5"/>
      <c r="T16" s="5"/>
      <c r="U16" s="44"/>
      <c r="V16" s="11">
        <f>V6-($X$12*V5)</f>
        <v>0</v>
      </c>
      <c r="W16" s="11">
        <f t="shared" ref="W16:Y16" si="1">W6-($X$12*W5)</f>
        <v>5.333333333333333</v>
      </c>
      <c r="X16" s="11">
        <f t="shared" si="1"/>
        <v>-2</v>
      </c>
      <c r="Y16" s="11">
        <f t="shared" si="1"/>
        <v>0</v>
      </c>
      <c r="Z16" s="11"/>
      <c r="AA16" s="12"/>
    </row>
    <row r="17" spans="1:27" x14ac:dyDescent="0.25">
      <c r="A17" s="4"/>
      <c r="B17" s="5"/>
      <c r="C17" s="5"/>
      <c r="D17" s="5"/>
      <c r="E17" s="6"/>
      <c r="F17" s="4"/>
      <c r="G17" s="5"/>
      <c r="H17" s="5"/>
      <c r="I17" s="5"/>
      <c r="J17" s="5"/>
      <c r="K17" s="6"/>
      <c r="L17" s="4"/>
      <c r="M17" s="5"/>
      <c r="N17" s="5"/>
      <c r="O17" s="5"/>
      <c r="P17" s="5"/>
      <c r="Q17" s="5"/>
      <c r="R17" s="5"/>
      <c r="S17" s="5"/>
      <c r="T17" s="5"/>
      <c r="U17" s="44"/>
      <c r="V17" s="11">
        <v>0</v>
      </c>
      <c r="W17" s="11">
        <f>W7-$K$18*W5</f>
        <v>-2</v>
      </c>
      <c r="X17" s="11">
        <f>X7-$K$18*X5</f>
        <v>6</v>
      </c>
      <c r="Y17" s="11">
        <f>Y7-$K$18*Y5</f>
        <v>0.25</v>
      </c>
      <c r="Z17" s="11"/>
      <c r="AA17" s="12"/>
    </row>
    <row r="18" spans="1:27" x14ac:dyDescent="0.25">
      <c r="A18" s="4"/>
      <c r="B18" s="5"/>
      <c r="C18" s="5"/>
      <c r="D18" s="5"/>
      <c r="E18" s="6"/>
      <c r="F18" s="4"/>
      <c r="G18" s="5"/>
      <c r="H18" s="5"/>
      <c r="I18" s="5"/>
      <c r="J18" s="5"/>
      <c r="K18" s="6"/>
      <c r="L18" s="4"/>
      <c r="M18" s="5"/>
      <c r="N18" s="5"/>
      <c r="O18" s="5"/>
      <c r="P18" s="5"/>
      <c r="Q18" s="5"/>
      <c r="R18" s="5"/>
      <c r="S18" s="5"/>
      <c r="T18" s="5"/>
      <c r="U18" s="44"/>
      <c r="V18" s="11"/>
      <c r="W18" s="11"/>
      <c r="X18" s="11"/>
      <c r="Y18" s="11"/>
      <c r="Z18" s="11"/>
      <c r="AA18" s="12"/>
    </row>
    <row r="19" spans="1:27" x14ac:dyDescent="0.25">
      <c r="A19" s="4"/>
      <c r="B19" s="5"/>
      <c r="C19" s="5"/>
      <c r="D19" s="5"/>
      <c r="E19" s="6"/>
      <c r="F19" s="4"/>
      <c r="G19" s="5"/>
      <c r="H19" s="5"/>
      <c r="I19" s="5"/>
      <c r="J19" s="5"/>
      <c r="K19" s="6"/>
      <c r="L19" s="4"/>
      <c r="M19" s="5"/>
      <c r="N19" s="5"/>
      <c r="O19" s="5"/>
      <c r="P19" s="5"/>
      <c r="Q19" s="5"/>
      <c r="R19" s="5"/>
      <c r="S19" s="5"/>
      <c r="T19" s="5"/>
      <c r="U19" s="44"/>
      <c r="V19" s="11" t="s">
        <v>6</v>
      </c>
      <c r="W19" s="11"/>
      <c r="X19" s="11"/>
      <c r="Y19" s="11"/>
      <c r="Z19" s="11"/>
      <c r="AA19" s="12"/>
    </row>
    <row r="20" spans="1:27" x14ac:dyDescent="0.25">
      <c r="A20" s="4"/>
      <c r="B20" s="5"/>
      <c r="C20" s="5"/>
      <c r="D20" s="5"/>
      <c r="E20" s="6"/>
      <c r="F20" s="4"/>
      <c r="G20" s="5"/>
      <c r="H20" s="5"/>
      <c r="I20" s="5"/>
      <c r="J20" s="5"/>
      <c r="K20" s="6"/>
      <c r="L20" s="4"/>
      <c r="M20" s="5"/>
      <c r="N20" s="5"/>
      <c r="O20" s="5"/>
      <c r="P20" s="5"/>
      <c r="Q20" s="5"/>
      <c r="R20" s="5"/>
      <c r="S20" s="5"/>
      <c r="T20" s="5"/>
      <c r="U20" s="44"/>
      <c r="V20" s="11"/>
      <c r="W20" s="11" t="s">
        <v>7</v>
      </c>
      <c r="X20" s="15">
        <f>W17/W16</f>
        <v>-0.375</v>
      </c>
      <c r="Y20" s="11"/>
      <c r="Z20" s="11"/>
      <c r="AA20" s="12"/>
    </row>
    <row r="21" spans="1:27" x14ac:dyDescent="0.25">
      <c r="A21" s="4"/>
      <c r="B21" s="5"/>
      <c r="C21" s="5"/>
      <c r="D21" s="5"/>
      <c r="E21" s="6"/>
      <c r="F21" s="4"/>
      <c r="G21" s="5"/>
      <c r="H21" s="5"/>
      <c r="I21" s="5"/>
      <c r="J21" s="5"/>
      <c r="K21" s="6"/>
      <c r="L21" s="4"/>
      <c r="M21" s="5"/>
      <c r="N21" s="5"/>
      <c r="O21" s="5"/>
      <c r="P21" s="5"/>
      <c r="Q21" s="5"/>
      <c r="R21" s="5"/>
      <c r="S21" s="5"/>
      <c r="T21" s="5"/>
      <c r="U21" s="44"/>
      <c r="V21" s="11"/>
      <c r="W21" s="11"/>
      <c r="X21" s="11"/>
      <c r="Y21" s="11"/>
      <c r="Z21" s="11"/>
      <c r="AA21" s="12"/>
    </row>
    <row r="22" spans="1:27" x14ac:dyDescent="0.25">
      <c r="A22" s="4"/>
      <c r="B22" s="5"/>
      <c r="C22" s="5"/>
      <c r="D22" s="5"/>
      <c r="E22" s="6"/>
      <c r="F22" s="4"/>
      <c r="G22" s="5"/>
      <c r="H22" s="5"/>
      <c r="I22" s="5"/>
      <c r="J22" s="5"/>
      <c r="K22" s="6"/>
      <c r="L22" s="4"/>
      <c r="M22" s="5"/>
      <c r="N22" s="5"/>
      <c r="O22" s="5"/>
      <c r="P22" s="5"/>
      <c r="Q22" s="5"/>
      <c r="R22" s="5"/>
      <c r="S22" s="5"/>
      <c r="T22" s="5"/>
      <c r="U22" s="44"/>
      <c r="V22" s="11">
        <f>V15</f>
        <v>6</v>
      </c>
      <c r="W22" s="11">
        <f>W15</f>
        <v>-2</v>
      </c>
      <c r="X22" s="11">
        <f>X15</f>
        <v>0</v>
      </c>
      <c r="Y22" s="11">
        <f>Y15</f>
        <v>0</v>
      </c>
      <c r="Z22" s="16" t="s">
        <v>24</v>
      </c>
      <c r="AA22" s="20">
        <f>(Y22-X22*AA24-W22*AA23)/V22</f>
        <v>5.9523809523809521E-3</v>
      </c>
    </row>
    <row r="23" spans="1:27" x14ac:dyDescent="0.25">
      <c r="A23" s="4"/>
      <c r="B23" s="5"/>
      <c r="C23" s="5"/>
      <c r="D23" s="5"/>
      <c r="E23" s="6"/>
      <c r="F23" s="4"/>
      <c r="G23" s="5"/>
      <c r="H23" s="5"/>
      <c r="I23" s="5"/>
      <c r="J23" s="5"/>
      <c r="K23" s="6"/>
      <c r="L23" s="4"/>
      <c r="M23" s="5"/>
      <c r="N23" s="5"/>
      <c r="O23" s="5"/>
      <c r="P23" s="5"/>
      <c r="Q23" s="5"/>
      <c r="R23" s="5"/>
      <c r="S23" s="5"/>
      <c r="T23" s="5"/>
      <c r="U23" s="43"/>
      <c r="V23" s="11">
        <f>V16</f>
        <v>0</v>
      </c>
      <c r="W23" s="11">
        <f t="shared" ref="W23:Y23" si="2">W16</f>
        <v>5.333333333333333</v>
      </c>
      <c r="X23" s="11">
        <f t="shared" si="2"/>
        <v>-2</v>
      </c>
      <c r="Y23" s="11">
        <f t="shared" si="2"/>
        <v>0</v>
      </c>
      <c r="Z23" s="16" t="s">
        <v>25</v>
      </c>
      <c r="AA23" s="20">
        <f>(Y23-X23*AA24)/W23</f>
        <v>1.7857142857142856E-2</v>
      </c>
    </row>
    <row r="24" spans="1:27" ht="15.75" thickBot="1" x14ac:dyDescent="0.3">
      <c r="A24" s="7"/>
      <c r="B24" s="8"/>
      <c r="C24" s="8"/>
      <c r="D24" s="8"/>
      <c r="E24" s="9"/>
      <c r="F24" s="7"/>
      <c r="G24" s="8"/>
      <c r="H24" s="8"/>
      <c r="I24" s="8"/>
      <c r="J24" s="8"/>
      <c r="K24" s="9"/>
      <c r="L24" s="7"/>
      <c r="M24" s="8"/>
      <c r="N24" s="8"/>
      <c r="O24" s="8"/>
      <c r="P24" s="8"/>
      <c r="Q24" s="8"/>
      <c r="R24" s="8"/>
      <c r="S24" s="8"/>
      <c r="T24" s="8"/>
      <c r="U24" s="48"/>
      <c r="V24" s="17">
        <v>0</v>
      </c>
      <c r="W24" s="17">
        <v>0</v>
      </c>
      <c r="X24" s="18">
        <f>X17-X20*X16</f>
        <v>5.25</v>
      </c>
      <c r="Y24" s="18">
        <f>Y17-Y20*Y16</f>
        <v>0.25</v>
      </c>
      <c r="Z24" s="19" t="s">
        <v>26</v>
      </c>
      <c r="AA24" s="21">
        <f>Y24/X24</f>
        <v>4.7619047619047616E-2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4097" r:id="rId4">
          <objectPr defaultSize="0" autoPict="0" r:id="rId5">
            <anchor moveWithCells="1" sizeWithCells="1">
              <from>
                <xdr:col>0</xdr:col>
                <xdr:colOff>466725</xdr:colOff>
                <xdr:row>0</xdr:row>
                <xdr:rowOff>142875</xdr:rowOff>
              </from>
              <to>
                <xdr:col>3</xdr:col>
                <xdr:colOff>476250</xdr:colOff>
                <xdr:row>4</xdr:row>
                <xdr:rowOff>142875</xdr:rowOff>
              </to>
            </anchor>
          </objectPr>
        </oleObject>
      </mc:Choice>
      <mc:Fallback>
        <oleObject progId="Equation.DSMT4" shapeId="4097" r:id="rId4"/>
      </mc:Fallback>
    </mc:AlternateContent>
    <mc:AlternateContent xmlns:mc="http://schemas.openxmlformats.org/markup-compatibility/2006">
      <mc:Choice Requires="x14">
        <oleObject progId="Equation.DSMT4" shapeId="4099" r:id="rId6">
          <objectPr defaultSize="0" autoPict="0" r:id="rId7">
            <anchor moveWithCells="1" sizeWithCells="1">
              <from>
                <xdr:col>5</xdr:col>
                <xdr:colOff>466725</xdr:colOff>
                <xdr:row>0</xdr:row>
                <xdr:rowOff>152400</xdr:rowOff>
              </from>
              <to>
                <xdr:col>10</xdr:col>
                <xdr:colOff>400050</xdr:colOff>
                <xdr:row>4</xdr:row>
                <xdr:rowOff>114300</xdr:rowOff>
              </to>
            </anchor>
          </objectPr>
        </oleObject>
      </mc:Choice>
      <mc:Fallback>
        <oleObject progId="Equation.DSMT4" shapeId="4099" r:id="rId6"/>
      </mc:Fallback>
    </mc:AlternateContent>
    <mc:AlternateContent xmlns:mc="http://schemas.openxmlformats.org/markup-compatibility/2006">
      <mc:Choice Requires="x14">
        <oleObject progId="Equation.DSMT4" shapeId="4100" r:id="rId8">
          <objectPr defaultSize="0" autoPict="0" r:id="rId9">
            <anchor moveWithCells="1" sizeWithCells="1">
              <from>
                <xdr:col>12</xdr:col>
                <xdr:colOff>0</xdr:colOff>
                <xdr:row>1</xdr:row>
                <xdr:rowOff>0</xdr:rowOff>
              </from>
              <to>
                <xdr:col>17</xdr:col>
                <xdr:colOff>428625</xdr:colOff>
                <xdr:row>3</xdr:row>
                <xdr:rowOff>123825</xdr:rowOff>
              </to>
            </anchor>
          </objectPr>
        </oleObject>
      </mc:Choice>
      <mc:Fallback>
        <oleObject progId="Equation.DSMT4" shapeId="410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shivam</cp:lastModifiedBy>
  <dcterms:created xsi:type="dcterms:W3CDTF">2016-10-30T11:05:38Z</dcterms:created>
  <dcterms:modified xsi:type="dcterms:W3CDTF">2016-11-09T14:24:03Z</dcterms:modified>
</cp:coreProperties>
</file>