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3.bin" ContentType="application/vnd.openxmlformats-officedocument.oleObject"/>
  <Default Extension="emf" ContentType="image/x-emf"/>
  <Override PartName="/xl/embeddings/oleObject4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9555" windowHeight="6990"/>
  </bookViews>
  <sheets>
    <sheet name="Quesion 1" sheetId="1" r:id="rId1"/>
    <sheet name="Question 2" sheetId="2" r:id="rId2"/>
    <sheet name="Question 3" sheetId="3" r:id="rId3"/>
  </sheets>
  <calcPr calcId="125725"/>
</workbook>
</file>

<file path=xl/calcChain.xml><?xml version="1.0" encoding="utf-8"?>
<calcChain xmlns="http://schemas.openxmlformats.org/spreadsheetml/2006/main">
  <c r="G41" i="1"/>
  <c r="F26"/>
  <c r="F9"/>
  <c r="B29" i="3"/>
  <c r="B28"/>
  <c r="B27"/>
  <c r="B24"/>
  <c r="B23"/>
  <c r="B22"/>
  <c r="C18"/>
  <c r="D18"/>
  <c r="B18"/>
  <c r="A18"/>
  <c r="B17"/>
  <c r="C17"/>
  <c r="D17"/>
  <c r="A17"/>
  <c r="B16"/>
  <c r="C16"/>
  <c r="D16"/>
  <c r="A16"/>
  <c r="B12"/>
  <c r="C12"/>
  <c r="D12"/>
  <c r="A12"/>
  <c r="D14" s="1"/>
  <c r="F41" i="1"/>
  <c r="E41"/>
  <c r="D41"/>
  <c r="C41"/>
  <c r="D26"/>
  <c r="C26"/>
  <c r="D9"/>
  <c r="C9"/>
  <c r="E10" i="2"/>
  <c r="F9"/>
  <c r="M9" s="1"/>
  <c r="E9"/>
  <c r="D9"/>
  <c r="C29"/>
  <c r="G29" s="1"/>
  <c r="C30"/>
  <c r="G30" s="1"/>
  <c r="C31"/>
  <c r="G31" s="1"/>
  <c r="C25"/>
  <c r="G25" s="1"/>
  <c r="C26"/>
  <c r="G26" s="1"/>
  <c r="C27"/>
  <c r="G27" s="1"/>
  <c r="C28"/>
  <c r="G28" s="1"/>
  <c r="C24"/>
  <c r="G24" s="1"/>
  <c r="C23"/>
  <c r="D23" s="1"/>
  <c r="B10"/>
  <c r="A11" s="1"/>
  <c r="D11" s="1"/>
  <c r="A10"/>
  <c r="D10" s="1"/>
  <c r="H9"/>
  <c r="G9"/>
  <c r="A13" i="3" l="1"/>
  <c r="A14"/>
  <c r="D13"/>
  <c r="B14"/>
  <c r="B13"/>
  <c r="C14"/>
  <c r="C13"/>
  <c r="B42" i="1"/>
  <c r="E42" s="1"/>
  <c r="E26"/>
  <c r="B27" s="1"/>
  <c r="E9"/>
  <c r="B10" s="1"/>
  <c r="D10" s="1"/>
  <c r="C42"/>
  <c r="D42"/>
  <c r="C10"/>
  <c r="G23" i="2"/>
  <c r="H23" s="1"/>
  <c r="E23"/>
  <c r="I9"/>
  <c r="G10"/>
  <c r="J9"/>
  <c r="F42" i="1" l="1"/>
  <c r="E10"/>
  <c r="G42"/>
  <c r="B43"/>
  <c r="B11"/>
  <c r="F10"/>
  <c r="C27"/>
  <c r="D27"/>
  <c r="F23" i="2"/>
  <c r="I23"/>
  <c r="J23" s="1"/>
  <c r="K9"/>
  <c r="L9" s="1"/>
  <c r="N9" s="1"/>
  <c r="C10" s="1"/>
  <c r="F10" s="1"/>
  <c r="I10"/>
  <c r="E27" i="1" l="1"/>
  <c r="B28" s="1"/>
  <c r="E43"/>
  <c r="C43"/>
  <c r="F43" s="1"/>
  <c r="D43"/>
  <c r="C11"/>
  <c r="E11" s="1"/>
  <c r="D11"/>
  <c r="F27"/>
  <c r="C28"/>
  <c r="D28"/>
  <c r="L23" i="2"/>
  <c r="B24" s="1"/>
  <c r="K23"/>
  <c r="A24" s="1"/>
  <c r="B11"/>
  <c r="E11" s="1"/>
  <c r="H10"/>
  <c r="J10" s="1"/>
  <c r="K10" s="1"/>
  <c r="L10" s="1"/>
  <c r="M10"/>
  <c r="G43" i="1" l="1"/>
  <c r="B44"/>
  <c r="E28"/>
  <c r="F28" s="1"/>
  <c r="B12"/>
  <c r="F11"/>
  <c r="N23" i="2"/>
  <c r="M23"/>
  <c r="D24"/>
  <c r="H24" s="1"/>
  <c r="A12"/>
  <c r="D12" s="1"/>
  <c r="G11"/>
  <c r="I11" s="1"/>
  <c r="N10"/>
  <c r="B29" i="1" l="1"/>
  <c r="E44"/>
  <c r="C44"/>
  <c r="F44" s="1"/>
  <c r="D44"/>
  <c r="C12"/>
  <c r="E12" s="1"/>
  <c r="D12"/>
  <c r="C29"/>
  <c r="E29" s="1"/>
  <c r="D29"/>
  <c r="E24" i="2"/>
  <c r="O10"/>
  <c r="C11"/>
  <c r="F11" s="1"/>
  <c r="G44" i="1" l="1"/>
  <c r="B45"/>
  <c r="B13"/>
  <c r="F12"/>
  <c r="F29"/>
  <c r="B30"/>
  <c r="I24" i="2"/>
  <c r="J24" s="1"/>
  <c r="F24"/>
  <c r="H11"/>
  <c r="B12"/>
  <c r="E45" i="1" l="1"/>
  <c r="C45"/>
  <c r="D45"/>
  <c r="F45" s="1"/>
  <c r="D13"/>
  <c r="C13"/>
  <c r="E13" s="1"/>
  <c r="C30"/>
  <c r="D30"/>
  <c r="A13" i="2"/>
  <c r="D13" s="1"/>
  <c r="E12"/>
  <c r="L24"/>
  <c r="K24"/>
  <c r="J11"/>
  <c r="K11" s="1"/>
  <c r="L11" s="1"/>
  <c r="M11"/>
  <c r="G12"/>
  <c r="E30" i="1" l="1"/>
  <c r="B14"/>
  <c r="F13"/>
  <c r="F30"/>
  <c r="N24" i="2"/>
  <c r="B25"/>
  <c r="M24"/>
  <c r="A25"/>
  <c r="N11"/>
  <c r="O11" s="1"/>
  <c r="I12"/>
  <c r="G45" i="1" l="1"/>
  <c r="D14"/>
  <c r="C14"/>
  <c r="E14" s="1"/>
  <c r="D25" i="2"/>
  <c r="H25" s="1"/>
  <c r="C12"/>
  <c r="F12" s="1"/>
  <c r="B15" i="1" l="1"/>
  <c r="F14"/>
  <c r="E25" i="2"/>
  <c r="M12"/>
  <c r="B13"/>
  <c r="H12"/>
  <c r="D15" i="1" l="1"/>
  <c r="C15"/>
  <c r="E15" s="1"/>
  <c r="A14" i="2"/>
  <c r="D14" s="1"/>
  <c r="E13"/>
  <c r="I25"/>
  <c r="J25" s="1"/>
  <c r="F25"/>
  <c r="G13"/>
  <c r="J12"/>
  <c r="K12" s="1"/>
  <c r="L12" s="1"/>
  <c r="N12" s="1"/>
  <c r="B16" i="1" l="1"/>
  <c r="F15"/>
  <c r="L25" i="2"/>
  <c r="K25"/>
  <c r="I13"/>
  <c r="O12"/>
  <c r="C13"/>
  <c r="C16" i="1" l="1"/>
  <c r="E16" s="1"/>
  <c r="D16"/>
  <c r="B14" i="2"/>
  <c r="E14" s="1"/>
  <c r="F13"/>
  <c r="N25"/>
  <c r="B26"/>
  <c r="A26"/>
  <c r="M25"/>
  <c r="H13"/>
  <c r="F16" i="1" l="1"/>
  <c r="B17"/>
  <c r="G14" i="2"/>
  <c r="I14"/>
  <c r="D26"/>
  <c r="H26" s="1"/>
  <c r="M13"/>
  <c r="J13"/>
  <c r="K13" s="1"/>
  <c r="L13" s="1"/>
  <c r="C17" i="1" l="1"/>
  <c r="E17" s="1"/>
  <c r="D17"/>
  <c r="E26" i="2"/>
  <c r="N13"/>
  <c r="F17" i="1" l="1"/>
  <c r="B18"/>
  <c r="O13" i="2"/>
  <c r="C14"/>
  <c r="F14" s="1"/>
  <c r="I26"/>
  <c r="J26" s="1"/>
  <c r="F26"/>
  <c r="D18" i="1" l="1"/>
  <c r="C18"/>
  <c r="L26" i="2"/>
  <c r="N26" s="1"/>
  <c r="H14"/>
  <c r="K26"/>
  <c r="E18" i="1" l="1"/>
  <c r="F18" s="1"/>
  <c r="B27" i="2"/>
  <c r="M14"/>
  <c r="J14"/>
  <c r="K14" s="1"/>
  <c r="L14" s="1"/>
  <c r="A27"/>
  <c r="M26"/>
  <c r="B19" i="1" l="1"/>
  <c r="D19" s="1"/>
  <c r="N14" i="2"/>
  <c r="O14" s="1"/>
  <c r="D27"/>
  <c r="H27" s="1"/>
  <c r="C19" i="1" l="1"/>
  <c r="E19" s="1"/>
  <c r="F19" s="1"/>
  <c r="E27" i="2"/>
  <c r="F27" s="1"/>
  <c r="I27" l="1"/>
  <c r="J27" s="1"/>
  <c r="L27" s="1"/>
  <c r="K27" l="1"/>
  <c r="A28" s="1"/>
  <c r="N27"/>
  <c r="B28"/>
  <c r="M27" l="1"/>
  <c r="D28"/>
  <c r="H28" s="1"/>
  <c r="E28" l="1"/>
  <c r="I28" l="1"/>
  <c r="J28" s="1"/>
  <c r="F28"/>
  <c r="L28" l="1"/>
  <c r="K28"/>
  <c r="N28" l="1"/>
  <c r="B29"/>
  <c r="M28"/>
  <c r="A29"/>
  <c r="D29" l="1"/>
  <c r="H29" s="1"/>
  <c r="E29" l="1"/>
  <c r="I29" l="1"/>
  <c r="J29" s="1"/>
  <c r="F29"/>
  <c r="L29" l="1"/>
  <c r="K29"/>
  <c r="B30" l="1"/>
  <c r="N29"/>
  <c r="M29"/>
  <c r="A30"/>
  <c r="D30" l="1"/>
  <c r="H30" s="1"/>
  <c r="E30" l="1"/>
  <c r="F30" l="1"/>
  <c r="I30"/>
  <c r="J30" s="1"/>
  <c r="K30" l="1"/>
  <c r="A31" s="1"/>
  <c r="L30"/>
  <c r="M30" l="1"/>
  <c r="D31"/>
  <c r="H31" s="1"/>
  <c r="B31"/>
  <c r="N30"/>
  <c r="E31" l="1"/>
  <c r="I31" l="1"/>
  <c r="J31" s="1"/>
  <c r="L31" s="1"/>
  <c r="N31" s="1"/>
  <c r="F31"/>
  <c r="K31" l="1"/>
  <c r="M31" s="1"/>
</calcChain>
</file>

<file path=xl/sharedStrings.xml><?xml version="1.0" encoding="utf-8"?>
<sst xmlns="http://schemas.openxmlformats.org/spreadsheetml/2006/main" count="73" uniqueCount="56">
  <si>
    <t>x3</t>
  </si>
  <si>
    <t>x2</t>
  </si>
  <si>
    <t>x1</t>
  </si>
  <si>
    <t>x0</t>
  </si>
  <si>
    <t>h0</t>
  </si>
  <si>
    <t>h1</t>
  </si>
  <si>
    <t>δ0</t>
  </si>
  <si>
    <t>δ1</t>
  </si>
  <si>
    <t>f(x0)</t>
  </si>
  <si>
    <t>f(x1)</t>
  </si>
  <si>
    <t>f(x2)</t>
  </si>
  <si>
    <t>a</t>
  </si>
  <si>
    <t>b</t>
  </si>
  <si>
    <t>c</t>
  </si>
  <si>
    <t>ea</t>
  </si>
  <si>
    <t>-</t>
  </si>
  <si>
    <t>r</t>
  </si>
  <si>
    <t>s</t>
  </si>
  <si>
    <t>a3</t>
  </si>
  <si>
    <t>a2</t>
  </si>
  <si>
    <t>a1</t>
  </si>
  <si>
    <t>a0</t>
  </si>
  <si>
    <t>b3</t>
  </si>
  <si>
    <t>b2</t>
  </si>
  <si>
    <t>b1</t>
  </si>
  <si>
    <t>b0</t>
  </si>
  <si>
    <t>c3</t>
  </si>
  <si>
    <t>c2</t>
  </si>
  <si>
    <t>c1</t>
  </si>
  <si>
    <t>Δr</t>
  </si>
  <si>
    <t>Δs</t>
  </si>
  <si>
    <t>Bairstow's Method</t>
  </si>
  <si>
    <r>
      <t>M</t>
    </r>
    <r>
      <rPr>
        <b/>
        <sz val="11"/>
        <color theme="1"/>
        <rFont val="Calibri"/>
        <family val="2"/>
      </rPr>
      <t>ü</t>
    </r>
    <r>
      <rPr>
        <b/>
        <sz val="11"/>
        <color theme="1"/>
        <rFont val="Calibri"/>
        <family val="2"/>
        <scheme val="minor"/>
      </rPr>
      <t>ller's Method</t>
    </r>
  </si>
  <si>
    <t>Newton-Raphson Method</t>
  </si>
  <si>
    <r>
      <t>c2</t>
    </r>
    <r>
      <rPr>
        <i/>
        <vertAlign val="superscript"/>
        <sz val="11"/>
        <color theme="1"/>
        <rFont val="Times"/>
        <family val="1"/>
      </rPr>
      <t>2</t>
    </r>
    <r>
      <rPr>
        <i/>
        <sz val="11"/>
        <color theme="1"/>
        <rFont val="Times"/>
        <family val="1"/>
      </rPr>
      <t>-c1c3</t>
    </r>
  </si>
  <si>
    <r>
      <t>ea</t>
    </r>
    <r>
      <rPr>
        <i/>
        <vertAlign val="subscript"/>
        <sz val="11"/>
        <color theme="1"/>
        <rFont val="Times"/>
        <family val="1"/>
      </rPr>
      <t>r</t>
    </r>
  </si>
  <si>
    <r>
      <t>ea</t>
    </r>
    <r>
      <rPr>
        <i/>
        <vertAlign val="subscript"/>
        <sz val="11"/>
        <color theme="1"/>
        <rFont val="Times"/>
        <family val="1"/>
      </rPr>
      <t>s</t>
    </r>
  </si>
  <si>
    <r>
      <t>iteration (</t>
    </r>
    <r>
      <rPr>
        <i/>
        <sz val="11"/>
        <color theme="1"/>
        <rFont val="Times"/>
        <family val="1"/>
      </rPr>
      <t>i</t>
    </r>
    <r>
      <rPr>
        <sz val="11"/>
        <color theme="1"/>
        <rFont val="Calibri"/>
        <family val="2"/>
        <scheme val="minor"/>
      </rPr>
      <t>)</t>
    </r>
  </si>
  <si>
    <r>
      <t>x</t>
    </r>
    <r>
      <rPr>
        <i/>
        <vertAlign val="subscript"/>
        <sz val="11"/>
        <color theme="1"/>
        <rFont val="Times"/>
        <family val="1"/>
      </rPr>
      <t>i</t>
    </r>
  </si>
  <si>
    <r>
      <t>f(x</t>
    </r>
    <r>
      <rPr>
        <i/>
        <vertAlign val="subscript"/>
        <sz val="11"/>
        <color theme="1"/>
        <rFont val="Times"/>
        <family val="1"/>
      </rPr>
      <t>i</t>
    </r>
    <r>
      <rPr>
        <i/>
        <sz val="11"/>
        <color theme="1"/>
        <rFont val="Times"/>
        <family val="1"/>
      </rPr>
      <t>)</t>
    </r>
  </si>
  <si>
    <r>
      <t>f'(x</t>
    </r>
    <r>
      <rPr>
        <i/>
        <vertAlign val="subscript"/>
        <sz val="11"/>
        <color theme="1"/>
        <rFont val="Times"/>
        <family val="1"/>
      </rPr>
      <t>i</t>
    </r>
    <r>
      <rPr>
        <i/>
        <sz val="11"/>
        <color theme="1"/>
        <rFont val="Times"/>
        <family val="1"/>
      </rPr>
      <t>)</t>
    </r>
  </si>
  <si>
    <r>
      <t>x</t>
    </r>
    <r>
      <rPr>
        <i/>
        <vertAlign val="subscript"/>
        <sz val="11"/>
        <color theme="1"/>
        <rFont val="Times"/>
        <family val="1"/>
      </rPr>
      <t>i+1</t>
    </r>
  </si>
  <si>
    <t>First modification Newton-Raphson</t>
  </si>
  <si>
    <r>
      <rPr>
        <i/>
        <sz val="11"/>
        <color theme="1"/>
        <rFont val="Times"/>
        <family val="1"/>
      </rPr>
      <t>m</t>
    </r>
    <r>
      <rPr>
        <i/>
        <sz val="11"/>
        <color theme="1"/>
        <rFont val="Calibri"/>
        <family val="2"/>
        <scheme val="minor"/>
      </rPr>
      <t xml:space="preserve"> =</t>
    </r>
  </si>
  <si>
    <t>Second modification Newton-Raphson</t>
  </si>
  <si>
    <r>
      <t>f''(x</t>
    </r>
    <r>
      <rPr>
        <i/>
        <vertAlign val="subscript"/>
        <sz val="11"/>
        <color theme="1"/>
        <rFont val="Times"/>
        <family val="1"/>
      </rPr>
      <t>i</t>
    </r>
    <r>
      <rPr>
        <i/>
        <sz val="11"/>
        <color theme="1"/>
        <rFont val="Times"/>
        <family val="1"/>
      </rPr>
      <t>)</t>
    </r>
  </si>
  <si>
    <t>Gauss elimination</t>
  </si>
  <si>
    <t>Forward elimination</t>
  </si>
  <si>
    <t>Backward substitution</t>
  </si>
  <si>
    <t xml:space="preserve">z = </t>
  </si>
  <si>
    <t xml:space="preserve">y = </t>
  </si>
  <si>
    <t xml:space="preserve">x = </t>
  </si>
  <si>
    <t>Check</t>
  </si>
  <si>
    <t>Eq 1</t>
  </si>
  <si>
    <t>Eq 2</t>
  </si>
  <si>
    <t>Eq 3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</si>
</sst>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Times"/>
      <family val="1"/>
    </font>
    <font>
      <i/>
      <sz val="11"/>
      <color theme="1"/>
      <name val="Times"/>
      <family val="1"/>
    </font>
    <font>
      <i/>
      <vertAlign val="superscript"/>
      <sz val="11"/>
      <color theme="1"/>
      <name val="Times"/>
      <family val="1"/>
    </font>
    <font>
      <i/>
      <vertAlign val="subscript"/>
      <sz val="11"/>
      <color theme="1"/>
      <name val="Times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164" fontId="0" fillId="0" borderId="1" xfId="0" applyNumberFormat="1" applyBorder="1"/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0</xdr:rowOff>
    </xdr:from>
    <xdr:to>
      <xdr:col>15</xdr:col>
      <xdr:colOff>150132</xdr:colOff>
      <xdr:row>24</xdr:row>
      <xdr:rowOff>33544</xdr:rowOff>
    </xdr:to>
    <xdr:pic>
      <xdr:nvPicPr>
        <xdr:cNvPr id="2" name="Picture 1" descr="Q1.em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91075" y="0"/>
          <a:ext cx="4617357" cy="4624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zoomScaleNormal="100" workbookViewId="0">
      <selection activeCell="Q12" sqref="Q12"/>
    </sheetView>
  </sheetViews>
  <sheetFormatPr defaultRowHeight="15"/>
  <cols>
    <col min="1" max="1" width="11.7109375" customWidth="1"/>
    <col min="6" max="6" width="10.5703125" bestFit="1" customWidth="1"/>
    <col min="15" max="15" width="6.85546875" customWidth="1"/>
  </cols>
  <sheetData>
    <row r="1" spans="1:6">
      <c r="A1" s="3" t="s">
        <v>33</v>
      </c>
    </row>
    <row r="8" spans="1:6" ht="16.5">
      <c r="A8" s="2" t="s">
        <v>37</v>
      </c>
      <c r="B8" s="6" t="s">
        <v>38</v>
      </c>
      <c r="C8" s="6" t="s">
        <v>39</v>
      </c>
      <c r="D8" s="6" t="s">
        <v>40</v>
      </c>
      <c r="E8" s="6" t="s">
        <v>41</v>
      </c>
      <c r="F8" s="6" t="s">
        <v>14</v>
      </c>
    </row>
    <row r="9" spans="1:6">
      <c r="A9" s="2">
        <v>0</v>
      </c>
      <c r="B9" s="2">
        <v>1</v>
      </c>
      <c r="C9" s="2">
        <f>B9^3-7*B9^2+16*B9-12</f>
        <v>-2</v>
      </c>
      <c r="D9" s="2">
        <f>3*B9^2-14*B9+16</f>
        <v>5</v>
      </c>
      <c r="E9" s="2">
        <f>B9-(C9/D9)</f>
        <v>1.4</v>
      </c>
      <c r="F9" s="13">
        <f>ABS((E9-B9)*100/E9)</f>
        <v>28.571428571428569</v>
      </c>
    </row>
    <row r="10" spans="1:6">
      <c r="A10" s="2">
        <v>1</v>
      </c>
      <c r="B10" s="2">
        <f>E9</f>
        <v>1.4</v>
      </c>
      <c r="C10" s="2">
        <f t="shared" ref="C10:C19" si="0">B10^3-7*B10^2+16*B10-12</f>
        <v>-0.57600000000000051</v>
      </c>
      <c r="D10" s="2">
        <f t="shared" ref="D10:D19" si="1">3*B10^2-14*B10+16</f>
        <v>2.2800000000000011</v>
      </c>
      <c r="E10" s="2">
        <f t="shared" ref="E10:E19" si="2">B10-(C10/D10)</f>
        <v>1.6526315789473685</v>
      </c>
      <c r="F10" s="13">
        <f>ABS((E10-E9)*100/E10)</f>
        <v>15.286624203821663</v>
      </c>
    </row>
    <row r="11" spans="1:6">
      <c r="A11" s="2">
        <v>2</v>
      </c>
      <c r="B11" s="2">
        <f t="shared" ref="B11:B19" si="3">E10</f>
        <v>1.6526315789473685</v>
      </c>
      <c r="C11" s="2">
        <f t="shared" si="0"/>
        <v>-0.16257996792535323</v>
      </c>
      <c r="D11" s="2">
        <f t="shared" si="1"/>
        <v>1.0567313019390561</v>
      </c>
      <c r="E11" s="2">
        <f t="shared" si="2"/>
        <v>1.8064833363686033</v>
      </c>
      <c r="F11" s="13">
        <f t="shared" ref="F11:F19" si="4">ABS((E11-E10)*100/E11)</f>
        <v>8.5166441518640266</v>
      </c>
    </row>
    <row r="12" spans="1:6">
      <c r="A12" s="2">
        <v>3</v>
      </c>
      <c r="B12" s="2">
        <f t="shared" si="3"/>
        <v>1.8064833363686033</v>
      </c>
      <c r="C12" s="2">
        <f t="shared" si="0"/>
        <v>-4.4695646410779943E-2</v>
      </c>
      <c r="D12" s="2">
        <f t="shared" si="1"/>
        <v>0.49937942457187567</v>
      </c>
      <c r="E12" s="2">
        <f t="shared" si="2"/>
        <v>1.8959857151442168</v>
      </c>
      <c r="F12" s="13">
        <f t="shared" si="4"/>
        <v>4.7206251640353516</v>
      </c>
    </row>
    <row r="13" spans="1:6">
      <c r="A13" s="2">
        <v>4</v>
      </c>
      <c r="B13" s="2">
        <f t="shared" si="3"/>
        <v>1.8959857151442168</v>
      </c>
      <c r="C13" s="2">
        <f t="shared" si="0"/>
        <v>-1.1944299032727201E-2</v>
      </c>
      <c r="D13" s="2">
        <f t="shared" si="1"/>
        <v>0.24048548407374781</v>
      </c>
      <c r="E13" s="2">
        <f t="shared" si="2"/>
        <v>1.9456531579785807</v>
      </c>
      <c r="F13" s="13">
        <f t="shared" si="4"/>
        <v>2.5527387875218999</v>
      </c>
    </row>
    <row r="14" spans="1:6">
      <c r="A14" s="2">
        <v>5</v>
      </c>
      <c r="B14" s="2">
        <f t="shared" si="3"/>
        <v>1.9456531579785807</v>
      </c>
      <c r="C14" s="2">
        <f t="shared" si="0"/>
        <v>-3.1140969419318765E-3</v>
      </c>
      <c r="D14" s="2">
        <f t="shared" si="1"/>
        <v>0.11755442175594411</v>
      </c>
      <c r="E14" s="2">
        <f t="shared" si="2"/>
        <v>1.9721438411482626</v>
      </c>
      <c r="F14" s="13">
        <f t="shared" si="4"/>
        <v>1.3432429530220211</v>
      </c>
    </row>
    <row r="15" spans="1:6">
      <c r="A15" s="2">
        <v>6</v>
      </c>
      <c r="B15" s="2">
        <f t="shared" si="3"/>
        <v>1.9721438411482626</v>
      </c>
      <c r="C15" s="2">
        <f t="shared" si="0"/>
        <v>-7.9758100659788056E-4</v>
      </c>
      <c r="D15" s="2">
        <f t="shared" si="1"/>
        <v>5.8040214461396289E-2</v>
      </c>
      <c r="E15" s="2">
        <f t="shared" si="2"/>
        <v>1.9858857098508389</v>
      </c>
      <c r="F15" s="13">
        <f t="shared" si="4"/>
        <v>0.69197681590691751</v>
      </c>
    </row>
    <row r="16" spans="1:6">
      <c r="A16" s="2">
        <v>7</v>
      </c>
      <c r="B16" s="2">
        <f t="shared" si="3"/>
        <v>1.9858857098508389</v>
      </c>
      <c r="C16" s="2">
        <f t="shared" si="0"/>
        <v>-2.0202493913146213E-4</v>
      </c>
      <c r="D16" s="2">
        <f t="shared" si="1"/>
        <v>2.8826219857567281E-2</v>
      </c>
      <c r="E16" s="2">
        <f t="shared" si="2"/>
        <v>1.9928940841756613</v>
      </c>
      <c r="F16" s="13">
        <f t="shared" si="4"/>
        <v>0.3516681784783014</v>
      </c>
    </row>
    <row r="17" spans="1:6">
      <c r="A17" s="2">
        <v>8</v>
      </c>
      <c r="B17" s="2">
        <f t="shared" si="3"/>
        <v>1.9928940841756613</v>
      </c>
      <c r="C17" s="2">
        <f t="shared" si="0"/>
        <v>-5.0852846101179239E-5</v>
      </c>
      <c r="D17" s="2">
        <f t="shared" si="1"/>
        <v>1.4363313767786323E-2</v>
      </c>
      <c r="E17" s="2">
        <f t="shared" si="2"/>
        <v>1.996434551711449</v>
      </c>
      <c r="F17" s="13">
        <f t="shared" si="4"/>
        <v>0.1773395242409857</v>
      </c>
    </row>
    <row r="18" spans="1:6">
      <c r="A18" s="2">
        <v>9</v>
      </c>
      <c r="B18" s="2">
        <f t="shared" si="3"/>
        <v>1.996434551711449</v>
      </c>
      <c r="C18" s="2">
        <f t="shared" si="0"/>
        <v>-1.27577469797302E-5</v>
      </c>
      <c r="D18" s="2">
        <f t="shared" si="1"/>
        <v>7.1690338415955068E-3</v>
      </c>
      <c r="E18" s="2">
        <f t="shared" si="2"/>
        <v>1.9982141146569756</v>
      </c>
      <c r="F18" s="13">
        <f t="shared" si="4"/>
        <v>8.905767067069803E-2</v>
      </c>
    </row>
    <row r="19" spans="1:6">
      <c r="A19" s="2">
        <v>10</v>
      </c>
      <c r="B19" s="2">
        <f t="shared" si="3"/>
        <v>1.9982141146569756</v>
      </c>
      <c r="C19" s="2">
        <f t="shared" si="0"/>
        <v>-3.195082339146893E-6</v>
      </c>
      <c r="D19" s="2">
        <f t="shared" si="1"/>
        <v>3.5813388454251083E-3</v>
      </c>
      <c r="E19" s="2">
        <f t="shared" si="2"/>
        <v>1.9991062621127318</v>
      </c>
      <c r="F19" s="13">
        <f t="shared" si="4"/>
        <v>4.4627315349075512E-2</v>
      </c>
    </row>
    <row r="21" spans="1:6">
      <c r="A21" s="3" t="s">
        <v>42</v>
      </c>
    </row>
    <row r="22" spans="1:6">
      <c r="A22" s="3"/>
    </row>
    <row r="23" spans="1:6">
      <c r="A23" s="9" t="s">
        <v>43</v>
      </c>
      <c r="B23" s="10">
        <v>2</v>
      </c>
    </row>
    <row r="25" spans="1:6" ht="16.5">
      <c r="A25" s="2" t="s">
        <v>37</v>
      </c>
      <c r="B25" s="6" t="s">
        <v>38</v>
      </c>
      <c r="C25" s="6" t="s">
        <v>39</v>
      </c>
      <c r="D25" s="6" t="s">
        <v>40</v>
      </c>
      <c r="E25" s="6" t="s">
        <v>41</v>
      </c>
      <c r="F25" s="6" t="s">
        <v>14</v>
      </c>
    </row>
    <row r="26" spans="1:6">
      <c r="A26" s="2">
        <v>0</v>
      </c>
      <c r="B26" s="2">
        <v>1</v>
      </c>
      <c r="C26" s="2">
        <f>B26^3-7*B26^2+16*B26-12</f>
        <v>-2</v>
      </c>
      <c r="D26" s="2">
        <f>3*B26^2-14*B26+16</f>
        <v>5</v>
      </c>
      <c r="E26" s="2">
        <f>B26-($B$23*C26/D26)</f>
        <v>1.8</v>
      </c>
      <c r="F26" s="13">
        <f>ABS((E26-B26)*100/E26)</f>
        <v>44.444444444444443</v>
      </c>
    </row>
    <row r="27" spans="1:6">
      <c r="A27" s="2">
        <v>1</v>
      </c>
      <c r="B27" s="2">
        <f>E26</f>
        <v>1.8</v>
      </c>
      <c r="C27" s="2">
        <f t="shared" ref="C27:C30" si="5">B27^3-7*B27^2+16*B27-12</f>
        <v>-4.7999999999998266E-2</v>
      </c>
      <c r="D27" s="2">
        <f t="shared" ref="D27:D30" si="6">3*B27^2-14*B27+16</f>
        <v>0.52000000000000135</v>
      </c>
      <c r="E27" s="2">
        <f t="shared" ref="E27:E30" si="7">B27-($B$23*C27/D27)</f>
        <v>1.9846153846153776</v>
      </c>
      <c r="F27" s="2">
        <f>ABS((E27-E26)*100/E27)</f>
        <v>9.3023255813950243</v>
      </c>
    </row>
    <row r="28" spans="1:6">
      <c r="A28" s="2">
        <v>2</v>
      </c>
      <c r="B28" s="2">
        <f t="shared" ref="B28:B30" si="8">E27</f>
        <v>1.9846153846153776</v>
      </c>
      <c r="C28" s="2">
        <f t="shared" si="5"/>
        <v>-2.4032771962012589E-4</v>
      </c>
      <c r="D28" s="2">
        <f t="shared" si="6"/>
        <v>3.1479289940843813E-2</v>
      </c>
      <c r="E28" s="2">
        <f t="shared" si="7"/>
        <v>1.9998843262002577</v>
      </c>
      <c r="F28" s="2">
        <f t="shared" ref="F28:F30" si="9">ABS((E28-E27)*100/E28)</f>
        <v>0.76349123721024525</v>
      </c>
    </row>
    <row r="29" spans="1:6">
      <c r="A29" s="2">
        <v>3</v>
      </c>
      <c r="B29" s="2">
        <f t="shared" si="8"/>
        <v>1.9998843262002577</v>
      </c>
      <c r="C29" s="2">
        <f t="shared" si="5"/>
        <v>-1.3381974639514738E-8</v>
      </c>
      <c r="D29" s="2">
        <f t="shared" si="6"/>
        <v>2.3138774076869595E-4</v>
      </c>
      <c r="E29" s="2">
        <f t="shared" si="7"/>
        <v>1.9999999933016785</v>
      </c>
      <c r="F29" s="2">
        <f t="shared" si="9"/>
        <v>5.7833550904122693E-3</v>
      </c>
    </row>
    <row r="30" spans="1:6">
      <c r="A30" s="2">
        <v>4</v>
      </c>
      <c r="B30" s="2">
        <f t="shared" si="8"/>
        <v>1.9999999933016785</v>
      </c>
      <c r="C30" s="2">
        <f t="shared" si="5"/>
        <v>0</v>
      </c>
      <c r="D30" s="2">
        <f t="shared" si="6"/>
        <v>1.3396642017937666E-8</v>
      </c>
      <c r="E30" s="2">
        <f t="shared" si="7"/>
        <v>1.9999999933016785</v>
      </c>
      <c r="F30" s="2">
        <f t="shared" si="9"/>
        <v>0</v>
      </c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7">
      <c r="A33" s="3" t="s">
        <v>44</v>
      </c>
      <c r="B33" s="1"/>
      <c r="C33" s="1"/>
      <c r="D33" s="1"/>
      <c r="E33" s="1"/>
      <c r="F33" s="1"/>
    </row>
    <row r="34" spans="1:7">
      <c r="A34" s="1"/>
      <c r="B34" s="1"/>
      <c r="C34" s="1"/>
      <c r="D34" s="1"/>
      <c r="E34" s="1"/>
      <c r="F34" s="1"/>
    </row>
    <row r="35" spans="1:7">
      <c r="A35" s="1"/>
      <c r="B35" s="1"/>
      <c r="C35" s="1"/>
      <c r="D35" s="1"/>
      <c r="E35" s="1"/>
      <c r="F35" s="1"/>
    </row>
    <row r="40" spans="1:7" ht="16.5">
      <c r="A40" s="2" t="s">
        <v>37</v>
      </c>
      <c r="B40" s="6" t="s">
        <v>38</v>
      </c>
      <c r="C40" s="6" t="s">
        <v>39</v>
      </c>
      <c r="D40" s="6" t="s">
        <v>40</v>
      </c>
      <c r="E40" s="6" t="s">
        <v>45</v>
      </c>
      <c r="F40" s="6" t="s">
        <v>41</v>
      </c>
      <c r="G40" s="6" t="s">
        <v>14</v>
      </c>
    </row>
    <row r="41" spans="1:7">
      <c r="A41" s="2">
        <v>0</v>
      </c>
      <c r="B41" s="2">
        <v>1</v>
      </c>
      <c r="C41" s="2">
        <f>B41^3-7*B41^2+16*B41-12</f>
        <v>-2</v>
      </c>
      <c r="D41" s="2">
        <f>3*B41^2-14*B41+16</f>
        <v>5</v>
      </c>
      <c r="E41" s="2">
        <f>6*B41-14</f>
        <v>-8</v>
      </c>
      <c r="F41" s="2">
        <f>B41-(C41*D41/(D41^2-(C41*E41)))</f>
        <v>2.1111111111111112</v>
      </c>
      <c r="G41" s="13">
        <f>ABS((F41-B41)*100/F41)</f>
        <v>52.631578947368425</v>
      </c>
    </row>
    <row r="42" spans="1:7">
      <c r="A42" s="2">
        <v>1</v>
      </c>
      <c r="B42" s="2">
        <f>F41</f>
        <v>2.1111111111111112</v>
      </c>
      <c r="C42" s="2">
        <f t="shared" ref="C42:C45" si="10">B42^3-7*B42^2+16*B42-12</f>
        <v>-1.097393689986248E-2</v>
      </c>
      <c r="D42" s="2">
        <f t="shared" ref="D42:D45" si="11">3*B42^2-14*B42+16</f>
        <v>-0.1851851851851869</v>
      </c>
      <c r="E42" s="2">
        <f t="shared" ref="E42:E45" si="12">6*B42-14</f>
        <v>-1.3333333333333321</v>
      </c>
      <c r="F42" s="2">
        <f t="shared" ref="F42:F45" si="13">B42-(C42*D42/(D42^2-(C42*E42)))</f>
        <v>2.0077519379845041</v>
      </c>
      <c r="G42" s="2">
        <f>ABS((F42-F41)*100/F42)</f>
        <v>5.1480051480047315</v>
      </c>
    </row>
    <row r="43" spans="1:7">
      <c r="A43" s="2">
        <v>2</v>
      </c>
      <c r="B43" s="2">
        <f>F42</f>
        <v>2.0077519379845041</v>
      </c>
      <c r="C43" s="2">
        <f t="shared" si="10"/>
        <v>-5.9626708853954824E-5</v>
      </c>
      <c r="D43" s="2">
        <f t="shared" si="11"/>
        <v>-1.5323598341460354E-2</v>
      </c>
      <c r="E43" s="2">
        <f t="shared" si="12"/>
        <v>-1.9534883720929752</v>
      </c>
      <c r="F43" s="2">
        <f t="shared" si="13"/>
        <v>2.0000305166465031</v>
      </c>
      <c r="G43" s="2">
        <f t="shared" ref="G43:G45" si="14">ABS((F43-F42)*100/F43)</f>
        <v>0.38606517619279657</v>
      </c>
    </row>
    <row r="44" spans="1:7">
      <c r="A44" s="2">
        <v>3</v>
      </c>
      <c r="B44" s="2">
        <f>F43</f>
        <v>2.0000305166465031</v>
      </c>
      <c r="C44" s="2">
        <f t="shared" si="10"/>
        <v>-9.312373094871873E-10</v>
      </c>
      <c r="D44" s="2">
        <f t="shared" si="11"/>
        <v>-6.1030499207248567E-5</v>
      </c>
      <c r="E44" s="2">
        <f t="shared" si="12"/>
        <v>-1.9998169001209813</v>
      </c>
      <c r="F44" s="2">
        <f t="shared" si="13"/>
        <v>2.0000000004646887</v>
      </c>
      <c r="G44" s="2">
        <f t="shared" si="14"/>
        <v>1.5258090903643529E-3</v>
      </c>
    </row>
    <row r="45" spans="1:7">
      <c r="A45" s="2">
        <v>4</v>
      </c>
      <c r="B45" s="2">
        <f>F44</f>
        <v>2.0000000004646887</v>
      </c>
      <c r="C45" s="2">
        <f t="shared" si="10"/>
        <v>0</v>
      </c>
      <c r="D45" s="2">
        <f t="shared" si="11"/>
        <v>-9.2937924023317464E-10</v>
      </c>
      <c r="E45" s="2">
        <f t="shared" si="12"/>
        <v>-1.9999999972118676</v>
      </c>
      <c r="F45" s="2">
        <f t="shared" si="13"/>
        <v>2.0000000004646887</v>
      </c>
      <c r="G45" s="2">
        <f t="shared" si="14"/>
        <v>0</v>
      </c>
    </row>
  </sheetData>
  <pageMargins left="0.7" right="0.7" top="0.75" bottom="0.75" header="0.3" footer="0.3"/>
  <pageSetup paperSize="9" orientation="portrait" r:id="rId1"/>
  <drawing r:id="rId2"/>
  <legacyDrawing r:id="rId3"/>
  <oleObjects>
    <oleObject progId="Equation.DSMT4" shapeId="2049" r:id="rId4"/>
    <oleObject progId="Equation.DSMT4" shapeId="2050" r:id="rId5"/>
    <oleObject progId="Equation.DSMT4" shapeId="2051" r:id="rId6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3:O31"/>
  <sheetViews>
    <sheetView workbookViewId="0">
      <selection activeCell="H18" sqref="H18"/>
    </sheetView>
  </sheetViews>
  <sheetFormatPr defaultRowHeight="15"/>
  <cols>
    <col min="15" max="15" width="6.85546875" customWidth="1"/>
  </cols>
  <sheetData>
    <row r="3" spans="1:15">
      <c r="A3" s="3" t="s">
        <v>32</v>
      </c>
    </row>
    <row r="5" spans="1:15">
      <c r="A5" s="7" t="s">
        <v>18</v>
      </c>
      <c r="B5" s="7" t="s">
        <v>19</v>
      </c>
      <c r="C5" s="7" t="s">
        <v>20</v>
      </c>
      <c r="D5" s="7" t="s">
        <v>21</v>
      </c>
    </row>
    <row r="6" spans="1:15">
      <c r="A6" s="1">
        <v>1</v>
      </c>
      <c r="B6" s="1">
        <v>-7</v>
      </c>
      <c r="C6" s="1">
        <v>16</v>
      </c>
      <c r="D6" s="1">
        <v>-12</v>
      </c>
    </row>
    <row r="8" spans="1:15">
      <c r="A8" s="6" t="s">
        <v>3</v>
      </c>
      <c r="B8" s="6" t="s">
        <v>2</v>
      </c>
      <c r="C8" s="6" t="s">
        <v>1</v>
      </c>
      <c r="D8" s="6" t="s">
        <v>8</v>
      </c>
      <c r="E8" s="6" t="s">
        <v>9</v>
      </c>
      <c r="F8" s="6" t="s">
        <v>10</v>
      </c>
      <c r="G8" s="6" t="s">
        <v>4</v>
      </c>
      <c r="H8" s="6" t="s">
        <v>5</v>
      </c>
      <c r="I8" s="6" t="s">
        <v>6</v>
      </c>
      <c r="J8" s="6" t="s">
        <v>7</v>
      </c>
      <c r="K8" s="6" t="s">
        <v>11</v>
      </c>
      <c r="L8" s="6" t="s">
        <v>12</v>
      </c>
      <c r="M8" s="6" t="s">
        <v>13</v>
      </c>
      <c r="N8" s="6" t="s">
        <v>0</v>
      </c>
      <c r="O8" s="6" t="s">
        <v>14</v>
      </c>
    </row>
    <row r="9" spans="1:15">
      <c r="A9" s="2">
        <v>0</v>
      </c>
      <c r="B9" s="2">
        <v>1.25</v>
      </c>
      <c r="C9" s="2">
        <v>3.25</v>
      </c>
      <c r="D9" s="2">
        <f>$A$6*A9^3+$B$6*A9^2+$C$6*A9^1+$D$6</f>
        <v>-12</v>
      </c>
      <c r="E9" s="2">
        <f>$A$6*B9^3+$B$6*B9^2+$C$6*B9^1+$D$6</f>
        <v>-0.984375</v>
      </c>
      <c r="F9" s="2">
        <f>$A$6*C9^3+$B$6*C9^2+$C$6*C9^1+$D$6</f>
        <v>0.390625</v>
      </c>
      <c r="G9" s="2">
        <f t="shared" ref="G9:H14" si="0">B9-A9</f>
        <v>1.25</v>
      </c>
      <c r="H9" s="2">
        <f t="shared" si="0"/>
        <v>2</v>
      </c>
      <c r="I9" s="2">
        <f t="shared" ref="I9:J14" si="1">(E9-D9)/G9</f>
        <v>8.8125</v>
      </c>
      <c r="J9" s="2">
        <f t="shared" si="1"/>
        <v>0.6875</v>
      </c>
      <c r="K9" s="2">
        <f t="shared" ref="K9:K14" si="2">(J9-I9)/(H9+G9)</f>
        <v>-2.5</v>
      </c>
      <c r="L9" s="2">
        <f t="shared" ref="L9:L14" si="3">K9*H9+J9</f>
        <v>-4.3125</v>
      </c>
      <c r="M9" s="2">
        <f t="shared" ref="M9:M14" si="4">F9</f>
        <v>0.390625</v>
      </c>
      <c r="N9" s="2">
        <f>C9+((-2*M9)/(L9+SIGN(L9)*SQRT(L9^2-4*K9*M9)))</f>
        <v>3.3362656454572961</v>
      </c>
      <c r="O9" s="2" t="s">
        <v>15</v>
      </c>
    </row>
    <row r="10" spans="1:15">
      <c r="A10" s="2">
        <f t="shared" ref="A10:B14" si="5">B9</f>
        <v>1.25</v>
      </c>
      <c r="B10" s="2">
        <f t="shared" si="5"/>
        <v>3.25</v>
      </c>
      <c r="C10" s="2">
        <f>N9</f>
        <v>3.3362656454572961</v>
      </c>
      <c r="D10" s="2">
        <f t="shared" ref="D10:D14" si="6">$A$6*A10^3+$B$6*A10^2+$C$6*A10^1+$D$6</f>
        <v>-0.984375</v>
      </c>
      <c r="E10" s="2">
        <f t="shared" ref="E10:E14" si="7">$A$6*B10^3+$B$6*B10^2+$C$6*B10^1+$D$6</f>
        <v>0.390625</v>
      </c>
      <c r="F10" s="2">
        <f t="shared" ref="F10:F14" si="8">$A$6*C10^3+$B$6*C10^2+$C$6*C10^1+$D$6</f>
        <v>0.60043791216635611</v>
      </c>
      <c r="G10" s="2">
        <f t="shared" si="0"/>
        <v>2</v>
      </c>
      <c r="H10" s="2">
        <f t="shared" si="0"/>
        <v>8.6265645457296092E-2</v>
      </c>
      <c r="I10" s="2">
        <f t="shared" si="1"/>
        <v>0.6875</v>
      </c>
      <c r="J10" s="2">
        <f t="shared" si="1"/>
        <v>2.4321722865937332</v>
      </c>
      <c r="K10" s="2">
        <f t="shared" si="2"/>
        <v>0.83626564545729853</v>
      </c>
      <c r="L10" s="2">
        <f t="shared" si="3"/>
        <v>2.5043132822728693</v>
      </c>
      <c r="M10" s="2">
        <f t="shared" si="4"/>
        <v>0.60043791216635611</v>
      </c>
      <c r="N10" s="2">
        <f>C10+((-2*M10)/(L10+SIGN(L10)*SQRT(ABS(L10^2-4*K10*M10))))</f>
        <v>3.073436538598437</v>
      </c>
      <c r="O10" s="2">
        <f>(N10-N9)*100/N10</f>
        <v>-8.5516360451260738</v>
      </c>
    </row>
    <row r="11" spans="1:15">
      <c r="A11" s="2">
        <f t="shared" si="5"/>
        <v>3.25</v>
      </c>
      <c r="B11" s="2">
        <f t="shared" si="5"/>
        <v>3.3362656454572961</v>
      </c>
      <c r="C11" s="2">
        <f>N10</f>
        <v>3.073436538598437</v>
      </c>
      <c r="D11" s="2">
        <f t="shared" si="6"/>
        <v>0.390625</v>
      </c>
      <c r="E11" s="2">
        <f t="shared" si="7"/>
        <v>0.60043791216635611</v>
      </c>
      <c r="F11" s="2">
        <f t="shared" si="8"/>
        <v>8.4618426760769694E-2</v>
      </c>
      <c r="G11" s="2">
        <f t="shared" si="0"/>
        <v>8.6265645457296092E-2</v>
      </c>
      <c r="H11" s="2">
        <f t="shared" si="0"/>
        <v>-0.26282910685885907</v>
      </c>
      <c r="I11" s="2">
        <f t="shared" si="1"/>
        <v>2.4321722865937332</v>
      </c>
      <c r="J11" s="2">
        <f t="shared" si="1"/>
        <v>1.9625660626795982</v>
      </c>
      <c r="K11" s="2">
        <f t="shared" si="2"/>
        <v>2.6597021840554942</v>
      </c>
      <c r="L11" s="2">
        <f t="shared" si="3"/>
        <v>1.2635189131337359</v>
      </c>
      <c r="M11" s="2">
        <f t="shared" si="4"/>
        <v>8.4618426760769694E-2</v>
      </c>
      <c r="N11" s="2">
        <f>C11+((-2*M11)/(L11+SIGN(L11)*SQRT(ABS(L11^2-4*K11*M11))))</f>
        <v>2.9927680198540707</v>
      </c>
      <c r="O11" s="2">
        <f>(N11-N10)*100/N11</f>
        <v>-2.6954484346668393</v>
      </c>
    </row>
    <row r="12" spans="1:15">
      <c r="A12" s="2">
        <f t="shared" si="5"/>
        <v>3.3362656454572961</v>
      </c>
      <c r="B12" s="2">
        <f t="shared" si="5"/>
        <v>3.073436538598437</v>
      </c>
      <c r="C12" s="2">
        <f>N11</f>
        <v>2.9927680198540707</v>
      </c>
      <c r="D12" s="2">
        <f t="shared" si="6"/>
        <v>0.60043791216635611</v>
      </c>
      <c r="E12" s="2">
        <f t="shared" si="7"/>
        <v>8.4618426760769694E-2</v>
      </c>
      <c r="F12" s="2">
        <f t="shared" si="8"/>
        <v>-7.1277553159418972E-3</v>
      </c>
      <c r="G12" s="2">
        <f t="shared" si="0"/>
        <v>-0.26282910685885907</v>
      </c>
      <c r="H12" s="2">
        <f t="shared" si="0"/>
        <v>-8.0668518744366313E-2</v>
      </c>
      <c r="I12" s="2">
        <f t="shared" si="1"/>
        <v>1.9625660626795982</v>
      </c>
      <c r="J12" s="2">
        <f t="shared" si="1"/>
        <v>1.1373232520538741</v>
      </c>
      <c r="K12" s="2">
        <f t="shared" si="2"/>
        <v>2.4024702039104144</v>
      </c>
      <c r="L12" s="2">
        <f t="shared" si="3"/>
        <v>0.94351953937694522</v>
      </c>
      <c r="M12" s="2">
        <f t="shared" si="4"/>
        <v>-7.1277553159418972E-3</v>
      </c>
      <c r="N12" s="2">
        <f>C12+((-2*M12)/(L12+SIGN(L12)*SQRT(ABS(L12^2-4*K12*M12))))</f>
        <v>3.0001824732293838</v>
      </c>
      <c r="O12" s="2">
        <f>(N12-N11)*100/N12</f>
        <v>0.2471334140997169</v>
      </c>
    </row>
    <row r="13" spans="1:15">
      <c r="A13" s="2">
        <f t="shared" si="5"/>
        <v>3.073436538598437</v>
      </c>
      <c r="B13" s="2">
        <f t="shared" si="5"/>
        <v>2.9927680198540707</v>
      </c>
      <c r="C13" s="2">
        <f>N12</f>
        <v>3.0001824732293838</v>
      </c>
      <c r="D13" s="2">
        <f t="shared" si="6"/>
        <v>8.4618426760769694E-2</v>
      </c>
      <c r="E13" s="2">
        <f t="shared" si="7"/>
        <v>-7.1277553159418972E-3</v>
      </c>
      <c r="F13" s="2">
        <f t="shared" si="8"/>
        <v>1.8253982841542893E-4</v>
      </c>
      <c r="G13" s="2">
        <f t="shared" si="0"/>
        <v>-8.0668518744366313E-2</v>
      </c>
      <c r="H13" s="2">
        <f t="shared" si="0"/>
        <v>7.4144533753131014E-3</v>
      </c>
      <c r="I13" s="2">
        <f t="shared" si="1"/>
        <v>1.1373232520538741</v>
      </c>
      <c r="J13" s="2">
        <f t="shared" si="1"/>
        <v>0.98595200135689343</v>
      </c>
      <c r="K13" s="2">
        <f t="shared" si="2"/>
        <v>2.0663870316872366</v>
      </c>
      <c r="L13" s="2">
        <f t="shared" si="3"/>
        <v>1.00127313165869</v>
      </c>
      <c r="M13" s="2">
        <f t="shared" si="4"/>
        <v>1.8253982841542893E-4</v>
      </c>
      <c r="N13" s="2">
        <f>C13+((-2*M13)/(L13+SIGN(L13)*SQRT(ABS(L13^2-4*K13*M13))))</f>
        <v>3.0000000968597096</v>
      </c>
      <c r="O13" s="2">
        <f>(N13-N12)*100/N13</f>
        <v>-6.0792121261970854E-3</v>
      </c>
    </row>
    <row r="14" spans="1:15">
      <c r="A14" s="2">
        <f t="shared" si="5"/>
        <v>2.9927680198540707</v>
      </c>
      <c r="B14" s="2">
        <f t="shared" si="5"/>
        <v>3.0001824732293838</v>
      </c>
      <c r="C14" s="2">
        <f>N13</f>
        <v>3.0000000968597096</v>
      </c>
      <c r="D14" s="2">
        <f t="shared" si="6"/>
        <v>-7.1277553159418972E-3</v>
      </c>
      <c r="E14" s="2">
        <f t="shared" si="7"/>
        <v>1.8253982841542893E-4</v>
      </c>
      <c r="F14" s="2">
        <f t="shared" si="8"/>
        <v>9.6859736231635907E-8</v>
      </c>
      <c r="G14" s="2">
        <f t="shared" si="0"/>
        <v>7.4144533753131014E-3</v>
      </c>
      <c r="H14" s="2">
        <f t="shared" si="0"/>
        <v>-1.8237636967421977E-4</v>
      </c>
      <c r="I14" s="2">
        <f t="shared" si="1"/>
        <v>0.98595200135689343</v>
      </c>
      <c r="J14" s="2">
        <f t="shared" si="1"/>
        <v>1.000365173432811</v>
      </c>
      <c r="K14" s="2">
        <f t="shared" si="2"/>
        <v>1.9929505817871562</v>
      </c>
      <c r="L14" s="2">
        <f t="shared" si="3"/>
        <v>1.0000017063407645</v>
      </c>
      <c r="M14" s="2">
        <f t="shared" si="4"/>
        <v>9.6859736231635907E-8</v>
      </c>
      <c r="N14" s="2">
        <f>C14+((-2*M14)/(L14+SIGN(L14)*SQRT(ABS(L14^2-4*K14*M14))))</f>
        <v>3.0000000000001199</v>
      </c>
      <c r="O14" s="2">
        <f>(N14-N13)*100/N14</f>
        <v>-3.228652989406426E-6</v>
      </c>
    </row>
    <row r="15" spans="1: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7" spans="1:14">
      <c r="A17" s="3" t="s">
        <v>31</v>
      </c>
    </row>
    <row r="19" spans="1:14">
      <c r="A19" s="7" t="s">
        <v>18</v>
      </c>
      <c r="B19" s="7" t="s">
        <v>19</v>
      </c>
      <c r="C19" s="7" t="s">
        <v>20</v>
      </c>
      <c r="D19" s="7" t="s">
        <v>21</v>
      </c>
    </row>
    <row r="20" spans="1:14">
      <c r="A20" s="1">
        <v>1</v>
      </c>
      <c r="B20" s="1">
        <v>-7</v>
      </c>
      <c r="C20" s="1">
        <v>16</v>
      </c>
      <c r="D20" s="1">
        <v>-12</v>
      </c>
    </row>
    <row r="21" spans="1:14">
      <c r="A21" s="1"/>
      <c r="B21" s="1"/>
      <c r="C21" s="1"/>
      <c r="D21" s="1"/>
      <c r="E21" s="1"/>
    </row>
    <row r="22" spans="1:14" ht="18.75">
      <c r="A22" s="6" t="s">
        <v>16</v>
      </c>
      <c r="B22" s="6" t="s">
        <v>17</v>
      </c>
      <c r="C22" s="6" t="s">
        <v>22</v>
      </c>
      <c r="D22" s="6" t="s">
        <v>23</v>
      </c>
      <c r="E22" s="6" t="s">
        <v>24</v>
      </c>
      <c r="F22" s="6" t="s">
        <v>25</v>
      </c>
      <c r="G22" s="6" t="s">
        <v>26</v>
      </c>
      <c r="H22" s="6" t="s">
        <v>27</v>
      </c>
      <c r="I22" s="6" t="s">
        <v>28</v>
      </c>
      <c r="J22" s="6" t="s">
        <v>34</v>
      </c>
      <c r="K22" s="6" t="s">
        <v>29</v>
      </c>
      <c r="L22" s="6" t="s">
        <v>30</v>
      </c>
      <c r="M22" s="6" t="s">
        <v>35</v>
      </c>
      <c r="N22" s="6" t="s">
        <v>36</v>
      </c>
    </row>
    <row r="23" spans="1:14">
      <c r="A23" s="4">
        <v>-1</v>
      </c>
      <c r="B23" s="4">
        <v>-1</v>
      </c>
      <c r="C23" s="4">
        <f t="shared" ref="C23:C31" si="9">$A$20</f>
        <v>1</v>
      </c>
      <c r="D23" s="4">
        <f t="shared" ref="D23:D31" si="10">$B$20+A23*C23</f>
        <v>-8</v>
      </c>
      <c r="E23" s="4">
        <f t="shared" ref="E23:E31" si="11">$C$20+A23*D23+B23*C23</f>
        <v>23</v>
      </c>
      <c r="F23" s="4">
        <f t="shared" ref="F23:F31" si="12">$D$20+A23*E23+B23*D23</f>
        <v>-27</v>
      </c>
      <c r="G23" s="4">
        <f t="shared" ref="G23:G31" si="13">C23</f>
        <v>1</v>
      </c>
      <c r="H23" s="4">
        <f t="shared" ref="H23:H31" si="14">D23+A23*G23</f>
        <v>-9</v>
      </c>
      <c r="I23" s="4">
        <f t="shared" ref="I23:I31" si="15">E23+A23*H23+B23*G23</f>
        <v>31</v>
      </c>
      <c r="J23" s="4">
        <f>H23^2-I23*G23</f>
        <v>50</v>
      </c>
      <c r="K23" s="4">
        <f>(F23*G23-E23*H23)/J23</f>
        <v>3.6</v>
      </c>
      <c r="L23" s="4">
        <f>(E23*I23-F23*H23)/J23</f>
        <v>9.4</v>
      </c>
      <c r="M23" s="4">
        <f t="shared" ref="M23:M31" si="16">ABS((K23)*100/(A23+K23))</f>
        <v>138.46153846153845</v>
      </c>
      <c r="N23" s="4">
        <f t="shared" ref="N23:N31" si="17">ABS((L23)*100/(B23+L23))</f>
        <v>111.9047619047619</v>
      </c>
    </row>
    <row r="24" spans="1:14">
      <c r="A24" s="4">
        <f t="shared" ref="A24:B31" si="18">A23+K23</f>
        <v>2.6</v>
      </c>
      <c r="B24" s="4">
        <f t="shared" si="18"/>
        <v>8.4</v>
      </c>
      <c r="C24" s="4">
        <f t="shared" si="9"/>
        <v>1</v>
      </c>
      <c r="D24" s="4">
        <f t="shared" si="10"/>
        <v>-4.4000000000000004</v>
      </c>
      <c r="E24" s="4">
        <f t="shared" si="11"/>
        <v>12.959999999999999</v>
      </c>
      <c r="F24" s="4">
        <f t="shared" si="12"/>
        <v>-15.26400000000001</v>
      </c>
      <c r="G24" s="4">
        <f t="shared" si="13"/>
        <v>1</v>
      </c>
      <c r="H24" s="4">
        <f t="shared" si="14"/>
        <v>-1.8000000000000003</v>
      </c>
      <c r="I24" s="4">
        <f t="shared" si="15"/>
        <v>16.68</v>
      </c>
      <c r="J24" s="4">
        <f>H24^2-I24*G24</f>
        <v>-13.439999999999998</v>
      </c>
      <c r="K24" s="4">
        <f>(F24*G24-E24*H24)/J24</f>
        <v>-0.59999999999999953</v>
      </c>
      <c r="L24" s="4">
        <f>(E24*I24-F24*H24)/J24</f>
        <v>-14.039999999999997</v>
      </c>
      <c r="M24" s="4">
        <f t="shared" si="16"/>
        <v>29.999999999999968</v>
      </c>
      <c r="N24" s="4">
        <f t="shared" si="17"/>
        <v>248.93617021276606</v>
      </c>
    </row>
    <row r="25" spans="1:14">
      <c r="A25" s="4">
        <f t="shared" si="18"/>
        <v>2.0000000000000004</v>
      </c>
      <c r="B25" s="4">
        <f t="shared" si="18"/>
        <v>-5.639999999999997</v>
      </c>
      <c r="C25" s="4">
        <f t="shared" si="9"/>
        <v>1</v>
      </c>
      <c r="D25" s="4">
        <f t="shared" si="10"/>
        <v>-5</v>
      </c>
      <c r="E25" s="4">
        <f t="shared" si="11"/>
        <v>0.36000000000000121</v>
      </c>
      <c r="F25" s="4">
        <f t="shared" si="12"/>
        <v>16.919999999999987</v>
      </c>
      <c r="G25" s="4">
        <f t="shared" si="13"/>
        <v>1</v>
      </c>
      <c r="H25" s="4">
        <f t="shared" si="14"/>
        <v>-2.9999999999999996</v>
      </c>
      <c r="I25" s="4">
        <f t="shared" si="15"/>
        <v>-11.279999999999996</v>
      </c>
      <c r="J25" s="4">
        <f t="shared" ref="J25:J31" si="19">H25^2-I25*G25</f>
        <v>20.279999999999994</v>
      </c>
      <c r="K25" s="4">
        <f t="shared" ref="K25:K31" si="20">(F25*G25-E25*H25)/J25</f>
        <v>0.88757396449704118</v>
      </c>
      <c r="L25" s="4">
        <f t="shared" ref="L25:L31" si="21">(E25*I25-F25*H25)/J25</f>
        <v>2.302721893491122</v>
      </c>
      <c r="M25" s="4">
        <f t="shared" si="16"/>
        <v>30.737704918032776</v>
      </c>
      <c r="N25" s="4">
        <f t="shared" si="17"/>
        <v>68.999999999999943</v>
      </c>
    </row>
    <row r="26" spans="1:14">
      <c r="A26" s="4">
        <f t="shared" si="18"/>
        <v>2.8875739644970415</v>
      </c>
      <c r="B26" s="4">
        <f t="shared" si="18"/>
        <v>-3.337278106508875</v>
      </c>
      <c r="C26" s="4">
        <f t="shared" si="9"/>
        <v>1</v>
      </c>
      <c r="D26" s="4">
        <f t="shared" si="10"/>
        <v>-4.112426035502958</v>
      </c>
      <c r="E26" s="4">
        <f t="shared" si="11"/>
        <v>0.78778754245299698</v>
      </c>
      <c r="F26" s="4">
        <f t="shared" si="12"/>
        <v>3.9991041700634931</v>
      </c>
      <c r="G26" s="4">
        <f t="shared" si="13"/>
        <v>1</v>
      </c>
      <c r="H26" s="4">
        <f t="shared" si="14"/>
        <v>-1.2248520710059165</v>
      </c>
      <c r="I26" s="4">
        <f t="shared" si="15"/>
        <v>-6.0863415146528439</v>
      </c>
      <c r="J26" s="4">
        <f t="shared" si="19"/>
        <v>7.5866041105003266</v>
      </c>
      <c r="K26" s="4">
        <f t="shared" si="20"/>
        <v>0.6543148028614264</v>
      </c>
      <c r="L26" s="4">
        <f t="shared" si="21"/>
        <v>1.3651298921649149E-2</v>
      </c>
      <c r="M26" s="4">
        <f t="shared" si="16"/>
        <v>18.4736124096131</v>
      </c>
      <c r="N26" s="4">
        <f t="shared" si="17"/>
        <v>0.4107350106361447</v>
      </c>
    </row>
    <row r="27" spans="1:14">
      <c r="A27" s="4">
        <f t="shared" si="18"/>
        <v>3.541888767358468</v>
      </c>
      <c r="B27" s="4">
        <f t="shared" si="18"/>
        <v>-3.323626807587226</v>
      </c>
      <c r="C27" s="4">
        <f t="shared" si="9"/>
        <v>1</v>
      </c>
      <c r="D27" s="4">
        <f t="shared" si="10"/>
        <v>-3.458111232641532</v>
      </c>
      <c r="E27" s="4">
        <f t="shared" si="11"/>
        <v>0.42812786124358526</v>
      </c>
      <c r="F27" s="4">
        <f t="shared" si="12"/>
        <v>1.0098524591577593</v>
      </c>
      <c r="G27" s="4">
        <f t="shared" si="13"/>
        <v>1</v>
      </c>
      <c r="H27" s="4">
        <f t="shared" si="14"/>
        <v>8.3777534716936053E-2</v>
      </c>
      <c r="I27" s="4">
        <f t="shared" si="15"/>
        <v>-2.5987682371727407</v>
      </c>
      <c r="J27" s="4">
        <f t="shared" si="19"/>
        <v>2.6057869124959883</v>
      </c>
      <c r="K27" s="4">
        <f t="shared" si="20"/>
        <v>0.37377767066386586</v>
      </c>
      <c r="L27" s="4">
        <f t="shared" si="21"/>
        <v>-0.4594420330240428</v>
      </c>
      <c r="M27" s="4">
        <f t="shared" si="16"/>
        <v>9.5456974331206794</v>
      </c>
      <c r="N27" s="4">
        <f t="shared" si="17"/>
        <v>12.144691317586654</v>
      </c>
    </row>
    <row r="28" spans="1:14">
      <c r="A28" s="4">
        <f t="shared" si="18"/>
        <v>3.9156664380223338</v>
      </c>
      <c r="B28" s="4">
        <f t="shared" si="18"/>
        <v>-3.7830688406112687</v>
      </c>
      <c r="C28" s="4">
        <f t="shared" si="9"/>
        <v>1</v>
      </c>
      <c r="D28" s="4">
        <f t="shared" si="10"/>
        <v>-3.0843335619776662</v>
      </c>
      <c r="E28" s="4">
        <f t="shared" si="11"/>
        <v>0.13970974708690687</v>
      </c>
      <c r="F28" s="4">
        <f t="shared" si="12"/>
        <v>0.21530296010206484</v>
      </c>
      <c r="G28" s="4">
        <f t="shared" si="13"/>
        <v>1</v>
      </c>
      <c r="H28" s="4">
        <f t="shared" si="14"/>
        <v>0.83133287604466766</v>
      </c>
      <c r="I28" s="4">
        <f t="shared" si="15"/>
        <v>-0.38813685197167569</v>
      </c>
      <c r="J28" s="4">
        <f t="shared" si="19"/>
        <v>1.0792512027643744</v>
      </c>
      <c r="K28" s="4">
        <f t="shared" si="20"/>
        <v>9.1876343515627151E-2</v>
      </c>
      <c r="L28" s="4">
        <f t="shared" si="21"/>
        <v>-0.21608957198222103</v>
      </c>
      <c r="M28" s="4">
        <f t="shared" si="16"/>
        <v>2.2925854700512538</v>
      </c>
      <c r="N28" s="4">
        <f t="shared" si="17"/>
        <v>5.4033761528862527</v>
      </c>
    </row>
    <row r="29" spans="1:14">
      <c r="A29" s="4">
        <f t="shared" si="18"/>
        <v>4.0075427815379614</v>
      </c>
      <c r="B29" s="4">
        <f t="shared" si="18"/>
        <v>-3.9991584125934896</v>
      </c>
      <c r="C29" s="4">
        <f t="shared" si="9"/>
        <v>1</v>
      </c>
      <c r="D29" s="4">
        <f t="shared" si="10"/>
        <v>-2.9924572184620386</v>
      </c>
      <c r="E29" s="4">
        <f t="shared" si="11"/>
        <v>8.44126249780075E-3</v>
      </c>
      <c r="F29" s="4">
        <f t="shared" si="12"/>
        <v>1.1391801287032877E-3</v>
      </c>
      <c r="G29" s="4">
        <f t="shared" si="13"/>
        <v>1</v>
      </c>
      <c r="H29" s="4">
        <f t="shared" si="14"/>
        <v>1.0150855630759228</v>
      </c>
      <c r="I29" s="4">
        <f t="shared" si="15"/>
        <v>7.7281670852622497E-2</v>
      </c>
      <c r="J29" s="4">
        <f t="shared" si="19"/>
        <v>0.95311702951254063</v>
      </c>
      <c r="K29" s="4">
        <f t="shared" si="20"/>
        <v>-7.7948702382834778E-3</v>
      </c>
      <c r="L29" s="4">
        <f t="shared" si="21"/>
        <v>-5.2880225286901542E-4</v>
      </c>
      <c r="M29" s="4">
        <f t="shared" si="16"/>
        <v>0.19488403797304849</v>
      </c>
      <c r="N29" s="4">
        <f t="shared" si="17"/>
        <v>1.3221090161904784E-2</v>
      </c>
    </row>
    <row r="30" spans="1:14">
      <c r="A30" s="4">
        <f t="shared" si="18"/>
        <v>3.9997479112996781</v>
      </c>
      <c r="B30" s="4">
        <f t="shared" si="18"/>
        <v>-3.9996872148463587</v>
      </c>
      <c r="C30" s="4">
        <f t="shared" si="9"/>
        <v>1</v>
      </c>
      <c r="D30" s="4">
        <f t="shared" si="10"/>
        <v>-3.0002520887003219</v>
      </c>
      <c r="E30" s="4">
        <f t="shared" si="11"/>
        <v>6.07600020328114E-5</v>
      </c>
      <c r="F30" s="4">
        <f t="shared" si="12"/>
        <v>3.1294518198166088E-4</v>
      </c>
      <c r="G30" s="4">
        <f t="shared" si="13"/>
        <v>1</v>
      </c>
      <c r="H30" s="4">
        <f t="shared" si="14"/>
        <v>0.99949582259935621</v>
      </c>
      <c r="I30" s="4">
        <f t="shared" si="15"/>
        <v>-1.8951260497974687E-3</v>
      </c>
      <c r="J30" s="4">
        <f t="shared" si="19"/>
        <v>1.0008870254433613</v>
      </c>
      <c r="K30" s="4">
        <f t="shared" si="20"/>
        <v>2.5199229019580292E-4</v>
      </c>
      <c r="L30" s="4">
        <f t="shared" si="21"/>
        <v>-3.1262524341076113E-4</v>
      </c>
      <c r="M30" s="4">
        <f t="shared" si="16"/>
        <v>6.29980740673638E-3</v>
      </c>
      <c r="N30" s="4">
        <f t="shared" si="17"/>
        <v>7.8156313977188821E-3</v>
      </c>
    </row>
    <row r="31" spans="1:14">
      <c r="A31" s="4">
        <f t="shared" si="18"/>
        <v>3.9999999035898739</v>
      </c>
      <c r="B31" s="4">
        <f t="shared" si="18"/>
        <v>-3.9999998400897696</v>
      </c>
      <c r="C31" s="4">
        <f t="shared" si="9"/>
        <v>1</v>
      </c>
      <c r="D31" s="4">
        <f t="shared" si="10"/>
        <v>-3.0000000964101261</v>
      </c>
      <c r="E31" s="4">
        <f t="shared" si="11"/>
        <v>6.3500113167691552E-8</v>
      </c>
      <c r="F31" s="4">
        <f t="shared" si="12"/>
        <v>1.5991024504558027E-7</v>
      </c>
      <c r="G31" s="4">
        <f t="shared" si="13"/>
        <v>1</v>
      </c>
      <c r="H31" s="4">
        <f t="shared" si="14"/>
        <v>0.99999980717974779</v>
      </c>
      <c r="I31" s="4">
        <f t="shared" si="15"/>
        <v>-6.4428077273248618E-7</v>
      </c>
      <c r="J31" s="4">
        <f t="shared" si="19"/>
        <v>1.0000002586403056</v>
      </c>
      <c r="K31" s="4">
        <f t="shared" si="20"/>
        <v>9.6410119186453851E-8</v>
      </c>
      <c r="L31" s="4">
        <f t="shared" si="21"/>
        <v>-1.5991021376432191E-7</v>
      </c>
      <c r="M31" s="4">
        <f t="shared" si="16"/>
        <v>2.4102529796613504E-6</v>
      </c>
      <c r="N31" s="4">
        <f t="shared" si="17"/>
        <v>3.9977553441080635E-6</v>
      </c>
    </row>
  </sheetData>
  <pageMargins left="0.7" right="0.7" top="0.75" bottom="0.75" header="0.3" footer="0.3"/>
  <pageSetup paperSize="9" orientation="portrait" r:id="rId1"/>
  <legacyDrawing r:id="rId2"/>
  <oleObjects>
    <oleObject progId="Equation.DSMT4" shapeId="1025" r:id="rId3"/>
    <oleObject progId="Equation.DSMT4" shapeId="1027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topLeftCell="A5" workbookViewId="0">
      <selection activeCell="B27" sqref="B27"/>
    </sheetView>
  </sheetViews>
  <sheetFormatPr defaultRowHeight="15"/>
  <sheetData>
    <row r="1" spans="1:4">
      <c r="A1" s="3" t="s">
        <v>46</v>
      </c>
    </row>
    <row r="6" spans="1:4">
      <c r="A6" t="s">
        <v>47</v>
      </c>
    </row>
    <row r="8" spans="1:4">
      <c r="A8">
        <v>10</v>
      </c>
      <c r="B8">
        <v>2</v>
      </c>
      <c r="C8">
        <v>-1</v>
      </c>
      <c r="D8">
        <v>27</v>
      </c>
    </row>
    <row r="9" spans="1:4">
      <c r="A9">
        <v>-3</v>
      </c>
      <c r="B9">
        <v>-6</v>
      </c>
      <c r="C9">
        <v>2</v>
      </c>
      <c r="D9">
        <v>-61.5</v>
      </c>
    </row>
    <row r="10" spans="1:4">
      <c r="A10">
        <v>1</v>
      </c>
      <c r="B10">
        <v>1</v>
      </c>
      <c r="C10">
        <v>5</v>
      </c>
      <c r="D10">
        <v>-21.5</v>
      </c>
    </row>
    <row r="12" spans="1:4">
      <c r="A12">
        <f>A8</f>
        <v>10</v>
      </c>
      <c r="B12">
        <f t="shared" ref="B12:D12" si="0">B8</f>
        <v>2</v>
      </c>
      <c r="C12">
        <f t="shared" si="0"/>
        <v>-1</v>
      </c>
      <c r="D12">
        <f t="shared" si="0"/>
        <v>27</v>
      </c>
    </row>
    <row r="13" spans="1:4">
      <c r="A13">
        <f>A9-($A$9/$A$12)*A12</f>
        <v>0</v>
      </c>
      <c r="B13">
        <f>B9-($A$9/$A$12)*B12</f>
        <v>-5.4</v>
      </c>
      <c r="C13">
        <f>C9-($A$9/$A$12)*C12</f>
        <v>1.7</v>
      </c>
      <c r="D13">
        <f>D9-($A$9/$A$12)*D12</f>
        <v>-53.4</v>
      </c>
    </row>
    <row r="14" spans="1:4">
      <c r="A14">
        <f>A10-($A$10/$A$12)*A12</f>
        <v>0</v>
      </c>
      <c r="B14">
        <f>B10-($A$10/$A$12)*B12</f>
        <v>0.8</v>
      </c>
      <c r="C14">
        <f>C10-($A$10/$A$12)*C12</f>
        <v>5.0999999999999996</v>
      </c>
      <c r="D14">
        <f>D10-($A$10/$A$12)*D12</f>
        <v>-24.2</v>
      </c>
    </row>
    <row r="16" spans="1:4">
      <c r="A16">
        <f>A12</f>
        <v>10</v>
      </c>
      <c r="B16">
        <f t="shared" ref="B16:D16" si="1">B12</f>
        <v>2</v>
      </c>
      <c r="C16">
        <f t="shared" si="1"/>
        <v>-1</v>
      </c>
      <c r="D16">
        <f t="shared" si="1"/>
        <v>27</v>
      </c>
    </row>
    <row r="17" spans="1:4">
      <c r="A17">
        <f>A13</f>
        <v>0</v>
      </c>
      <c r="B17">
        <f t="shared" ref="B17:D17" si="2">B13</f>
        <v>-5.4</v>
      </c>
      <c r="C17">
        <f t="shared" si="2"/>
        <v>1.7</v>
      </c>
      <c r="D17">
        <f t="shared" si="2"/>
        <v>-53.4</v>
      </c>
    </row>
    <row r="18" spans="1:4">
      <c r="A18">
        <f>A14</f>
        <v>0</v>
      </c>
      <c r="B18">
        <f>B14-($B$14/$B$17)*B17</f>
        <v>0</v>
      </c>
      <c r="C18">
        <f t="shared" ref="C18:D18" si="3">C14-($B$14/$B$17)*C17</f>
        <v>5.3518518518518512</v>
      </c>
      <c r="D18">
        <f t="shared" si="3"/>
        <v>-32.111111111111107</v>
      </c>
    </row>
    <row r="20" spans="1:4">
      <c r="A20" t="s">
        <v>48</v>
      </c>
    </row>
    <row r="22" spans="1:4">
      <c r="A22" s="11" t="s">
        <v>49</v>
      </c>
      <c r="B22" s="8">
        <f>D18/C18</f>
        <v>-6</v>
      </c>
    </row>
    <row r="23" spans="1:4">
      <c r="A23" s="11" t="s">
        <v>50</v>
      </c>
      <c r="B23" s="8">
        <f>(D17-C17*B22)/B17</f>
        <v>8</v>
      </c>
    </row>
    <row r="24" spans="1:4">
      <c r="A24" s="11" t="s">
        <v>51</v>
      </c>
      <c r="B24" s="8">
        <f>(D16-C16*B22-B16*B23)/A16</f>
        <v>0.5</v>
      </c>
    </row>
    <row r="26" spans="1:4">
      <c r="A26" s="12" t="s">
        <v>52</v>
      </c>
    </row>
    <row r="27" spans="1:4">
      <c r="A27" s="11" t="s">
        <v>53</v>
      </c>
      <c r="B27" s="1">
        <f>A8*$B$24+B8*$B$23+C8*$B$22-D8</f>
        <v>0</v>
      </c>
    </row>
    <row r="28" spans="1:4">
      <c r="A28" s="11" t="s">
        <v>54</v>
      </c>
      <c r="B28" s="1">
        <f>A9*$B$24+B9*$B$23+C9*$B$22-D9</f>
        <v>0</v>
      </c>
    </row>
    <row r="29" spans="1:4">
      <c r="A29" s="11" t="s">
        <v>55</v>
      </c>
      <c r="B29" s="1">
        <f>A10*$B$24+B10*$B$23+C10*$B$22-D10</f>
        <v>0</v>
      </c>
    </row>
  </sheetData>
  <pageMargins left="0.7" right="0.7" top="0.75" bottom="0.75" header="0.3" footer="0.3"/>
  <pageSetup paperSize="9" orientation="portrait" r:id="rId1"/>
  <legacyDrawing r:id="rId2"/>
  <oleObjects>
    <oleObject progId="Equation.DSMT4" shapeId="3073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Quesion 1</vt:lpstr>
      <vt:lpstr>Question 2</vt:lpstr>
      <vt:lpstr>Question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2016-08-14T14:59:10Z</dcterms:created>
  <dcterms:modified xsi:type="dcterms:W3CDTF">2016-08-15T05:57:18Z</dcterms:modified>
</cp:coreProperties>
</file>