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Arduino\"/>
    </mc:Choice>
  </mc:AlternateContent>
  <xr:revisionPtr revIDLastSave="0" documentId="8_{3770F689-859D-45DD-A7DE-10C2769A58BB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1" l="1"/>
  <c r="F51" i="1"/>
  <c r="F18" i="1"/>
  <c r="F19" i="1"/>
  <c r="F20" i="1"/>
  <c r="G20" i="1" s="1"/>
  <c r="F21" i="1"/>
  <c r="G21" i="1" s="1"/>
  <c r="F22" i="1"/>
  <c r="F23" i="1"/>
  <c r="F24" i="1"/>
  <c r="F25" i="1"/>
  <c r="E26" i="1" s="1"/>
  <c r="G26" i="1" s="1"/>
  <c r="F26" i="1"/>
  <c r="F27" i="1"/>
  <c r="F28" i="1"/>
  <c r="E29" i="1" s="1"/>
  <c r="G29" i="1" s="1"/>
  <c r="F29" i="1"/>
  <c r="E30" i="1" s="1"/>
  <c r="G30" i="1" s="1"/>
  <c r="F30" i="1"/>
  <c r="E31" i="1" s="1"/>
  <c r="G31" i="1" s="1"/>
  <c r="F31" i="1"/>
  <c r="E32" i="1" s="1"/>
  <c r="G32" i="1" s="1"/>
  <c r="F32" i="1"/>
  <c r="F33" i="1"/>
  <c r="E34" i="1" s="1"/>
  <c r="G34" i="1" s="1"/>
  <c r="F34" i="1"/>
  <c r="F35" i="1"/>
  <c r="F36" i="1"/>
  <c r="G36" i="1" s="1"/>
  <c r="F37" i="1"/>
  <c r="E38" i="1" s="1"/>
  <c r="G38" i="1" s="1"/>
  <c r="F38" i="1"/>
  <c r="F39" i="1"/>
  <c r="E40" i="1" s="1"/>
  <c r="G40" i="1" s="1"/>
  <c r="F40" i="1"/>
  <c r="F41" i="1"/>
  <c r="F42" i="1"/>
  <c r="F43" i="1"/>
  <c r="F44" i="1"/>
  <c r="F45" i="1"/>
  <c r="E46" i="1" s="1"/>
  <c r="G46" i="1" s="1"/>
  <c r="F46" i="1"/>
  <c r="F47" i="1"/>
  <c r="E48" i="1" s="1"/>
  <c r="G48" i="1" s="1"/>
  <c r="F48" i="1"/>
  <c r="F49" i="1"/>
  <c r="F17" i="1"/>
  <c r="E19" i="1"/>
  <c r="E20" i="1"/>
  <c r="E21" i="1"/>
  <c r="E23" i="1"/>
  <c r="G23" i="1" s="1"/>
  <c r="E24" i="1"/>
  <c r="G24" i="1" s="1"/>
  <c r="E25" i="1"/>
  <c r="E27" i="1"/>
  <c r="E28" i="1"/>
  <c r="G28" i="1" s="1"/>
  <c r="E33" i="1"/>
  <c r="E35" i="1"/>
  <c r="E36" i="1"/>
  <c r="E37" i="1"/>
  <c r="E39" i="1"/>
  <c r="E41" i="1"/>
  <c r="E42" i="1"/>
  <c r="G42" i="1" s="1"/>
  <c r="E43" i="1"/>
  <c r="E44" i="1"/>
  <c r="E45" i="1"/>
  <c r="E47" i="1"/>
  <c r="E49" i="1"/>
  <c r="E18" i="1"/>
  <c r="G19" i="1"/>
  <c r="G35" i="1"/>
  <c r="G37" i="1"/>
  <c r="G17" i="1"/>
  <c r="B14" i="1"/>
  <c r="B13" i="1"/>
  <c r="B12" i="1"/>
  <c r="B11" i="1"/>
  <c r="C21" i="1" s="1"/>
  <c r="D21" i="1" s="1"/>
  <c r="G47" i="1" l="1"/>
  <c r="G27" i="1"/>
  <c r="G33" i="1"/>
  <c r="G45" i="1"/>
  <c r="G39" i="1"/>
  <c r="E22" i="1"/>
  <c r="G22" i="1" s="1"/>
  <c r="G25" i="1"/>
  <c r="G44" i="1"/>
  <c r="G43" i="1"/>
  <c r="G41" i="1"/>
  <c r="G18" i="1"/>
  <c r="C22" i="1"/>
  <c r="D22" i="1" s="1"/>
  <c r="C34" i="1"/>
  <c r="D34" i="1" s="1"/>
  <c r="C38" i="1"/>
  <c r="D38" i="1" s="1"/>
  <c r="C42" i="1"/>
  <c r="D42" i="1" s="1"/>
  <c r="C46" i="1"/>
  <c r="D46" i="1" s="1"/>
  <c r="C25" i="1"/>
  <c r="D25" i="1" s="1"/>
  <c r="C18" i="1"/>
  <c r="D18" i="1" s="1"/>
  <c r="C26" i="1"/>
  <c r="D26" i="1" s="1"/>
  <c r="C17" i="1"/>
  <c r="D17" i="1" s="1"/>
  <c r="C30" i="1"/>
  <c r="D30" i="1" s="1"/>
  <c r="C19" i="1"/>
  <c r="D19" i="1" s="1"/>
  <c r="C23" i="1"/>
  <c r="D23" i="1" s="1"/>
  <c r="C27" i="1"/>
  <c r="D27" i="1" s="1"/>
  <c r="C31" i="1"/>
  <c r="D31" i="1" s="1"/>
  <c r="C35" i="1"/>
  <c r="D35" i="1" s="1"/>
  <c r="C39" i="1"/>
  <c r="D39" i="1" s="1"/>
  <c r="C43" i="1"/>
  <c r="D43" i="1" s="1"/>
  <c r="C47" i="1"/>
  <c r="D47" i="1" s="1"/>
  <c r="C20" i="1"/>
  <c r="D20" i="1" s="1"/>
  <c r="C24" i="1"/>
  <c r="D24" i="1" s="1"/>
  <c r="C28" i="1"/>
  <c r="D28" i="1" s="1"/>
  <c r="C32" i="1"/>
  <c r="D32" i="1" s="1"/>
  <c r="C36" i="1"/>
  <c r="D36" i="1" s="1"/>
  <c r="C40" i="1"/>
  <c r="D40" i="1" s="1"/>
  <c r="C44" i="1"/>
  <c r="D44" i="1" s="1"/>
  <c r="C48" i="1"/>
  <c r="D48" i="1" s="1"/>
  <c r="C29" i="1"/>
  <c r="D29" i="1" s="1"/>
  <c r="C33" i="1"/>
  <c r="D33" i="1" s="1"/>
  <c r="C37" i="1"/>
  <c r="D37" i="1" s="1"/>
  <c r="C41" i="1"/>
  <c r="D41" i="1" s="1"/>
  <c r="C45" i="1"/>
  <c r="D45" i="1" s="1"/>
  <c r="C49" i="1"/>
  <c r="D49" i="1" s="1"/>
</calcChain>
</file>

<file path=xl/sharedStrings.xml><?xml version="1.0" encoding="utf-8"?>
<sst xmlns="http://schemas.openxmlformats.org/spreadsheetml/2006/main" count="31" uniqueCount="27">
  <si>
    <t>VU Meter FFT calculator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</si>
  <si>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</si>
  <si>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</si>
  <si>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Sample Rate</t>
  </si>
  <si>
    <t>Hz</t>
  </si>
  <si>
    <t>Number of samples per second, dependent on ADC sample rate</t>
  </si>
  <si>
    <t>Lowest frequency band</t>
  </si>
  <si>
    <t>Center of lowest required band. Very low frequencies do not work well.</t>
  </si>
  <si>
    <t>Highest frequency band</t>
  </si>
  <si>
    <t>Center of highest required band. Set this to below the Nyquist frequency</t>
  </si>
  <si>
    <t>Number of samples</t>
  </si>
  <si>
    <t>Must be power of 2 for MCU FFT libraries, bigger = more bins so more bands, but slower</t>
  </si>
  <si>
    <t>Number of bands</t>
  </si>
  <si>
    <t>Number of bands to display</t>
  </si>
  <si>
    <t>Frequency mulitplier per band</t>
  </si>
  <si>
    <t>What to multiply each band by to get the next band to give an exponential increase</t>
  </si>
  <si>
    <t>Nyquist frequency</t>
  </si>
  <si>
    <t>Maximum frequency which can be detected</t>
  </si>
  <si>
    <t>Bin width</t>
  </si>
  <si>
    <t>Width of each frequency bin</t>
  </si>
  <si>
    <t>Number of useable bins</t>
  </si>
  <si>
    <t>We get useable (positive) values only for ((samples/2) -1) bins</t>
  </si>
  <si>
    <t>Band</t>
  </si>
  <si>
    <t>Frequency</t>
  </si>
  <si>
    <t>Center bin</t>
  </si>
  <si>
    <t>Low bin</t>
  </si>
  <si>
    <t>High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</si>
</sst>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Font="1" applyBorder="1"/>
    <xf numFmtId="1" fontId="0" fillId="0" borderId="0" xfId="0" applyNumberFormat="1" applyFont="1"/>
    <xf numFmtId="0" fontId="0" fillId="0" borderId="9" xfId="0" applyFont="1" applyBorder="1"/>
    <xf numFmtId="1" fontId="0" fillId="0" borderId="10" xfId="0" applyNumberFormat="1" applyFont="1" applyBorder="1"/>
    <xf numFmtId="1" fontId="0" fillId="0" borderId="0" xfId="0" applyNumberFormat="1" applyFont="1" applyAlignment="1"/>
    <xf numFmtId="1" fontId="0" fillId="0" borderId="0" xfId="0" applyNumberFormat="1" applyFont="1" applyFill="1" applyBorder="1" applyAlignment="1"/>
    <xf numFmtId="2" fontId="0" fillId="0" borderId="0" xfId="0" applyNumberFormat="1" applyFont="1"/>
    <xf numFmtId="2" fontId="0" fillId="0" borderId="8" xfId="0" applyNumberFormat="1" applyFont="1" applyBorder="1"/>
  </cellXfs>
  <cellStyles count="1">
    <cellStyle name="Standard" xfId="0" builtinId="0"/>
  </cellStyles>
  <dxfs count="2"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14" workbookViewId="0">
      <selection activeCell="G32" sqref="G32:G37"/>
    </sheetView>
  </sheetViews>
  <sheetFormatPr baseColWidth="10" defaultColWidth="14.3984375" defaultRowHeight="15" customHeight="1"/>
  <cols>
    <col min="1" max="1" width="25.3984375" customWidth="1"/>
    <col min="2" max="2" width="8.73046875" customWidth="1"/>
    <col min="3" max="3" width="10.73046875" customWidth="1"/>
    <col min="4" max="4" width="11.53125" customWidth="1"/>
    <col min="5" max="6" width="12" customWidth="1"/>
    <col min="7" max="11" width="8.73046875" customWidth="1"/>
  </cols>
  <sheetData>
    <row r="1" spans="1:6" ht="14.25" customHeight="1">
      <c r="A1" s="1" t="s">
        <v>0</v>
      </c>
    </row>
    <row r="2" spans="1:6" ht="15" customHeight="1">
      <c r="A2" t="s">
        <v>1</v>
      </c>
    </row>
    <row r="3" spans="1:6" ht="15" customHeight="1">
      <c r="A3" t="s">
        <v>2</v>
      </c>
    </row>
    <row r="4" spans="1:6" ht="14.25" customHeight="1"/>
    <row r="5" spans="1:6" ht="14.25" customHeight="1">
      <c r="A5" t="s">
        <v>3</v>
      </c>
      <c r="B5" s="2">
        <v>40000</v>
      </c>
      <c r="C5" t="s">
        <v>4</v>
      </c>
      <c r="D5" t="s">
        <v>5</v>
      </c>
    </row>
    <row r="6" spans="1:6" ht="14.25" customHeight="1">
      <c r="A6" t="s">
        <v>6</v>
      </c>
      <c r="B6" s="3">
        <v>80</v>
      </c>
      <c r="C6" t="s">
        <v>4</v>
      </c>
      <c r="D6" t="s">
        <v>7</v>
      </c>
    </row>
    <row r="7" spans="1:6" ht="14.25" customHeight="1">
      <c r="A7" t="s">
        <v>8</v>
      </c>
      <c r="B7" s="3">
        <v>16000</v>
      </c>
      <c r="C7" t="s">
        <v>4</v>
      </c>
      <c r="D7" t="s">
        <v>9</v>
      </c>
    </row>
    <row r="8" spans="1:6" ht="14.25" customHeight="1">
      <c r="A8" t="s">
        <v>10</v>
      </c>
      <c r="B8" s="4">
        <v>512</v>
      </c>
      <c r="D8" t="s">
        <v>11</v>
      </c>
    </row>
    <row r="9" spans="1:6" ht="14.25" customHeight="1">
      <c r="A9" t="s">
        <v>12</v>
      </c>
      <c r="B9" s="5">
        <v>32</v>
      </c>
      <c r="D9" t="s">
        <v>13</v>
      </c>
    </row>
    <row r="10" spans="1:6" ht="14.25" customHeight="1"/>
    <row r="11" spans="1:6" ht="14.25" customHeight="1">
      <c r="A11" t="s">
        <v>14</v>
      </c>
      <c r="B11" s="6">
        <f>POWER(B7/B6,1/(B9-1))</f>
        <v>1.1863880786327352</v>
      </c>
      <c r="D11" t="s">
        <v>15</v>
      </c>
    </row>
    <row r="12" spans="1:6" ht="14.25" customHeight="1">
      <c r="A12" t="s">
        <v>16</v>
      </c>
      <c r="B12">
        <f>B5/2</f>
        <v>20000</v>
      </c>
      <c r="C12" t="s">
        <v>4</v>
      </c>
      <c r="D12" t="s">
        <v>17</v>
      </c>
    </row>
    <row r="13" spans="1:6" ht="14.25" customHeight="1">
      <c r="A13" t="s">
        <v>18</v>
      </c>
      <c r="B13">
        <f>B5/B8</f>
        <v>78.125</v>
      </c>
      <c r="C13" t="s">
        <v>4</v>
      </c>
      <c r="D13" t="s">
        <v>19</v>
      </c>
    </row>
    <row r="14" spans="1:6" ht="14.25" customHeight="1">
      <c r="A14" t="s">
        <v>20</v>
      </c>
      <c r="B14">
        <f>B8/2-1</f>
        <v>255</v>
      </c>
      <c r="D14" t="s">
        <v>21</v>
      </c>
    </row>
    <row r="15" spans="1:6" ht="14.25" customHeight="1"/>
    <row r="16" spans="1:6" ht="14.25" customHeight="1">
      <c r="B16" s="7" t="s">
        <v>22</v>
      </c>
      <c r="C16" s="8" t="s">
        <v>23</v>
      </c>
      <c r="D16" s="8" t="s">
        <v>24</v>
      </c>
      <c r="E16" s="8" t="s">
        <v>25</v>
      </c>
      <c r="F16" s="9" t="s">
        <v>26</v>
      </c>
    </row>
    <row r="17" spans="2:7" ht="14.25" customHeight="1">
      <c r="B17" s="10">
        <v>0</v>
      </c>
      <c r="C17" s="11">
        <f t="shared" ref="C17:C49" si="0">$B$6*POWER($B$11,B17)</f>
        <v>80</v>
      </c>
      <c r="D17" s="11">
        <f t="shared" ref="D17:D49" si="1">C17/$B$13</f>
        <v>1.024</v>
      </c>
      <c r="E17" s="16">
        <v>0</v>
      </c>
      <c r="F17" s="17">
        <f>ROUND((((D18-D17)/2)+D17),0)</f>
        <v>1</v>
      </c>
      <c r="G17" s="14">
        <f>F17-E17</f>
        <v>1</v>
      </c>
    </row>
    <row r="18" spans="2:7" ht="14.25" customHeight="1">
      <c r="B18" s="10">
        <v>1</v>
      </c>
      <c r="C18" s="11">
        <f t="shared" si="0"/>
        <v>94.911046290618813</v>
      </c>
      <c r="D18" s="11">
        <f t="shared" si="1"/>
        <v>1.2148613925199208</v>
      </c>
      <c r="E18" s="11">
        <f>ROUND(F17,0)</f>
        <v>1</v>
      </c>
      <c r="F18" s="17">
        <f t="shared" ref="F18:F49" si="2">ROUND((((D19-D18)/2)+D18),0)</f>
        <v>1</v>
      </c>
      <c r="G18" s="14">
        <f t="shared" ref="G18:G48" si="3">F18-E18</f>
        <v>0</v>
      </c>
    </row>
    <row r="19" spans="2:7" ht="14.25" customHeight="1">
      <c r="B19" s="10">
        <v>2</v>
      </c>
      <c r="C19" s="11">
        <f t="shared" si="0"/>
        <v>112.60133384974985</v>
      </c>
      <c r="D19" s="11">
        <f t="shared" si="1"/>
        <v>1.441297073276798</v>
      </c>
      <c r="E19" s="11">
        <f t="shared" ref="E19:E49" si="4">ROUND(F18,0)</f>
        <v>1</v>
      </c>
      <c r="F19" s="17">
        <f t="shared" si="2"/>
        <v>2</v>
      </c>
      <c r="G19" s="14">
        <f t="shared" si="3"/>
        <v>1</v>
      </c>
    </row>
    <row r="20" spans="2:7" ht="14.25" customHeight="1">
      <c r="B20" s="10">
        <v>3</v>
      </c>
      <c r="C20" s="11">
        <f t="shared" si="0"/>
        <v>133.58888011748789</v>
      </c>
      <c r="D20" s="11">
        <f t="shared" si="1"/>
        <v>1.709937665503845</v>
      </c>
      <c r="E20" s="11">
        <f t="shared" si="4"/>
        <v>2</v>
      </c>
      <c r="F20" s="17">
        <f t="shared" si="2"/>
        <v>2</v>
      </c>
      <c r="G20" s="14">
        <f t="shared" si="3"/>
        <v>0</v>
      </c>
    </row>
    <row r="21" spans="2:7" ht="14.25" customHeight="1">
      <c r="B21" s="10">
        <v>4</v>
      </c>
      <c r="C21" s="11">
        <f t="shared" si="0"/>
        <v>158.48825480928528</v>
      </c>
      <c r="D21" s="11">
        <f t="shared" si="1"/>
        <v>2.0286496615588514</v>
      </c>
      <c r="E21" s="11">
        <f t="shared" si="4"/>
        <v>2</v>
      </c>
      <c r="F21" s="17">
        <f t="shared" si="2"/>
        <v>2</v>
      </c>
      <c r="G21" s="14">
        <f t="shared" si="3"/>
        <v>0</v>
      </c>
    </row>
    <row r="22" spans="2:7" ht="14.25" customHeight="1">
      <c r="B22" s="10">
        <v>5</v>
      </c>
      <c r="C22" s="11">
        <f t="shared" si="0"/>
        <v>188.02857610904329</v>
      </c>
      <c r="D22" s="11">
        <f t="shared" si="1"/>
        <v>2.4067657741957542</v>
      </c>
      <c r="E22" s="11">
        <f t="shared" si="4"/>
        <v>2</v>
      </c>
      <c r="F22" s="17">
        <f t="shared" si="2"/>
        <v>3</v>
      </c>
      <c r="G22" s="14">
        <f t="shared" si="3"/>
        <v>1</v>
      </c>
    </row>
    <row r="23" spans="2:7" ht="14.25" customHeight="1">
      <c r="B23" s="10">
        <v>6</v>
      </c>
      <c r="C23" s="11">
        <f t="shared" si="0"/>
        <v>223.07486113805692</v>
      </c>
      <c r="D23" s="11">
        <f t="shared" si="1"/>
        <v>2.8553582225671286</v>
      </c>
      <c r="E23" s="11">
        <f t="shared" si="4"/>
        <v>3</v>
      </c>
      <c r="F23" s="17">
        <f t="shared" si="2"/>
        <v>3</v>
      </c>
      <c r="G23" s="14">
        <f t="shared" si="3"/>
        <v>0</v>
      </c>
    </row>
    <row r="24" spans="2:7" ht="14.25" customHeight="1">
      <c r="B24" s="10">
        <v>7</v>
      </c>
      <c r="C24" s="11">
        <f t="shared" si="0"/>
        <v>264.65335589684355</v>
      </c>
      <c r="D24" s="11">
        <f t="shared" si="1"/>
        <v>3.3875629554795976</v>
      </c>
      <c r="E24" s="11">
        <f t="shared" si="4"/>
        <v>3</v>
      </c>
      <c r="F24" s="17">
        <f t="shared" si="2"/>
        <v>4</v>
      </c>
      <c r="G24" s="14">
        <f t="shared" si="3"/>
        <v>1</v>
      </c>
    </row>
    <row r="25" spans="2:7" ht="14.25" customHeight="1">
      <c r="B25" s="10">
        <v>8</v>
      </c>
      <c r="C25" s="11">
        <f t="shared" si="0"/>
        <v>313.98158640616168</v>
      </c>
      <c r="D25" s="11">
        <f t="shared" si="1"/>
        <v>4.0189643059988693</v>
      </c>
      <c r="E25" s="11">
        <f t="shared" si="4"/>
        <v>4</v>
      </c>
      <c r="F25" s="17">
        <f t="shared" si="2"/>
        <v>4</v>
      </c>
      <c r="G25" s="14">
        <f t="shared" si="3"/>
        <v>0</v>
      </c>
    </row>
    <row r="26" spans="2:7" ht="14.25" customHeight="1">
      <c r="B26" s="10">
        <v>9</v>
      </c>
      <c r="C26" s="11">
        <f t="shared" si="0"/>
        <v>372.50401102246428</v>
      </c>
      <c r="D26" s="11">
        <f t="shared" si="1"/>
        <v>4.7680513410875429</v>
      </c>
      <c r="E26" s="11">
        <f t="shared" si="4"/>
        <v>4</v>
      </c>
      <c r="F26" s="17">
        <f t="shared" si="2"/>
        <v>5</v>
      </c>
      <c r="G26" s="14">
        <f t="shared" si="3"/>
        <v>1</v>
      </c>
    </row>
    <row r="27" spans="2:7" ht="14.25" customHeight="1">
      <c r="B27" s="10">
        <v>10</v>
      </c>
      <c r="C27" s="11">
        <f t="shared" si="0"/>
        <v>441.93431791992862</v>
      </c>
      <c r="D27" s="11">
        <f t="shared" si="1"/>
        <v>5.6567592693750859</v>
      </c>
      <c r="E27" s="11">
        <f t="shared" si="4"/>
        <v>5</v>
      </c>
      <c r="F27" s="17">
        <f t="shared" si="2"/>
        <v>6</v>
      </c>
      <c r="G27" s="14">
        <f t="shared" si="3"/>
        <v>1</v>
      </c>
    </row>
    <row r="28" spans="2:7" ht="14.25" customHeight="1">
      <c r="B28" s="10">
        <v>11</v>
      </c>
      <c r="C28" s="11">
        <f t="shared" si="0"/>
        <v>524.3056063188925</v>
      </c>
      <c r="D28" s="11">
        <f t="shared" si="1"/>
        <v>6.711111760881824</v>
      </c>
      <c r="E28" s="11">
        <f t="shared" si="4"/>
        <v>6</v>
      </c>
      <c r="F28" s="17">
        <f t="shared" si="2"/>
        <v>7</v>
      </c>
      <c r="G28" s="14">
        <f t="shared" si="3"/>
        <v>1</v>
      </c>
    </row>
    <row r="29" spans="2:7" ht="14.25" customHeight="1">
      <c r="B29" s="10">
        <v>12</v>
      </c>
      <c r="C29" s="11">
        <f t="shared" si="0"/>
        <v>622.02992089704219</v>
      </c>
      <c r="D29" s="11">
        <f t="shared" si="1"/>
        <v>7.9619829874821404</v>
      </c>
      <c r="E29" s="11">
        <f t="shared" si="4"/>
        <v>7</v>
      </c>
      <c r="F29" s="17">
        <f t="shared" si="2"/>
        <v>9</v>
      </c>
      <c r="G29" s="14">
        <f t="shared" si="3"/>
        <v>2</v>
      </c>
    </row>
    <row r="30" spans="2:7" ht="14.25" customHeight="1">
      <c r="B30" s="10">
        <v>13</v>
      </c>
      <c r="C30" s="11">
        <f t="shared" si="0"/>
        <v>737.9688827051142</v>
      </c>
      <c r="D30" s="11">
        <f t="shared" si="1"/>
        <v>9.4460016986254622</v>
      </c>
      <c r="E30" s="11">
        <f t="shared" si="4"/>
        <v>9</v>
      </c>
      <c r="F30" s="17">
        <f t="shared" si="2"/>
        <v>10</v>
      </c>
      <c r="G30" s="14">
        <f t="shared" si="3"/>
        <v>1</v>
      </c>
    </row>
    <row r="31" spans="2:7" ht="14.25" customHeight="1">
      <c r="B31" s="10">
        <v>14</v>
      </c>
      <c r="C31" s="11">
        <f t="shared" si="0"/>
        <v>875.51748484326686</v>
      </c>
      <c r="D31" s="11">
        <f t="shared" si="1"/>
        <v>11.206623805993816</v>
      </c>
      <c r="E31" s="11">
        <f t="shared" si="4"/>
        <v>10</v>
      </c>
      <c r="F31" s="17">
        <f t="shared" si="2"/>
        <v>12</v>
      </c>
      <c r="G31" s="14">
        <f t="shared" si="3"/>
        <v>2</v>
      </c>
    </row>
    <row r="32" spans="2:7" ht="14.25" customHeight="1">
      <c r="B32" s="10">
        <v>15</v>
      </c>
      <c r="C32" s="11">
        <f t="shared" si="0"/>
        <v>1038.7035066525682</v>
      </c>
      <c r="D32" s="11">
        <f t="shared" si="1"/>
        <v>13.295404885152873</v>
      </c>
      <c r="E32" s="11">
        <f t="shared" si="4"/>
        <v>12</v>
      </c>
      <c r="F32" s="17">
        <f t="shared" si="2"/>
        <v>15</v>
      </c>
      <c r="G32" s="14">
        <f t="shared" si="3"/>
        <v>3</v>
      </c>
    </row>
    <row r="33" spans="2:7" ht="14.25" customHeight="1">
      <c r="B33" s="10">
        <v>16</v>
      </c>
      <c r="C33" s="11">
        <f t="shared" si="0"/>
        <v>1232.3054575266249</v>
      </c>
      <c r="D33" s="11">
        <f t="shared" si="1"/>
        <v>15.773509856340798</v>
      </c>
      <c r="E33" s="11">
        <f t="shared" si="4"/>
        <v>15</v>
      </c>
      <c r="F33" s="17">
        <f t="shared" si="2"/>
        <v>17</v>
      </c>
      <c r="G33" s="14">
        <f t="shared" si="3"/>
        <v>2</v>
      </c>
    </row>
    <row r="34" spans="2:7" ht="14.25" customHeight="1">
      <c r="B34" s="10">
        <v>17</v>
      </c>
      <c r="C34" s="11">
        <f t="shared" si="0"/>
        <v>1461.9925040436462</v>
      </c>
      <c r="D34" s="11">
        <f t="shared" si="1"/>
        <v>18.713504051758672</v>
      </c>
      <c r="E34" s="11">
        <f t="shared" si="4"/>
        <v>17</v>
      </c>
      <c r="F34" s="17">
        <f t="shared" si="2"/>
        <v>20</v>
      </c>
      <c r="G34" s="14">
        <f t="shared" si="3"/>
        <v>3</v>
      </c>
    </row>
    <row r="35" spans="2:7" ht="14.25" customHeight="1">
      <c r="B35" s="10">
        <v>18</v>
      </c>
      <c r="C35" s="11">
        <f t="shared" si="0"/>
        <v>1734.4904778478028</v>
      </c>
      <c r="D35" s="11">
        <f t="shared" si="1"/>
        <v>22.201478116451877</v>
      </c>
      <c r="E35" s="11">
        <f t="shared" si="4"/>
        <v>20</v>
      </c>
      <c r="F35" s="17">
        <f t="shared" si="2"/>
        <v>24</v>
      </c>
      <c r="G35" s="14">
        <f t="shared" si="3"/>
        <v>4</v>
      </c>
    </row>
    <row r="36" spans="2:7" ht="14.25" customHeight="1">
      <c r="B36" s="10">
        <v>19</v>
      </c>
      <c r="C36" s="11">
        <f t="shared" si="0"/>
        <v>2057.7788254206293</v>
      </c>
      <c r="D36" s="11">
        <f t="shared" si="1"/>
        <v>26.339568965384057</v>
      </c>
      <c r="E36" s="11">
        <f t="shared" si="4"/>
        <v>24</v>
      </c>
      <c r="F36" s="17">
        <f t="shared" si="2"/>
        <v>29</v>
      </c>
      <c r="G36" s="14">
        <f t="shared" si="3"/>
        <v>5</v>
      </c>
    </row>
    <row r="37" spans="2:7" ht="14.25" customHeight="1">
      <c r="B37" s="10">
        <v>20</v>
      </c>
      <c r="C37" s="11">
        <f t="shared" si="0"/>
        <v>2441.3242669419069</v>
      </c>
      <c r="D37" s="11">
        <f t="shared" si="1"/>
        <v>31.248950616856408</v>
      </c>
      <c r="E37" s="11">
        <f t="shared" si="4"/>
        <v>29</v>
      </c>
      <c r="F37" s="17">
        <f t="shared" si="2"/>
        <v>34</v>
      </c>
      <c r="G37" s="14">
        <f t="shared" si="3"/>
        <v>5</v>
      </c>
    </row>
    <row r="38" spans="2:7" ht="14.25" customHeight="1">
      <c r="B38" s="10">
        <v>21</v>
      </c>
      <c r="C38" s="11">
        <f t="shared" si="0"/>
        <v>2896.3580063766794</v>
      </c>
      <c r="D38" s="11">
        <f t="shared" si="1"/>
        <v>37.073382481621493</v>
      </c>
      <c r="E38" s="11">
        <f t="shared" si="4"/>
        <v>34</v>
      </c>
      <c r="F38" s="17">
        <f t="shared" si="2"/>
        <v>41</v>
      </c>
      <c r="G38" s="14">
        <f t="shared" si="3"/>
        <v>7</v>
      </c>
    </row>
    <row r="39" spans="2:7" ht="14.25" customHeight="1">
      <c r="B39" s="10">
        <v>22</v>
      </c>
      <c r="C39" s="11">
        <f t="shared" si="0"/>
        <v>3436.2046102177692</v>
      </c>
      <c r="D39" s="11">
        <f t="shared" si="1"/>
        <v>43.983419010787443</v>
      </c>
      <c r="E39" s="11">
        <f t="shared" si="4"/>
        <v>41</v>
      </c>
      <c r="F39" s="17">
        <f t="shared" si="2"/>
        <v>48</v>
      </c>
      <c r="G39" s="14">
        <f t="shared" si="3"/>
        <v>7</v>
      </c>
    </row>
    <row r="40" spans="2:7" ht="14.25" customHeight="1">
      <c r="B40" s="10">
        <v>23</v>
      </c>
      <c r="C40" s="11">
        <f t="shared" si="0"/>
        <v>4076.6721853052054</v>
      </c>
      <c r="D40" s="11">
        <f t="shared" si="1"/>
        <v>52.181403971906626</v>
      </c>
      <c r="E40" s="11">
        <f t="shared" si="4"/>
        <v>48</v>
      </c>
      <c r="F40" s="17">
        <f t="shared" si="2"/>
        <v>57</v>
      </c>
      <c r="G40" s="14">
        <f t="shared" si="3"/>
        <v>9</v>
      </c>
    </row>
    <row r="41" spans="2:7" ht="14.25" customHeight="1">
      <c r="B41" s="10">
        <v>24</v>
      </c>
      <c r="C41" s="11">
        <f t="shared" si="0"/>
        <v>4836.5152811397566</v>
      </c>
      <c r="D41" s="11">
        <f t="shared" si="1"/>
        <v>61.907395598588884</v>
      </c>
      <c r="E41" s="11">
        <f t="shared" si="4"/>
        <v>57</v>
      </c>
      <c r="F41" s="17">
        <f t="shared" si="2"/>
        <v>68</v>
      </c>
      <c r="G41" s="14">
        <f t="shared" si="3"/>
        <v>11</v>
      </c>
    </row>
    <row r="42" spans="2:7" ht="14.25" customHeight="1">
      <c r="B42" s="10">
        <v>25</v>
      </c>
      <c r="C42" s="11">
        <f t="shared" si="0"/>
        <v>5737.9840716692597</v>
      </c>
      <c r="D42" s="11">
        <f t="shared" si="1"/>
        <v>73.446196117366526</v>
      </c>
      <c r="E42" s="11">
        <f t="shared" si="4"/>
        <v>68</v>
      </c>
      <c r="F42" s="17">
        <f t="shared" si="2"/>
        <v>80</v>
      </c>
      <c r="G42" s="14">
        <f t="shared" si="3"/>
        <v>12</v>
      </c>
    </row>
    <row r="43" spans="2:7" ht="14.25" customHeight="1">
      <c r="B43" s="10">
        <v>26</v>
      </c>
      <c r="C43" s="11">
        <f t="shared" si="0"/>
        <v>6807.4758980129318</v>
      </c>
      <c r="D43" s="11">
        <f t="shared" si="1"/>
        <v>87.135691494565521</v>
      </c>
      <c r="E43" s="11">
        <f t="shared" si="4"/>
        <v>80</v>
      </c>
      <c r="F43" s="17">
        <f t="shared" si="2"/>
        <v>95</v>
      </c>
      <c r="G43" s="14">
        <f t="shared" si="3"/>
        <v>15</v>
      </c>
    </row>
    <row r="44" spans="2:7" ht="14.25" customHeight="1">
      <c r="B44" s="10">
        <v>27</v>
      </c>
      <c r="C44" s="11">
        <f t="shared" si="0"/>
        <v>8076.3082509822152</v>
      </c>
      <c r="D44" s="11">
        <f t="shared" si="1"/>
        <v>103.37674561257235</v>
      </c>
      <c r="E44" s="11">
        <f t="shared" si="4"/>
        <v>95</v>
      </c>
      <c r="F44" s="17">
        <f t="shared" si="2"/>
        <v>113</v>
      </c>
      <c r="G44" s="14">
        <f t="shared" si="3"/>
        <v>18</v>
      </c>
    </row>
    <row r="45" spans="2:7" ht="14.25" customHeight="1">
      <c r="B45" s="10">
        <v>28</v>
      </c>
      <c r="C45" s="11">
        <f t="shared" si="0"/>
        <v>9581.6358283284972</v>
      </c>
      <c r="D45" s="11">
        <f t="shared" si="1"/>
        <v>122.64493860260477</v>
      </c>
      <c r="E45" s="11">
        <f t="shared" si="4"/>
        <v>113</v>
      </c>
      <c r="F45" s="17">
        <f t="shared" si="2"/>
        <v>134</v>
      </c>
      <c r="G45" s="14">
        <f t="shared" si="3"/>
        <v>21</v>
      </c>
    </row>
    <row r="46" spans="2:7" ht="14.25" customHeight="1">
      <c r="B46" s="10">
        <v>29</v>
      </c>
      <c r="C46" s="11">
        <f t="shared" si="0"/>
        <v>11367.538520529222</v>
      </c>
      <c r="D46" s="11">
        <f t="shared" si="1"/>
        <v>145.50449306277403</v>
      </c>
      <c r="E46" s="11">
        <f t="shared" si="4"/>
        <v>134</v>
      </c>
      <c r="F46" s="17">
        <f t="shared" si="2"/>
        <v>159</v>
      </c>
      <c r="G46" s="14">
        <f t="shared" si="3"/>
        <v>25</v>
      </c>
    </row>
    <row r="47" spans="2:7" ht="14.25" customHeight="1">
      <c r="B47" s="10">
        <v>30</v>
      </c>
      <c r="C47" s="11">
        <f t="shared" si="0"/>
        <v>13486.312184154271</v>
      </c>
      <c r="D47" s="11">
        <f t="shared" si="1"/>
        <v>172.62479595717465</v>
      </c>
      <c r="E47" s="11">
        <f t="shared" si="4"/>
        <v>159</v>
      </c>
      <c r="F47" s="17">
        <f t="shared" si="2"/>
        <v>189</v>
      </c>
      <c r="G47" s="14">
        <f t="shared" si="3"/>
        <v>30</v>
      </c>
    </row>
    <row r="48" spans="2:7" ht="14.25" customHeight="1">
      <c r="B48" s="10">
        <v>31</v>
      </c>
      <c r="C48" s="11">
        <f t="shared" si="0"/>
        <v>16000.000000000033</v>
      </c>
      <c r="D48" s="11">
        <f t="shared" si="1"/>
        <v>204.80000000000041</v>
      </c>
      <c r="E48" s="11">
        <f t="shared" si="4"/>
        <v>189</v>
      </c>
      <c r="F48" s="17">
        <f t="shared" si="2"/>
        <v>224</v>
      </c>
      <c r="G48" s="14">
        <f t="shared" si="3"/>
        <v>35</v>
      </c>
    </row>
    <row r="49" spans="2:6" ht="14.25" customHeight="1">
      <c r="B49" s="12">
        <v>32</v>
      </c>
      <c r="C49" s="13">
        <f t="shared" si="0"/>
        <v>18982.209258123799</v>
      </c>
      <c r="D49" s="13">
        <f t="shared" si="1"/>
        <v>242.97227850398463</v>
      </c>
      <c r="E49" s="11">
        <f t="shared" si="4"/>
        <v>224</v>
      </c>
      <c r="F49" s="17">
        <f t="shared" si="2"/>
        <v>121</v>
      </c>
    </row>
    <row r="50" spans="2:6" ht="14.25" customHeight="1"/>
    <row r="51" spans="2:6" ht="14.25" customHeight="1">
      <c r="E51" s="15" t="str">
        <f>E17&amp;","&amp;E18&amp;","&amp;E19&amp;","&amp;E20&amp;","&amp;E21&amp;","&amp;E22&amp;","&amp;E23&amp;","&amp;E24&amp;","&amp;E25&amp;","&amp;E26&amp;","&amp;E27&amp;","&amp;E28&amp;","&amp;E29&amp;","&amp;E30&amp;","&amp;E31&amp;","&amp;E32&amp;","&amp;E33&amp;","&amp;E34&amp;","&amp;E35&amp;","&amp;E36&amp;","&amp;E37&amp;","&amp;E38&amp;","&amp;E39&amp;","&amp;E40&amp;","&amp;E41&amp;","&amp;E42&amp;","&amp;E43&amp;","&amp;E44&amp;","&amp;E45&amp;","&amp;E46&amp;","&amp;E47&amp;","&amp;E48</f>
        <v>0,1,1,2,2,2,3,3,4,4,5,6,7,9,10,12,15,17,20,24,29,34,41,48,57,68,80,95,113,134,159,189</v>
      </c>
      <c r="F51" s="15" t="str">
        <f>F17&amp;","&amp;F18&amp;","&amp;F19&amp;","&amp;F20&amp;","&amp;F21&amp;","&amp;F22&amp;","&amp;F23&amp;","&amp;F24&amp;","&amp;F25&amp;","&amp;F26&amp;","&amp;F27&amp;","&amp;F28&amp;","&amp;F29&amp;","&amp;F30&amp;","&amp;F31&amp;","&amp;F32&amp;","&amp;F33&amp;","&amp;F34&amp;","&amp;F35&amp;","&amp;F36&amp;","&amp;F37&amp;","&amp;F38&amp;","&amp;F39&amp;","&amp;F40&amp;","&amp;F41&amp;","&amp;F42&amp;","&amp;F43&amp;","&amp;F44&amp;","&amp;F45&amp;","&amp;F46&amp;","&amp;F47&amp;","&amp;F48</f>
        <v>1,1,2,2,2,3,3,4,4,5,6,7,9,10,12,15,17,20,24,29,34,41,48,57,68,80,95,113,134,159,189,224</v>
      </c>
    </row>
    <row r="52" spans="2:6" ht="14.25" customHeight="1"/>
    <row r="53" spans="2:6" ht="14.25" customHeight="1"/>
    <row r="54" spans="2:6" ht="14.25" customHeight="1"/>
    <row r="55" spans="2:6" ht="14.25" customHeight="1"/>
    <row r="56" spans="2:6" ht="14.25" customHeight="1"/>
    <row r="57" spans="2:6" ht="14.25" customHeight="1"/>
    <row r="58" spans="2:6" ht="14.25" customHeight="1"/>
    <row r="59" spans="2:6" ht="14.25" customHeight="1"/>
    <row r="60" spans="2:6" ht="14.25" customHeight="1"/>
    <row r="61" spans="2:6" ht="14.25" customHeight="1"/>
    <row r="62" spans="2:6" ht="14.25" customHeight="1"/>
    <row r="63" spans="2:6" ht="14.25" customHeight="1"/>
    <row r="64" spans="2: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conditionalFormatting sqref="B17:F17 F18:F49">
    <cfRule type="expression" dxfId="1" priority="1">
      <formula>$B$17&lt;$B$9</formula>
    </cfRule>
  </conditionalFormatting>
  <conditionalFormatting sqref="B18:E49 E51:F51">
    <cfRule type="expression" dxfId="0" priority="2">
      <formula>$B18&lt;$B$9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Windows-Benutzer</cp:lastModifiedBy>
  <dcterms:created xsi:type="dcterms:W3CDTF">2020-07-17T10:56:46Z</dcterms:created>
  <dcterms:modified xsi:type="dcterms:W3CDTF">2022-03-20T17:47:06Z</dcterms:modified>
</cp:coreProperties>
</file>