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nit\Desktop\Analysis Project\CrowdFunding Analysis\"/>
    </mc:Choice>
  </mc:AlternateContent>
  <xr:revisionPtr revIDLastSave="0" documentId="13_ncr:1_{20C777F9-E46F-42E6-A89D-F5717ADF41A7}" xr6:coauthVersionLast="47" xr6:coauthVersionMax="47" xr10:uidLastSave="{00000000-0000-0000-0000-000000000000}"/>
  <bookViews>
    <workbookView xWindow="-108" yWindow="-108" windowWidth="23256" windowHeight="12456" activeTab="7" xr2:uid="{00000000-000D-0000-FFFF-FFFF00000000}"/>
  </bookViews>
  <sheets>
    <sheet name="Category Statistics" sheetId="2" r:id="rId1"/>
    <sheet name="Subcategory Statistics" sheetId="3" r:id="rId2"/>
    <sheet name="Descriptive Statistics" sheetId="8" r:id="rId3"/>
    <sheet name="Outcome based on Launch Date" sheetId="4" r:id="rId4"/>
    <sheet name="Theater Outcomes by Launch Date" sheetId="25" r:id="rId5"/>
    <sheet name="Kickstarter" sheetId="1" r:id="rId6"/>
    <sheet name="Outcomes Based on Goals" sheetId="26" r:id="rId7"/>
    <sheet name="Edinburgh Research" sheetId="5" r:id="rId8"/>
  </sheets>
  <definedNames>
    <definedName name="_xlnm._FilterDatabase" localSheetId="5" hidden="1">Kickstarter!$A$1:$T$4115</definedName>
    <definedName name="Table1">'Outcomes Based on Goals'!$A$1:$A$13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26" l="1"/>
  <c r="H4" i="26"/>
  <c r="H5" i="26"/>
  <c r="H6" i="26"/>
  <c r="H7" i="26"/>
  <c r="H8" i="26"/>
  <c r="H9" i="26"/>
  <c r="H10" i="26"/>
  <c r="H11" i="26"/>
  <c r="H12" i="26"/>
  <c r="H13" i="26"/>
  <c r="H2" i="26"/>
  <c r="G3" i="26"/>
  <c r="G4" i="26"/>
  <c r="G5" i="26"/>
  <c r="G6" i="26"/>
  <c r="G7" i="26"/>
  <c r="G8" i="26"/>
  <c r="G9" i="26"/>
  <c r="G10" i="26"/>
  <c r="G11" i="26"/>
  <c r="G12" i="26"/>
  <c r="G13" i="26"/>
  <c r="G2" i="26"/>
  <c r="F3" i="26"/>
  <c r="F4" i="26"/>
  <c r="F5" i="26"/>
  <c r="F6" i="26"/>
  <c r="F7" i="26"/>
  <c r="F8" i="26"/>
  <c r="F9" i="26"/>
  <c r="F10" i="26"/>
  <c r="F11" i="26"/>
  <c r="F12" i="26"/>
  <c r="F13" i="26"/>
  <c r="F2" i="26"/>
  <c r="C3" i="26"/>
  <c r="C2" i="26"/>
  <c r="C13" i="26"/>
  <c r="C12" i="26"/>
  <c r="C11" i="26"/>
  <c r="C10" i="26"/>
  <c r="C9" i="26"/>
  <c r="C8" i="26"/>
  <c r="C7" i="26"/>
  <c r="C6" i="26"/>
  <c r="C5" i="26"/>
  <c r="C4" i="26"/>
  <c r="D13" i="26"/>
  <c r="D12" i="26"/>
  <c r="D11" i="26"/>
  <c r="D10" i="26"/>
  <c r="D9" i="26"/>
  <c r="D8" i="26"/>
  <c r="D7" i="26"/>
  <c r="D6" i="26"/>
  <c r="D5" i="26"/>
  <c r="D4" i="26"/>
  <c r="D3" i="26"/>
  <c r="D2" i="26"/>
  <c r="B3" i="26"/>
  <c r="B2" i="26"/>
  <c r="B13" i="26"/>
  <c r="B12" i="26"/>
  <c r="B11" i="26"/>
  <c r="B10" i="26"/>
  <c r="B9" i="26"/>
  <c r="B8" i="26"/>
  <c r="B7" i="26"/>
  <c r="B6" i="26"/>
  <c r="B5" i="26"/>
  <c r="B4" i="26"/>
  <c r="E12" i="26" l="1"/>
  <c r="E4" i="26"/>
  <c r="E8" i="26"/>
  <c r="E9" i="26"/>
  <c r="E10" i="26"/>
  <c r="E13" i="26"/>
  <c r="E2" i="26"/>
  <c r="E11" i="26"/>
  <c r="E3" i="26"/>
  <c r="E6" i="26"/>
  <c r="E5" i="26"/>
  <c r="E7" i="26"/>
  <c r="B3" i="8" l="1"/>
  <c r="B4" i="8"/>
  <c r="B5" i="8"/>
  <c r="B6" i="8"/>
  <c r="C13" i="8"/>
  <c r="C12" i="8"/>
  <c r="C11" i="8"/>
  <c r="C10" i="8"/>
  <c r="C9" i="8"/>
  <c r="B13" i="8"/>
  <c r="B12" i="8"/>
  <c r="B14" i="8" s="1"/>
  <c r="B11" i="8"/>
  <c r="B10" i="8"/>
  <c r="B9" i="8"/>
  <c r="C6" i="8"/>
  <c r="C5" i="8"/>
  <c r="C4" i="8"/>
  <c r="C3" i="8"/>
  <c r="C2" i="8"/>
  <c r="B2" i="8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C14" i="8"/>
  <c r="B7" i="8"/>
</calcChain>
</file>

<file path=xl/sharedStrings.xml><?xml version="1.0" encoding="utf-8"?>
<sst xmlns="http://schemas.openxmlformats.org/spreadsheetml/2006/main" count="33042" uniqueCount="8416">
  <si>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</si>
  <si>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</si>
  <si>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</si>
  <si>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</si>
  <si>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</si>
  <si>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</si>
  <si>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</si>
  <si>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</si>
  <si>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</si>
  <si>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</si>
  <si>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</si>
  <si>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</si>
  <si>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</si>
  <si>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</si>
  <si>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</si>
  <si>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</si>
  <si>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</si>
  <si>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</si>
  <si>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</si>
  <si>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</si>
  <si>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</si>
  <si>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</si>
  <si>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</si>
  <si>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</si>
  <si>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</si>
  <si>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</si>
  <si>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</si>
  <si>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</si>
  <si>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</si>
  <si>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</si>
  <si>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</si>
  <si>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</si>
  <si>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</si>
  <si>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</si>
  <si>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</si>
  <si>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</si>
  <si>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</si>
  <si>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</si>
  <si>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</si>
  <si>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</si>
  <si>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</si>
  <si>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</si>
  <si>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</si>
  <si>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</si>
  <si>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</si>
  <si>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</si>
  <si>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</si>
  <si>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</si>
  <si>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</si>
  <si>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</si>
  <si>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</si>
  <si>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</si>
  <si>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</si>
  <si>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</si>
  <si>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</si>
  <si>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</si>
  <si>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</si>
  <si>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</si>
  <si>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</si>
  <si>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</si>
  <si>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</si>
  <si>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</si>
  <si>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</si>
  <si>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</si>
  <si>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</si>
  <si>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</si>
  <si>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</si>
  <si>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</si>
  <si>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</si>
  <si>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</si>
  <si>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</si>
  <si>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</si>
  <si>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</si>
  <si>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</si>
  <si>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</si>
  <si>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</si>
  <si>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</si>
  <si>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</si>
  <si>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</si>
  <si>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</si>
  <si>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</si>
  <si>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</si>
  <si>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</si>
  <si>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</si>
  <si>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</si>
  <si>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</si>
  <si>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</si>
  <si>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</si>
  <si>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</si>
  <si>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</si>
  <si>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</si>
  <si>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</si>
  <si>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</si>
  <si>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</si>
  <si>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</si>
  <si>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</si>
  <si>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</si>
  <si>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</si>
  <si>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</si>
  <si>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</si>
  <si>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</si>
  <si>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</si>
  <si>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</si>
  <si>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</si>
  <si>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</si>
  <si>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</si>
  <si>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</si>
  <si>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</si>
  <si>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</si>
  <si>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</si>
  <si>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</si>
  <si>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</si>
  <si>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</si>
  <si>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</si>
  <si>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</si>
  <si>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</si>
  <si>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</si>
  <si>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</si>
  <si>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</si>
  <si>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</si>
  <si>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</si>
  <si>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</si>
  <si>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</si>
  <si>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</si>
  <si>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</si>
  <si>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</si>
  <si>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</si>
  <si>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</si>
  <si>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</si>
  <si>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</si>
  <si>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</si>
  <si>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</si>
  <si>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</si>
  <si>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</si>
  <si>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</si>
  <si>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</si>
  <si>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</si>
  <si>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</si>
  <si>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</si>
  <si>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</si>
  <si>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</si>
  <si>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</si>
  <si>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</si>
  <si>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</si>
  <si>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</si>
  <si>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</si>
  <si>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</si>
  <si>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</si>
  <si>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</si>
  <si>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</si>
  <si>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</si>
  <si>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</si>
  <si>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</si>
  <si>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</si>
  <si>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</si>
  <si>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</si>
  <si>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</si>
  <si>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</si>
  <si>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</si>
  <si>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</si>
  <si>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</si>
  <si>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</si>
  <si>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</si>
  <si>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</si>
  <si>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</si>
  <si>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</si>
  <si>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</si>
  <si>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</si>
  <si>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</si>
  <si>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</si>
  <si>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</si>
  <si>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</si>
  <si>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</si>
  <si>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</si>
  <si>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</si>
  <si>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</si>
  <si>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</si>
  <si>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</si>
  <si>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</si>
  <si>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</si>
  <si>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</si>
  <si>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</si>
  <si>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</si>
  <si>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</si>
  <si>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</si>
  <si>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</si>
  <si>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</si>
  <si>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</si>
  <si>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</si>
  <si>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</si>
  <si>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</si>
  <si>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</si>
  <si>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</si>
  <si>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</si>
  <si>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</si>
  <si>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</si>
  <si>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</si>
  <si>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</si>
  <si>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</si>
  <si>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</si>
  <si>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</si>
  <si>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</si>
  <si>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</si>
  <si>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</si>
  <si>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</si>
  <si>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</si>
  <si>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</si>
  <si>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</si>
  <si>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</si>
  <si>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</si>
  <si>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</si>
  <si>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</si>
  <si>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</si>
  <si>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</si>
  <si>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</si>
  <si>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</si>
  <si>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</si>
  <si>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</si>
  <si>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</si>
  <si>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</si>
  <si>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</si>
  <si>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</si>
  <si>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</si>
  <si>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</si>
  <si>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</si>
  <si>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</si>
  <si>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</si>
  <si>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</si>
  <si>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</si>
  <si>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</si>
  <si>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</si>
  <si>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</si>
  <si>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</si>
  <si>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</si>
  <si>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</si>
  <si>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</si>
  <si>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</si>
  <si>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</si>
  <si>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</si>
  <si>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</si>
  <si>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</si>
  <si>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</si>
  <si>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</si>
  <si>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</si>
  <si>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</si>
  <si>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</si>
  <si>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</si>
  <si>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</si>
  <si>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</si>
  <si>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</si>
  <si>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</si>
  <si>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</si>
  <si>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</si>
  <si>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</si>
  <si>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</si>
  <si>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</si>
  <si>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</si>
  <si>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</si>
  <si>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</si>
  <si>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</si>
  <si>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</si>
  <si>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</si>
  <si>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</si>
  <si>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</si>
  <si>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</si>
  <si>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</si>
  <si>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</si>
  <si>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</si>
  <si>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</si>
  <si>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</si>
  <si>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</si>
  <si>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</si>
  <si>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</si>
  <si>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</si>
  <si>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</si>
  <si>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</si>
  <si>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</si>
  <si>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</si>
  <si>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</si>
  <si>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</si>
  <si>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</si>
  <si>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</si>
  <si>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</si>
  <si>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</si>
  <si>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</si>
  <si>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</si>
  <si>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</si>
  <si>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</si>
  <si>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</si>
  <si>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</si>
  <si>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</si>
  <si>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</si>
  <si>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</si>
  <si>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</si>
  <si>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</si>
  <si>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</si>
  <si>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</si>
  <si>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</si>
  <si>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</si>
  <si>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</si>
  <si>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</si>
  <si>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</si>
  <si>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</si>
  <si>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</si>
  <si>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</si>
  <si>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</si>
  <si>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</si>
  <si>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</si>
  <si>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</si>
  <si>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</si>
  <si>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</si>
  <si>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</si>
  <si>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</si>
  <si>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</si>
  <si>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</si>
  <si>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</si>
  <si>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</si>
  <si>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</si>
  <si>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</si>
  <si>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</si>
  <si>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</si>
  <si>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</si>
  <si>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</si>
  <si>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</si>
  <si>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</si>
  <si>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</si>
  <si>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</si>
  <si>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</si>
  <si>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</si>
  <si>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</si>
  <si>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</si>
  <si>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</si>
  <si>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</si>
  <si>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</si>
  <si>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</si>
  <si>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</si>
  <si>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</si>
  <si>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</si>
  <si>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</si>
  <si>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</si>
  <si>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</si>
  <si>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</si>
  <si>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</si>
  <si>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</si>
  <si>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</si>
  <si>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</si>
  <si>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</si>
  <si>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</si>
  <si>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</si>
  <si>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</si>
  <si>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</si>
  <si>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</si>
  <si>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</si>
  <si>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</si>
  <si>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</si>
  <si>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</si>
  <si>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</si>
  <si>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</si>
  <si>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</si>
  <si>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</si>
  <si>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</si>
  <si>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</si>
  <si>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</si>
  <si>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</si>
  <si>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</si>
  <si>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</si>
  <si>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</si>
  <si>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</si>
  <si>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</si>
  <si>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</si>
  <si>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</si>
  <si>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</si>
  <si>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</si>
  <si>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</si>
  <si>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</si>
  <si>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</si>
  <si>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</si>
  <si>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</si>
  <si>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</si>
  <si>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</si>
  <si>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</si>
  <si>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</si>
  <si>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</si>
  <si>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</si>
  <si>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</si>
  <si>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</si>
  <si>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</si>
  <si>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</si>
  <si>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</si>
  <si>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</si>
  <si>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</si>
  <si>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</si>
  <si>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</si>
  <si>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</si>
  <si>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</si>
  <si>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</si>
  <si>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</si>
  <si>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</si>
  <si>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</si>
  <si>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</si>
  <si>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</si>
  <si>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</si>
  <si>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</si>
  <si>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</si>
  <si>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</si>
  <si>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</si>
  <si>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</si>
  <si>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</si>
  <si>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</si>
  <si>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</si>
  <si>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</si>
  <si>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</si>
  <si>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</si>
  <si>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</si>
  <si>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</si>
  <si>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</si>
  <si>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</si>
  <si>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</si>
  <si>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</si>
  <si>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</si>
  <si>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</si>
  <si>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</si>
  <si>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</si>
  <si>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</si>
  <si>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</si>
  <si>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</si>
  <si>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</si>
  <si>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</si>
  <si>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</si>
  <si>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</si>
  <si>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</si>
  <si>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</si>
  <si>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</si>
  <si>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</si>
  <si>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</si>
  <si>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</si>
  <si>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</si>
  <si>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</si>
  <si>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</si>
  <si>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</si>
  <si>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</si>
  <si>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</si>
  <si>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</si>
  <si>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</si>
  <si>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</si>
  <si>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</si>
  <si>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</si>
  <si>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</si>
  <si>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</si>
  <si>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</si>
  <si>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</si>
  <si>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</si>
  <si>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</si>
  <si>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</si>
  <si>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</si>
  <si>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</si>
  <si>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</si>
  <si>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</si>
  <si>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</si>
  <si>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</si>
  <si>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</si>
  <si>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</si>
  <si>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</si>
  <si>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</si>
  <si>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</si>
  <si>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</si>
  <si>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</si>
  <si>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</si>
  <si>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</si>
  <si>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</si>
  <si>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</si>
  <si>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</si>
  <si>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</si>
  <si>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</si>
  <si>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</si>
  <si>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</si>
  <si>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</si>
  <si>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</si>
  <si>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</si>
  <si>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</si>
  <si>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</si>
  <si>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</si>
  <si>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</si>
  <si>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</si>
  <si>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</si>
  <si>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</si>
  <si>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</si>
  <si>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</si>
  <si>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</si>
  <si>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</si>
  <si>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</si>
  <si>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</si>
  <si>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</si>
  <si>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</si>
  <si>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</si>
  <si>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</si>
  <si>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</si>
  <si>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</si>
  <si>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</si>
  <si>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</si>
  <si>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</si>
  <si>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</si>
  <si>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</si>
  <si>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</si>
  <si>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</si>
  <si>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</si>
  <si>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</si>
  <si>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</si>
  <si>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</si>
  <si>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</si>
  <si>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</si>
  <si>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</si>
  <si>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</si>
  <si>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</si>
  <si>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</si>
  <si>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</si>
  <si>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</si>
  <si>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</si>
  <si>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</si>
  <si>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</si>
  <si>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</si>
  <si>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</si>
  <si>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</si>
  <si>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</si>
  <si>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</si>
  <si>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</si>
  <si>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</si>
  <si>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</si>
  <si>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</si>
  <si>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</si>
  <si>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</si>
  <si>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</si>
  <si>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</si>
  <si>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</si>
  <si>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</si>
  <si>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</si>
  <si>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</si>
  <si>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</si>
  <si>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</si>
  <si>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</si>
  <si>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</si>
  <si>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</si>
  <si>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</si>
  <si>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</si>
  <si>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</si>
  <si>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</si>
  <si>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</si>
  <si>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</si>
  <si>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</si>
  <si>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</si>
  <si>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</si>
  <si>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</si>
  <si>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</si>
  <si>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</si>
  <si>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</si>
  <si>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</si>
  <si>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</si>
  <si>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</si>
  <si>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</si>
  <si>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</si>
  <si>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</si>
  <si>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</si>
  <si>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</si>
  <si>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</si>
  <si>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</si>
  <si>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</si>
  <si>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</si>
  <si>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</si>
  <si>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</si>
  <si>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</si>
  <si>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</si>
  <si>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</si>
  <si>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</si>
  <si>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</si>
  <si>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</si>
  <si>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</si>
  <si>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</si>
  <si>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</si>
  <si>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</si>
  <si>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</si>
  <si>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</si>
  <si>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</si>
  <si>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</si>
  <si>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</si>
  <si>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</si>
  <si>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</si>
  <si>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</si>
  <si>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</si>
  <si>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</si>
  <si>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</si>
  <si>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</si>
  <si>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</si>
  <si>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</si>
  <si>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</si>
  <si>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</si>
  <si>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</si>
  <si>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</si>
  <si>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</si>
  <si>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</si>
  <si>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</si>
  <si>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</si>
  <si>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</si>
  <si>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</si>
  <si>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</si>
  <si>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</si>
  <si>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</si>
  <si>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</si>
  <si>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</si>
  <si>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</si>
  <si>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</si>
  <si>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</si>
  <si>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</si>
  <si>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</si>
  <si>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</si>
  <si>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</si>
  <si>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</si>
  <si>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</si>
  <si>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</si>
  <si>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</si>
  <si>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</si>
  <si>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</si>
  <si>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</si>
  <si>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</si>
  <si>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</si>
  <si>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</si>
  <si>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</si>
  <si>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</si>
  <si>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</si>
  <si>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</si>
  <si>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</si>
  <si>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</si>
  <si>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</si>
  <si>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</si>
  <si>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</si>
  <si>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</si>
  <si>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</si>
  <si>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</si>
  <si>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</si>
  <si>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</si>
  <si>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</si>
  <si>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</si>
  <si>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</si>
  <si>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</si>
  <si>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</si>
  <si>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</si>
  <si>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</si>
  <si>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</si>
  <si>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</si>
  <si>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</si>
  <si>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</si>
  <si>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</si>
  <si>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</si>
  <si>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</si>
  <si>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</si>
  <si>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</si>
  <si>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</si>
  <si>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</si>
  <si>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</si>
  <si>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</si>
  <si>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</si>
  <si>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</si>
  <si>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</si>
  <si>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</si>
  <si>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</si>
  <si>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</si>
  <si>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</si>
  <si>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</si>
  <si>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</si>
  <si>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</si>
  <si>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</si>
  <si>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</si>
  <si>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</si>
  <si>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</si>
  <si>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</si>
  <si>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</si>
  <si>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</si>
  <si>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</si>
  <si>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</si>
  <si>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</si>
  <si>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</si>
  <si>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</si>
  <si>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</si>
  <si>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</si>
  <si>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</si>
  <si>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</si>
  <si>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</si>
  <si>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</si>
  <si>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</si>
  <si>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</si>
  <si>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</si>
  <si>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</si>
  <si>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</si>
  <si>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</si>
  <si>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</si>
  <si>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</si>
  <si>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</si>
  <si>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</si>
  <si>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</si>
  <si>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</si>
  <si>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</si>
  <si>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</si>
  <si>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</si>
  <si>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</si>
  <si>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</si>
  <si>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</si>
  <si>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</si>
  <si>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</si>
  <si>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</si>
  <si>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</si>
  <si>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</si>
  <si>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</si>
  <si>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</si>
  <si>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</si>
  <si>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</si>
  <si>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</si>
  <si>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</si>
  <si>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</si>
  <si>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</si>
  <si>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</si>
  <si>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</si>
  <si>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</si>
  <si>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</si>
  <si>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</si>
  <si>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</si>
  <si>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</si>
  <si>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</si>
  <si>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</si>
  <si>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</si>
  <si>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</si>
  <si>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</si>
  <si>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</si>
  <si>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</si>
  <si>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</si>
  <si>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</si>
  <si>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</si>
  <si>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</si>
  <si>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</si>
  <si>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</si>
  <si>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</si>
  <si>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</si>
  <si>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</si>
  <si>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</si>
  <si>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</si>
  <si>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</si>
  <si>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</si>
  <si>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</si>
  <si>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</si>
  <si>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</si>
  <si>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</si>
  <si>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</si>
  <si>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</si>
  <si>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</si>
  <si>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</si>
  <si>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</si>
  <si>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</si>
  <si>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</si>
  <si>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</si>
  <si>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</si>
  <si>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</si>
  <si>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</si>
  <si>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</si>
  <si>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</si>
  <si>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</si>
  <si>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</si>
  <si>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</si>
  <si>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</si>
  <si>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</si>
  <si>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</si>
  <si>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</si>
  <si>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</si>
  <si>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</si>
  <si>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</si>
  <si>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</si>
  <si>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</si>
  <si>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</si>
  <si>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</si>
  <si>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</si>
  <si>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</si>
  <si>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</si>
  <si>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</si>
  <si>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</si>
  <si>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</si>
  <si>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</si>
  <si>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</si>
  <si>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</si>
  <si>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</si>
  <si>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</si>
  <si>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</si>
  <si>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</si>
  <si>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</si>
  <si>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</si>
  <si>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</si>
  <si>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</si>
  <si>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</si>
  <si>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</si>
  <si>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</si>
  <si>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</si>
  <si>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</si>
  <si>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</si>
  <si>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</si>
  <si>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</si>
  <si>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</si>
  <si>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</si>
  <si>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</si>
  <si>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</si>
  <si>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</si>
  <si>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</si>
  <si>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</si>
  <si>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</si>
  <si>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</si>
  <si>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</si>
  <si>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</si>
  <si>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</si>
  <si>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</si>
  <si>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</si>
  <si>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</si>
  <si>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</si>
  <si>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</si>
  <si>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</si>
  <si>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</si>
  <si>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</si>
  <si>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</si>
  <si>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</si>
  <si>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</si>
  <si>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</si>
  <si>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</si>
  <si>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</si>
  <si>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</si>
  <si>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</si>
  <si>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</si>
  <si>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</si>
  <si>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</si>
  <si>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</si>
  <si>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</si>
  <si>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</si>
  <si>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</si>
  <si>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</si>
  <si>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</si>
  <si>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</si>
  <si>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</si>
  <si>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</si>
  <si>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</si>
  <si>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</si>
  <si>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</si>
  <si>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</si>
  <si>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</si>
  <si>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</si>
  <si>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</si>
  <si>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</si>
  <si>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</si>
  <si>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</si>
  <si>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</si>
  <si>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</si>
  <si>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</si>
  <si>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</si>
  <si>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</si>
  <si>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</si>
  <si>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</si>
  <si>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</si>
  <si>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</si>
  <si>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</si>
  <si>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</si>
  <si>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</si>
  <si>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</si>
  <si>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</si>
  <si>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</si>
  <si>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</si>
  <si>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</si>
  <si>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</si>
  <si>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</si>
  <si>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</si>
  <si>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</si>
  <si>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</si>
  <si>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</si>
  <si>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</si>
  <si>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</si>
  <si>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</si>
  <si>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</si>
  <si>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</si>
  <si>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</si>
  <si>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</si>
  <si>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</si>
  <si>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</si>
  <si>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</si>
  <si>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</si>
  <si>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</si>
  <si>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</si>
  <si>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</si>
  <si>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</si>
  <si>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</si>
  <si>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</si>
  <si>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</si>
  <si>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</si>
  <si>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</si>
  <si>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</si>
  <si>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</si>
  <si>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</si>
  <si>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</si>
  <si>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</si>
  <si>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</si>
  <si>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</si>
  <si>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</si>
  <si>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</si>
  <si>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</si>
  <si>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</si>
  <si>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</si>
  <si>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</si>
  <si>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</si>
  <si>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</si>
  <si>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</si>
  <si>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</si>
  <si>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</si>
  <si>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</si>
  <si>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</si>
  <si>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</si>
  <si>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</si>
  <si>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</si>
  <si>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</si>
  <si>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</si>
  <si>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</si>
  <si>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</si>
  <si>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</si>
  <si>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</si>
  <si>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</si>
  <si>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</si>
  <si>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</si>
  <si>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</si>
  <si>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</si>
  <si>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</si>
  <si>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</si>
  <si>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</si>
  <si>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</si>
  <si>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</si>
  <si>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</si>
  <si>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</si>
  <si>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</si>
  <si>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</si>
  <si>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</si>
  <si>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</si>
  <si>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</si>
  <si>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</si>
  <si>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</si>
  <si>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</si>
  <si>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</si>
  <si>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</si>
  <si>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</si>
  <si>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</si>
  <si>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</si>
  <si>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</si>
  <si>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</si>
  <si>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</si>
  <si>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</si>
  <si>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</si>
  <si>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</si>
  <si>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</si>
  <si>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</si>
  <si>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</si>
  <si>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</si>
  <si>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</si>
  <si>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</si>
  <si>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</si>
  <si>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</si>
  <si>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</si>
  <si>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</si>
  <si>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</si>
  <si>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</si>
  <si>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</si>
  <si>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</si>
  <si>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</si>
  <si>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</si>
  <si>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</si>
  <si>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</si>
  <si>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</si>
  <si>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</si>
  <si>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</si>
  <si>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</si>
  <si>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</si>
  <si>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</si>
  <si>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</si>
  <si>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</si>
  <si>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</si>
  <si>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</si>
  <si>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</si>
  <si>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</si>
  <si>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</si>
  <si>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</si>
  <si>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</si>
  <si>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</si>
  <si>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</si>
  <si>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</si>
  <si>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</si>
  <si>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</si>
  <si>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</si>
  <si>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</si>
  <si>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</si>
  <si>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</si>
  <si>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</si>
  <si>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</si>
  <si>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</si>
  <si>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</si>
  <si>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</si>
  <si>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</si>
  <si>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</si>
  <si>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</si>
  <si>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</si>
  <si>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</si>
  <si>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</si>
  <si>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</si>
  <si>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</si>
  <si>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</si>
  <si>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</si>
  <si>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</si>
  <si>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</si>
  <si>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</si>
  <si>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</si>
  <si>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</si>
  <si>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</si>
  <si>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</si>
  <si>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</si>
  <si>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</si>
  <si>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</si>
  <si>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</si>
  <si>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</si>
  <si>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</si>
  <si>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</si>
  <si>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</si>
  <si>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</si>
  <si>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</si>
  <si>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</si>
  <si>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</si>
  <si>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</si>
  <si>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</si>
  <si>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</si>
  <si>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</si>
  <si>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</si>
  <si>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</si>
  <si>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</si>
  <si>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</si>
  <si>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</si>
  <si>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</si>
  <si>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</si>
  <si>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</si>
  <si>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</si>
  <si>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</si>
  <si>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</si>
  <si>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</si>
  <si>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</si>
  <si>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</si>
  <si>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</si>
  <si>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</si>
  <si>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</si>
  <si>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</si>
  <si>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</si>
  <si>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</si>
  <si>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</si>
  <si>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</si>
  <si>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</si>
  <si>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</si>
  <si>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</si>
  <si>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</si>
  <si>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</si>
  <si>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</si>
  <si>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</si>
  <si>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</si>
  <si>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</si>
  <si>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</si>
  <si>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</si>
  <si>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</si>
  <si>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</si>
  <si>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</si>
  <si>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</si>
  <si>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</si>
  <si>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</si>
  <si>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</si>
  <si>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</si>
  <si>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</si>
  <si>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</si>
  <si>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</si>
  <si>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</si>
  <si>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</si>
  <si>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</si>
  <si>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</si>
  <si>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</si>
  <si>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</si>
  <si>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</si>
  <si>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</si>
  <si>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</si>
  <si>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</si>
  <si>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</si>
  <si>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</si>
  <si>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</si>
  <si>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</si>
  <si>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</si>
  <si>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</si>
  <si>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</si>
  <si>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</si>
  <si>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</si>
  <si>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</si>
  <si>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</si>
  <si>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</si>
  <si>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</si>
  <si>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</si>
  <si>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</si>
  <si>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</si>
  <si>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</si>
  <si>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</si>
  <si>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</si>
  <si>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</si>
  <si>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</si>
  <si>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</si>
  <si>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</si>
  <si>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</si>
  <si>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</si>
  <si>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</si>
  <si>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</si>
  <si>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</si>
  <si>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</si>
  <si>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</si>
  <si>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</si>
  <si>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</si>
  <si>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</si>
  <si>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</si>
  <si>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</si>
  <si>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</si>
  <si>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</si>
  <si>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</si>
  <si>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</si>
  <si>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</si>
  <si>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</si>
  <si>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</si>
  <si>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</si>
  <si>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</si>
  <si>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</si>
  <si>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</si>
  <si>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</si>
  <si>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</si>
  <si>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</si>
  <si>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</si>
  <si>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</si>
  <si>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</si>
  <si>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</si>
  <si>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</si>
  <si>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</si>
  <si>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</si>
  <si>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</si>
  <si>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</si>
  <si>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</si>
  <si>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</si>
  <si>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</si>
  <si>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</si>
  <si>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</si>
  <si>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</si>
  <si>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</si>
  <si>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</si>
  <si>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</si>
  <si>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</si>
  <si>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</si>
  <si>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</si>
  <si>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</si>
  <si>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</si>
  <si>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</si>
  <si>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</si>
  <si>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</si>
  <si>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</si>
  <si>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</si>
  <si>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</si>
  <si>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</si>
  <si>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</si>
  <si>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</si>
  <si>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</si>
  <si>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</si>
  <si>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</si>
  <si>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</si>
  <si>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</si>
  <si>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</si>
  <si>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</si>
  <si>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</si>
  <si>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</si>
  <si>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</si>
  <si>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</si>
  <si>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</si>
  <si>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</si>
  <si>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</si>
  <si>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</si>
  <si>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</si>
  <si>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</si>
  <si>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</si>
  <si>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</si>
  <si>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</si>
  <si>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</si>
  <si>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</si>
  <si>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</si>
  <si>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</si>
  <si>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</si>
  <si>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</si>
  <si>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</si>
  <si>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</si>
  <si>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</si>
  <si>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</si>
  <si>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</si>
  <si>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</si>
  <si>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</si>
  <si>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</si>
  <si>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</si>
  <si>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</si>
  <si>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</si>
  <si>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</si>
  <si>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</si>
  <si>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</si>
  <si>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</si>
  <si>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</si>
  <si>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</si>
  <si>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</si>
  <si>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</si>
  <si>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</si>
  <si>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</si>
  <si>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</si>
  <si>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</si>
  <si>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</si>
  <si>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</si>
  <si>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</si>
  <si>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</si>
  <si>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</si>
  <si>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</si>
  <si>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</si>
  <si>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</si>
  <si>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</si>
  <si>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</si>
  <si>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</si>
  <si>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</si>
  <si>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</si>
  <si>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</si>
  <si>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</si>
  <si>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</si>
  <si>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</si>
  <si>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</si>
  <si>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</si>
  <si>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</si>
  <si>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</si>
  <si>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</si>
  <si>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</si>
  <si>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</si>
  <si>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</si>
  <si>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</si>
  <si>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</si>
  <si>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</si>
  <si>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</si>
  <si>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</si>
  <si>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</si>
  <si>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</si>
  <si>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</si>
  <si>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</si>
  <si>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</si>
  <si>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</si>
  <si>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</si>
  <si>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</si>
  <si>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</si>
  <si>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</si>
  <si>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</si>
  <si>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</si>
  <si>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</si>
  <si>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</si>
  <si>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</si>
  <si>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</si>
  <si>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</si>
  <si>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</si>
  <si>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</si>
  <si>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</si>
  <si>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</si>
  <si>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</si>
  <si>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</si>
  <si>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</si>
  <si>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</si>
  <si>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</si>
  <si>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</si>
  <si>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</si>
  <si>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</si>
  <si>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</si>
  <si>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</si>
  <si>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</si>
  <si>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</si>
  <si>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</si>
  <si>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</si>
  <si>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</si>
  <si>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</si>
  <si>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</si>
  <si>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</si>
  <si>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</si>
  <si>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</si>
  <si>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</si>
  <si>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</si>
  <si>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</si>
  <si>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</si>
  <si>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</si>
  <si>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</si>
  <si>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</si>
  <si>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</si>
  <si>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</si>
  <si>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</si>
  <si>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</si>
  <si>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</si>
  <si>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</si>
  <si>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</si>
  <si>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</si>
  <si>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</si>
  <si>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</si>
  <si>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</si>
  <si>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</si>
  <si>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</si>
  <si>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</si>
  <si>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</si>
  <si>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</si>
  <si>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</si>
  <si>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</si>
  <si>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</si>
  <si>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</si>
  <si>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</si>
  <si>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</si>
  <si>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</si>
  <si>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</si>
  <si>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</si>
  <si>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</si>
  <si>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</si>
  <si>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</si>
  <si>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</si>
  <si>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</si>
  <si>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</si>
  <si>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</si>
  <si>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</si>
  <si>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</si>
  <si>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</si>
  <si>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</si>
  <si>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</si>
  <si>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</si>
  <si>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</si>
  <si>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</si>
  <si>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</si>
  <si>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</si>
  <si>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</si>
  <si>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</si>
  <si>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</si>
  <si>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</si>
  <si>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</si>
  <si>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</si>
  <si>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</si>
  <si>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</si>
  <si>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</si>
  <si>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</si>
  <si>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</si>
  <si>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</si>
  <si>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</si>
  <si>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</si>
  <si>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</si>
  <si>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</si>
  <si>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</si>
  <si>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</si>
  <si>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</si>
  <si>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</si>
  <si>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</si>
  <si>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</si>
  <si>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</si>
  <si>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</si>
  <si>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</si>
  <si>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</si>
  <si>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</si>
  <si>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</si>
  <si>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</si>
  <si>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</si>
  <si>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</si>
  <si>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</si>
  <si>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</si>
  <si>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</si>
  <si>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</si>
  <si>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</si>
  <si>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</si>
  <si>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</si>
  <si>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</si>
  <si>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</si>
  <si>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</si>
  <si>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</si>
  <si>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</si>
  <si>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</si>
  <si>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</si>
  <si>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</si>
  <si>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</si>
  <si>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</si>
  <si>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</si>
  <si>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</si>
  <si>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</si>
  <si>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</si>
  <si>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</si>
  <si>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</si>
  <si>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</si>
  <si>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</si>
  <si>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</si>
  <si>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</si>
  <si>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</si>
  <si>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</si>
  <si>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</si>
  <si>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</si>
  <si>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</si>
  <si>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</si>
  <si>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</si>
  <si>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</si>
  <si>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</si>
  <si>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</si>
  <si>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</si>
  <si>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</si>
  <si>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</si>
  <si>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</si>
  <si>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</si>
  <si>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</si>
  <si>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</si>
  <si>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</si>
  <si>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</si>
  <si>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</si>
  <si>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</si>
  <si>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</si>
  <si>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</si>
  <si>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</si>
  <si>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</si>
  <si>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</si>
  <si>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</si>
  <si>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</si>
  <si>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</si>
  <si>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</si>
  <si>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</si>
  <si>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</si>
  <si>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</si>
  <si>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</si>
  <si>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</si>
  <si>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</si>
  <si>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</si>
  <si>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</si>
  <si>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</si>
  <si>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</si>
  <si>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</si>
  <si>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</si>
  <si>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</si>
  <si>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</si>
  <si>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</si>
  <si>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</si>
  <si>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</si>
  <si>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</si>
  <si>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</si>
  <si>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</si>
  <si>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</si>
  <si>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</si>
  <si>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</si>
  <si>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</si>
  <si>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</si>
  <si>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</si>
  <si>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</si>
  <si>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</si>
  <si>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</si>
  <si>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</si>
  <si>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</si>
  <si>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</si>
  <si>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</si>
  <si>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</si>
  <si>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</si>
  <si>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</si>
  <si>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</si>
  <si>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</si>
  <si>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</si>
  <si>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</si>
  <si>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</si>
  <si>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</si>
  <si>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</si>
  <si>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</si>
  <si>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</si>
  <si>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</si>
  <si>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</si>
  <si>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</si>
  <si>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</si>
  <si>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</si>
  <si>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</si>
  <si>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</si>
  <si>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</si>
  <si>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</si>
  <si>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</si>
  <si>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</si>
  <si>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</si>
  <si>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</si>
  <si>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</si>
  <si>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</si>
  <si>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</si>
  <si>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</si>
  <si>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</si>
  <si>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</si>
  <si>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</si>
  <si>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</si>
  <si>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</si>
  <si>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</si>
  <si>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</si>
  <si>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</si>
  <si>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</si>
  <si>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</si>
  <si>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</si>
  <si>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</si>
  <si>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</si>
  <si>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</si>
  <si>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</si>
  <si>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</si>
  <si>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</si>
  <si>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</si>
  <si>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</si>
  <si>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</si>
  <si>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</si>
  <si>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</si>
  <si>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</si>
  <si>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</si>
  <si>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</si>
  <si>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</si>
  <si>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</si>
  <si>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</si>
  <si>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</si>
  <si>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</si>
  <si>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</si>
  <si>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</si>
  <si>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</si>
  <si>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</si>
  <si>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</si>
  <si>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</si>
  <si>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</si>
  <si>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</si>
  <si>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</si>
  <si>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</si>
  <si>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</si>
  <si>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</si>
  <si>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</si>
  <si>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</si>
  <si>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</si>
  <si>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</si>
  <si>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</si>
  <si>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</si>
  <si>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</si>
  <si>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</si>
  <si>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</si>
  <si>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</si>
  <si>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</si>
  <si>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</si>
  <si>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</si>
  <si>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</si>
  <si>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</si>
  <si>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</si>
  <si>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</si>
  <si>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</si>
  <si>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</si>
  <si>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</si>
  <si>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</si>
  <si>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</si>
  <si>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</si>
  <si>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</si>
  <si>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</si>
  <si>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</si>
  <si>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</si>
  <si>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</si>
  <si>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</si>
  <si>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</si>
  <si>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</si>
  <si>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</si>
  <si>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</si>
  <si>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</si>
  <si>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</si>
  <si>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</si>
  <si>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</si>
  <si>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</si>
  <si>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</si>
  <si>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</si>
  <si>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</si>
  <si>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</si>
  <si>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</si>
  <si>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</si>
  <si>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</si>
  <si>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</si>
  <si>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</si>
  <si>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</si>
  <si>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</si>
  <si>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</si>
  <si>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</si>
  <si>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</si>
  <si>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</si>
  <si>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</si>
  <si>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</si>
  <si>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</si>
  <si>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</si>
  <si>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</si>
  <si>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</si>
  <si>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</si>
  <si>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</si>
  <si>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</si>
  <si>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</si>
  <si>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</si>
  <si>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</si>
  <si>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</si>
  <si>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</si>
  <si>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</si>
  <si>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</si>
  <si>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</si>
  <si>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</si>
  <si>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</si>
  <si>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</si>
  <si>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</si>
  <si>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</si>
  <si>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</si>
  <si>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</si>
  <si>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</si>
  <si>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</si>
  <si>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</si>
  <si>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</si>
  <si>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</si>
  <si>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</si>
  <si>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</si>
  <si>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</si>
  <si>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</si>
  <si>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</si>
  <si>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</si>
  <si>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</si>
  <si>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</si>
  <si>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</si>
  <si>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</si>
  <si>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</si>
  <si>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</si>
  <si>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</si>
  <si>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</si>
  <si>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</si>
  <si>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</si>
  <si>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</si>
  <si>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</si>
  <si>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</si>
  <si>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</si>
  <si>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</si>
  <si>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</si>
  <si>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</si>
  <si>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</si>
  <si>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</si>
  <si>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</si>
  <si>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</si>
  <si>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</si>
  <si>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</si>
  <si>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</si>
  <si>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</si>
  <si>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</si>
  <si>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</si>
  <si>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</si>
  <si>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</si>
  <si>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</si>
  <si>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</si>
  <si>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</si>
  <si>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</si>
  <si>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</si>
  <si>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</si>
  <si>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</si>
  <si>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</si>
  <si>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</si>
  <si>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</si>
  <si>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</si>
  <si>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</si>
  <si>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</si>
  <si>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</si>
  <si>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</si>
  <si>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</si>
  <si>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</si>
  <si>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</si>
  <si>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</si>
  <si>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</si>
  <si>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</si>
  <si>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</si>
  <si>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</si>
  <si>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</si>
  <si>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</si>
  <si>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</si>
  <si>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</si>
  <si>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</si>
  <si>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</si>
  <si>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</si>
  <si>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</si>
  <si>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</si>
  <si>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</si>
  <si>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</si>
  <si>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</si>
  <si>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</si>
  <si>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</si>
  <si>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</si>
  <si>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</si>
  <si>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</si>
  <si>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</si>
  <si>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</si>
  <si>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</si>
  <si>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</si>
  <si>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</si>
  <si>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</si>
  <si>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</si>
  <si>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</si>
  <si>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</si>
  <si>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</si>
  <si>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</si>
  <si>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</si>
  <si>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</si>
  <si>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</si>
  <si>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</si>
  <si>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</si>
  <si>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</si>
  <si>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</si>
  <si>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</si>
  <si>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</si>
  <si>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</si>
  <si>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</si>
  <si>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</si>
  <si>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</si>
  <si>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</si>
  <si>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</si>
  <si>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</si>
  <si>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</si>
  <si>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</si>
  <si>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</si>
  <si>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</si>
  <si>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</si>
  <si>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</si>
  <si>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</si>
  <si>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</si>
  <si>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</si>
  <si>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</si>
  <si>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</si>
  <si>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</si>
  <si>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</si>
  <si>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</si>
  <si>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</si>
  <si>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</si>
  <si>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</si>
  <si>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</si>
  <si>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</si>
  <si>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</si>
  <si>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</si>
  <si>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</si>
  <si>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</si>
  <si>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</si>
  <si>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</si>
  <si>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</si>
  <si>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</si>
  <si>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</si>
  <si>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</si>
  <si>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</si>
  <si>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</si>
  <si>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</si>
  <si>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</si>
  <si>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</si>
  <si>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</si>
  <si>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</si>
  <si>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</si>
  <si>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</si>
  <si>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</si>
  <si>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</si>
  <si>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</si>
  <si>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</si>
  <si>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</si>
  <si>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</si>
  <si>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</si>
  <si>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</si>
  <si>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</si>
  <si>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</si>
  <si>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</si>
  <si>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</si>
  <si>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</si>
  <si>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</si>
  <si>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</si>
  <si>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</si>
  <si>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</si>
  <si>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</si>
  <si>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</si>
  <si>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</si>
  <si>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</si>
  <si>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</si>
  <si>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</si>
  <si>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</si>
  <si>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</si>
  <si>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</si>
  <si>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</si>
  <si>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</si>
  <si>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</si>
  <si>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</si>
  <si>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</si>
  <si>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</si>
  <si>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</si>
  <si>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</si>
  <si>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</si>
  <si>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</si>
  <si>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</si>
  <si>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</si>
  <si>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</si>
  <si>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</si>
  <si>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</si>
  <si>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</si>
  <si>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</si>
  <si>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</si>
  <si>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</si>
  <si>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</si>
  <si>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</si>
  <si>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</si>
  <si>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</si>
  <si>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</si>
  <si>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</si>
  <si>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</si>
  <si>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</si>
  <si>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</si>
  <si>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</si>
  <si>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</si>
  <si>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</si>
  <si>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</si>
  <si>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</si>
  <si>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</si>
  <si>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</si>
  <si>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</si>
  <si>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</si>
  <si>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</si>
  <si>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</si>
  <si>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</si>
  <si>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</si>
  <si>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</si>
  <si>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</si>
  <si>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</si>
  <si>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</si>
  <si>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</si>
  <si>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</si>
  <si>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</si>
  <si>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</si>
  <si>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</si>
  <si>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</si>
  <si>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</si>
  <si>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</si>
  <si>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</si>
  <si>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</si>
  <si>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</si>
  <si>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</si>
  <si>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</si>
  <si>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</si>
  <si>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</si>
  <si>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</si>
  <si>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</si>
  <si>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</si>
  <si>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</si>
  <si>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</si>
  <si>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</si>
  <si>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</si>
  <si>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</si>
  <si>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</si>
  <si>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</si>
  <si>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</si>
  <si>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</si>
  <si>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</si>
  <si>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</si>
  <si>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</si>
  <si>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</si>
  <si>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</si>
  <si>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</si>
  <si>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</si>
  <si>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</si>
  <si>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</si>
  <si>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</si>
  <si>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</si>
  <si>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</si>
  <si>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</si>
  <si>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</si>
  <si>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</si>
  <si>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</si>
  <si>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</si>
  <si>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</si>
  <si>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</si>
  <si>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</si>
  <si>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</si>
  <si>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</si>
  <si>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</si>
  <si>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</si>
  <si>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</si>
  <si>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</si>
  <si>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</si>
  <si>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</si>
  <si>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</si>
  <si>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</si>
  <si>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</si>
  <si>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</si>
  <si>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</si>
  <si>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</si>
  <si>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</si>
  <si>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</si>
  <si>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</si>
  <si>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</si>
  <si>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</si>
  <si>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</si>
  <si>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</si>
  <si>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</si>
  <si>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</si>
  <si>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</si>
  <si>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</si>
  <si>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</si>
  <si>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</si>
  <si>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</si>
  <si>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</si>
  <si>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</si>
  <si>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</si>
  <si>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</si>
  <si>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</si>
  <si>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</si>
  <si>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</si>
  <si>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</si>
  <si>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</si>
  <si>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</si>
  <si>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</si>
  <si>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</si>
  <si>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</si>
  <si>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</si>
  <si>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</si>
  <si>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</si>
  <si>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</si>
  <si>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</si>
  <si>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</si>
  <si>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</si>
  <si>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</si>
  <si>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</si>
  <si>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</si>
  <si>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</si>
  <si>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</si>
  <si>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</si>
  <si>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</si>
  <si>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</si>
  <si>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</si>
  <si>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</si>
  <si>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</si>
  <si>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</si>
  <si>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</si>
  <si>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</si>
  <si>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</si>
  <si>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</si>
  <si>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</si>
  <si>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</si>
  <si>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</si>
  <si>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</si>
  <si>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</si>
  <si>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</si>
  <si>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</si>
  <si>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</si>
  <si>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</si>
  <si>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</si>
  <si>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</si>
  <si>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</si>
  <si>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</si>
  <si>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</si>
  <si>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</si>
  <si>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</si>
  <si>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</si>
  <si>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</si>
  <si>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</si>
  <si>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</si>
  <si>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</si>
  <si>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</si>
  <si>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</si>
  <si>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</si>
  <si>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</si>
  <si>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</si>
  <si>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</si>
  <si>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</si>
  <si>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</si>
  <si>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</si>
  <si>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</si>
  <si>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</si>
  <si>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</si>
  <si>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</si>
  <si>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</si>
  <si>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</si>
  <si>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</si>
  <si>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</si>
  <si>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</si>
  <si>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</si>
  <si>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</si>
  <si>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</si>
  <si>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</si>
  <si>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</si>
  <si>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</si>
  <si>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</si>
  <si>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</si>
  <si>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</si>
  <si>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</si>
  <si>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</si>
  <si>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</si>
  <si>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</si>
  <si>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</si>
  <si>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</si>
  <si>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</si>
  <si>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</si>
  <si>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</si>
  <si>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</si>
  <si>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</si>
  <si>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</si>
  <si>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</si>
  <si>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</si>
  <si>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</si>
  <si>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</si>
  <si>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</si>
  <si>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</si>
  <si>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</si>
  <si>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</si>
  <si>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</si>
  <si>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</si>
  <si>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</si>
  <si>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</si>
  <si>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</si>
  <si>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</si>
  <si>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</si>
  <si>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</si>
  <si>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</si>
  <si>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</si>
  <si>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</si>
  <si>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</si>
  <si>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</si>
  <si>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</si>
  <si>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</si>
  <si>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</si>
  <si>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</si>
  <si>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</si>
  <si>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</si>
  <si>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</si>
  <si>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</si>
  <si>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</si>
  <si>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</si>
  <si>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</si>
  <si>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</si>
  <si>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</si>
  <si>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</si>
  <si>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</si>
  <si>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</si>
  <si>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</si>
  <si>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</si>
  <si>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</si>
  <si>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</si>
  <si>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</si>
  <si>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</si>
  <si>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</si>
  <si>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</si>
  <si>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</si>
  <si>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</si>
  <si>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</si>
  <si>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</si>
  <si>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</si>
  <si>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</si>
  <si>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</si>
  <si>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</si>
  <si>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</si>
  <si>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</si>
  <si>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</si>
  <si>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</si>
  <si>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</si>
  <si>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</si>
  <si>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</si>
  <si>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</si>
  <si>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</si>
  <si>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</si>
  <si>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</si>
  <si>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</si>
  <si>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</si>
  <si>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</si>
  <si>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</si>
  <si>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</si>
  <si>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</si>
  <si>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</si>
  <si>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</si>
  <si>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</si>
  <si>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</si>
  <si>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</si>
  <si>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</si>
  <si>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</si>
  <si>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</si>
  <si>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</si>
  <si>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</si>
  <si>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</si>
  <si>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</si>
  <si>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</si>
  <si>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</si>
  <si>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</si>
  <si>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</si>
  <si>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</si>
  <si>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</si>
  <si>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</si>
  <si>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</si>
  <si>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</si>
  <si>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</si>
  <si>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</si>
  <si>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</si>
  <si>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</si>
  <si>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</si>
  <si>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</si>
  <si>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</si>
  <si>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</si>
  <si>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</si>
  <si>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</si>
  <si>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</si>
  <si>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</si>
  <si>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</si>
  <si>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</si>
  <si>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</si>
  <si>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</si>
  <si>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</si>
  <si>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</si>
  <si>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</si>
  <si>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</si>
  <si>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</si>
  <si>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</si>
  <si>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</si>
  <si>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</si>
  <si>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</si>
  <si>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</si>
  <si>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</si>
  <si>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</si>
  <si>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</si>
  <si>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</si>
  <si>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</si>
  <si>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</si>
  <si>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</si>
  <si>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</si>
  <si>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</si>
  <si>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</si>
  <si>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</si>
  <si>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</si>
  <si>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</si>
  <si>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</si>
  <si>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</si>
  <si>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</si>
  <si>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</si>
  <si>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</si>
  <si>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</si>
  <si>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</si>
  <si>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</si>
  <si>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</si>
  <si>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</si>
  <si>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</si>
  <si>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</si>
  <si>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</si>
  <si>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</si>
  <si>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</si>
  <si>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</si>
  <si>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</si>
  <si>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</si>
  <si>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</si>
  <si>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</si>
  <si>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</si>
  <si>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</si>
  <si>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</si>
  <si>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</si>
  <si>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</si>
  <si>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</si>
  <si>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</si>
  <si>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</si>
  <si>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</si>
  <si>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</si>
  <si>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</si>
  <si>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</si>
  <si>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</si>
  <si>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</si>
  <si>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</si>
  <si>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</si>
  <si>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</si>
  <si>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</si>
  <si>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</si>
  <si>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</si>
  <si>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</si>
  <si>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</si>
  <si>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</si>
  <si>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</si>
  <si>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</si>
  <si>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</si>
  <si>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</si>
  <si>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</si>
  <si>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</si>
  <si>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</si>
  <si>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</si>
  <si>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</si>
  <si>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</si>
  <si>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</si>
  <si>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</si>
  <si>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</si>
  <si>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</si>
  <si>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</si>
  <si>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</si>
  <si>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</si>
  <si>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</si>
  <si>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</si>
  <si>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</si>
  <si>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</si>
  <si>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</si>
  <si>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</si>
  <si>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</si>
  <si>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</si>
  <si>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</si>
  <si>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</si>
  <si>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</si>
  <si>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</si>
  <si>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</si>
  <si>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</si>
  <si>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</si>
  <si>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</si>
  <si>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</si>
  <si>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</si>
  <si>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</si>
  <si>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</si>
  <si>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</si>
  <si>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</si>
  <si>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</si>
  <si>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</si>
  <si>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</si>
  <si>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</si>
  <si>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</si>
  <si>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</si>
  <si>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</si>
  <si>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</si>
  <si>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</si>
  <si>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</si>
  <si>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</si>
  <si>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</si>
  <si>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</si>
  <si>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</si>
  <si>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</si>
  <si>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</si>
  <si>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</si>
  <si>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</si>
  <si>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</si>
  <si>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</si>
  <si>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</si>
  <si>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</si>
  <si>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</si>
  <si>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</si>
  <si>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</si>
  <si>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</si>
  <si>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</si>
  <si>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</si>
  <si>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</si>
  <si>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</si>
  <si>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</si>
  <si>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</si>
  <si>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</si>
  <si>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</si>
  <si>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</si>
  <si>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</si>
  <si>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</si>
  <si>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</si>
  <si>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</si>
  <si>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</si>
  <si>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</si>
  <si>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</si>
  <si>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</si>
  <si>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</si>
  <si>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</si>
  <si>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</si>
  <si>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</si>
  <si>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</si>
  <si>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</si>
  <si>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</si>
  <si>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</si>
  <si>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</si>
  <si>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</si>
  <si>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</si>
  <si>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</si>
  <si>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</si>
  <si>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</si>
  <si>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</si>
  <si>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</si>
  <si>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</si>
  <si>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</si>
  <si>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</si>
  <si>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</si>
  <si>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</si>
  <si>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</si>
  <si>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</si>
  <si>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</si>
  <si>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</si>
  <si>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</si>
  <si>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</si>
  <si>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</si>
  <si>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</si>
  <si>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</si>
  <si>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</si>
  <si>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</si>
  <si>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</si>
  <si>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</si>
  <si>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</si>
  <si>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</si>
  <si>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</si>
  <si>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</si>
  <si>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</si>
  <si>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</si>
  <si>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</si>
  <si>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</si>
  <si>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</si>
  <si>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</si>
  <si>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</si>
  <si>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</si>
  <si>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</si>
  <si>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</si>
  <si>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</si>
  <si>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</si>
  <si>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</si>
  <si>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</si>
  <si>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</si>
  <si>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</si>
  <si>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</si>
  <si>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</si>
  <si>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</si>
  <si>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</si>
  <si>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</si>
  <si>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</si>
  <si>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</si>
  <si>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</si>
  <si>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</si>
  <si>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</si>
  <si>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</si>
  <si>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</si>
  <si>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</si>
  <si>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</si>
  <si>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</si>
  <si>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</si>
  <si>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</si>
  <si>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</si>
  <si>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</si>
  <si>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</si>
  <si>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</si>
  <si>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</si>
  <si>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</si>
  <si>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</si>
  <si>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</si>
  <si>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</si>
  <si>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</si>
  <si>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</si>
  <si>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</si>
  <si>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</si>
  <si>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</si>
  <si>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</si>
  <si>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</si>
  <si>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</si>
  <si>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</si>
  <si>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</si>
  <si>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</si>
  <si>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</si>
  <si>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</si>
  <si>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</si>
  <si>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</si>
  <si>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</si>
  <si>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</si>
  <si>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</si>
  <si>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</si>
  <si>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</si>
  <si>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</si>
  <si>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</si>
  <si>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</si>
  <si>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</si>
  <si>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</si>
  <si>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</si>
  <si>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</si>
  <si>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</si>
  <si>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</si>
  <si>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</si>
  <si>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</si>
  <si>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</si>
  <si>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</si>
  <si>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</si>
  <si>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</si>
  <si>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</si>
  <si>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</si>
  <si>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</si>
  <si>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</si>
  <si>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</si>
  <si>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</si>
  <si>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</si>
  <si>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</si>
  <si>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</si>
  <si>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</si>
  <si>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</si>
  <si>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</si>
  <si>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</si>
  <si>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</si>
  <si>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</si>
  <si>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</si>
  <si>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</si>
  <si>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</si>
  <si>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</si>
  <si>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</si>
  <si>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</si>
  <si>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</si>
  <si>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</si>
  <si>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</si>
  <si>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</si>
  <si>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</si>
  <si>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</si>
  <si>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</si>
  <si>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</si>
  <si>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</si>
  <si>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</si>
  <si>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</si>
  <si>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</si>
  <si>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</si>
  <si>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</si>
  <si>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</si>
  <si>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</si>
  <si>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</si>
  <si>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</si>
  <si>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</si>
  <si>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</si>
  <si>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</si>
  <si>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</si>
  <si>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</si>
  <si>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</si>
  <si>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</si>
  <si>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</si>
  <si>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</si>
  <si>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</si>
  <si>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</si>
  <si>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</si>
  <si>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</si>
  <si>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</si>
  <si>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</si>
  <si>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</si>
  <si>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</si>
  <si>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</si>
  <si>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</si>
  <si>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</si>
  <si>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</si>
  <si>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</si>
  <si>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</si>
  <si>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</si>
  <si>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</si>
  <si>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</si>
  <si>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</si>
  <si>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</si>
  <si>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</si>
  <si>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</si>
  <si>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</si>
  <si>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</si>
  <si>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</si>
  <si>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</si>
  <si>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</si>
  <si>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</si>
  <si>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</si>
  <si>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</si>
  <si>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</si>
  <si>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</si>
  <si>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</si>
  <si>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</si>
  <si>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</si>
  <si>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</si>
  <si>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</si>
  <si>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</si>
  <si>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</si>
  <si>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</si>
  <si>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</si>
  <si>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</si>
  <si>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</si>
  <si>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</si>
  <si>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</si>
  <si>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</si>
  <si>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</si>
  <si>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</si>
  <si>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</si>
  <si>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</si>
  <si>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</si>
  <si>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</si>
  <si>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</si>
  <si>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</si>
  <si>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</si>
  <si>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</si>
  <si>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</si>
  <si>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</si>
  <si>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</si>
  <si>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</si>
  <si>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</si>
  <si>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</si>
  <si>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</si>
  <si>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</si>
  <si>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</si>
  <si>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</si>
  <si>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</si>
  <si>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</si>
  <si>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</si>
  <si>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</si>
  <si>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</si>
  <si>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</si>
  <si>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</si>
  <si>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</si>
  <si>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</si>
  <si>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</si>
  <si>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</si>
  <si>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</si>
  <si>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</si>
  <si>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</si>
  <si>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</si>
  <si>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</si>
  <si>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</si>
  <si>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</si>
  <si>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</si>
  <si>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</si>
  <si>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</si>
  <si>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</si>
  <si>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</si>
  <si>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</si>
  <si>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</si>
  <si>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</si>
  <si>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</si>
  <si>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</si>
  <si>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</si>
  <si>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</si>
  <si>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</si>
  <si>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</si>
  <si>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</si>
  <si>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</si>
  <si>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</si>
  <si>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</si>
  <si>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</si>
  <si>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</si>
  <si>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</si>
  <si>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</si>
  <si>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</si>
  <si>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</si>
  <si>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</si>
  <si>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</si>
  <si>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</si>
  <si>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</si>
  <si>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</si>
  <si>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</si>
  <si>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</si>
  <si>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</si>
  <si>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</si>
  <si>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</si>
  <si>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</si>
  <si>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</si>
  <si>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</si>
  <si>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</si>
  <si>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</si>
  <si>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</si>
  <si>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</si>
  <si>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</si>
  <si>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</si>
  <si>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</si>
  <si>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</si>
  <si>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</si>
  <si>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</si>
  <si>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</si>
  <si>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</si>
  <si>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</si>
  <si>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</si>
  <si>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</si>
  <si>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</si>
  <si>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</si>
  <si>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</si>
  <si>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</si>
  <si>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</si>
  <si>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</si>
  <si>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</si>
  <si>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</si>
  <si>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</si>
  <si>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</si>
  <si>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</si>
  <si>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</si>
  <si>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</si>
  <si>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</si>
  <si>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</si>
  <si>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</si>
  <si>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</si>
  <si>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</si>
  <si>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</si>
  <si>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</si>
  <si>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</si>
  <si>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</si>
  <si>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</si>
  <si>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</si>
  <si>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</si>
  <si>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</si>
  <si>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</si>
  <si>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</si>
  <si>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</si>
  <si>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</si>
  <si>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</si>
  <si>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</si>
  <si>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</si>
  <si>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</si>
  <si>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</si>
  <si>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</si>
  <si>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</si>
  <si>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</si>
  <si>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</si>
  <si>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</si>
  <si>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</si>
  <si>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</si>
  <si>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</si>
  <si>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</si>
  <si>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</si>
  <si>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</si>
  <si>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</si>
  <si>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</si>
  <si>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</si>
  <si>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</si>
  <si>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</si>
  <si>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</si>
  <si>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</si>
  <si>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</si>
  <si>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</si>
  <si>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</si>
  <si>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</si>
  <si>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</si>
  <si>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</si>
  <si>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</si>
  <si>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</si>
  <si>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</si>
  <si>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</si>
  <si>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</si>
  <si>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</si>
  <si>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</si>
  <si>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</si>
  <si>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</si>
  <si>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</si>
  <si>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</si>
  <si>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</si>
  <si>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</si>
  <si>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</si>
  <si>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</si>
  <si>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</si>
  <si>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</si>
  <si>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</si>
  <si>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</si>
  <si>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</si>
  <si>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</si>
  <si>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</si>
  <si>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</si>
  <si>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</si>
  <si>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</si>
  <si>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</si>
  <si>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</si>
  <si>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</si>
  <si>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</si>
  <si>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</si>
  <si>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</si>
  <si>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</si>
  <si>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</si>
  <si>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</si>
  <si>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</si>
  <si>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</si>
  <si>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</si>
  <si>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</si>
  <si>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</si>
  <si>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</si>
  <si>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</si>
  <si>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</si>
  <si>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</si>
  <si>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</si>
  <si>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</si>
  <si>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</si>
  <si>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</si>
  <si>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</si>
  <si>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</si>
  <si>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</si>
  <si>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</si>
  <si>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</si>
  <si>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</si>
  <si>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</si>
  <si>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</si>
  <si>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</si>
  <si>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</si>
  <si>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</si>
  <si>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</si>
  <si>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</si>
  <si>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</si>
  <si>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</si>
  <si>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</si>
  <si>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</si>
  <si>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</si>
  <si>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</si>
  <si>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</si>
  <si>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</si>
  <si>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</si>
  <si>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</si>
  <si>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</si>
  <si>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</si>
  <si>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</si>
  <si>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</si>
  <si>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</si>
  <si>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</si>
  <si>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</si>
  <si>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</si>
  <si>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</si>
  <si>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</si>
  <si>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</si>
  <si>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</si>
  <si>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</si>
  <si>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</si>
  <si>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</si>
  <si>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</si>
  <si>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</si>
  <si>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</si>
  <si>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</si>
  <si>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</si>
  <si>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</si>
  <si>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</si>
  <si>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</si>
  <si>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</si>
  <si>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</si>
  <si>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</si>
  <si>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</si>
  <si>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</si>
  <si>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</si>
  <si>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</si>
  <si>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</si>
  <si>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</si>
  <si>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</si>
  <si>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</si>
  <si>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</si>
  <si>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</si>
  <si>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</si>
  <si>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</si>
  <si>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</si>
  <si>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</si>
  <si>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</si>
  <si>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</si>
  <si>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</si>
  <si>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</si>
  <si>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</si>
  <si>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</si>
  <si>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</si>
  <si>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</si>
  <si>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</si>
  <si>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</si>
  <si>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</si>
  <si>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</si>
  <si>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</si>
  <si>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</si>
  <si>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</si>
  <si>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</si>
  <si>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</si>
  <si>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</si>
  <si>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</si>
  <si>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</si>
  <si>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</si>
  <si>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</si>
  <si>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</si>
  <si>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</si>
  <si>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</si>
  <si>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</si>
  <si>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</si>
  <si>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</si>
  <si>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</si>
  <si>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</si>
  <si>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</si>
  <si>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</si>
  <si>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</si>
  <si>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</si>
  <si>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</si>
  <si>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</si>
  <si>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</si>
  <si>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</si>
  <si>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</si>
  <si>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</si>
  <si>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</si>
  <si>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</si>
  <si>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</si>
  <si>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</si>
  <si>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</si>
  <si>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</si>
  <si>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</si>
  <si>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</si>
  <si>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</si>
  <si>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</si>
  <si>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</si>
  <si>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</si>
  <si>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</si>
  <si>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</si>
  <si>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</si>
  <si>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</si>
  <si>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</si>
  <si>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</si>
  <si>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</si>
  <si>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</si>
  <si>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</si>
  <si>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</si>
  <si>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</si>
  <si>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</si>
  <si>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</si>
  <si>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</si>
  <si>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</si>
  <si>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</si>
  <si>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</si>
  <si>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</si>
  <si>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</si>
  <si>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</si>
  <si>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</si>
  <si>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</si>
  <si>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</si>
  <si>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</si>
  <si>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</si>
  <si>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</si>
  <si>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</si>
  <si>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</si>
  <si>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</si>
  <si>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</si>
  <si>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</si>
  <si>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</si>
  <si>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</si>
  <si>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</si>
  <si>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</si>
  <si>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</si>
  <si>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</si>
  <si>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</si>
  <si>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</si>
  <si>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</si>
  <si>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</si>
  <si>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</si>
  <si>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</si>
  <si>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</si>
  <si>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</si>
  <si>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</si>
  <si>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</si>
  <si>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</si>
  <si>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</si>
  <si>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</si>
  <si>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</si>
  <si>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</si>
  <si>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</si>
  <si>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</si>
  <si>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</si>
  <si>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</si>
  <si>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</si>
  <si>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</si>
  <si>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</si>
  <si>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</si>
  <si>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</si>
  <si>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</si>
  <si>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</si>
  <si>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</si>
  <si>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</si>
  <si>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</si>
  <si>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</si>
  <si>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</si>
  <si>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</si>
  <si>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</si>
  <si>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</si>
  <si>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</si>
  <si>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</si>
  <si>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</si>
  <si>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</si>
  <si>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</si>
  <si>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</si>
  <si>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</si>
  <si>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</si>
  <si>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</si>
  <si>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</si>
  <si>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</si>
  <si>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</si>
  <si>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</si>
  <si>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</si>
  <si>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</si>
  <si>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</si>
  <si>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</si>
  <si>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</si>
  <si>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</si>
  <si>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</si>
  <si>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</si>
  <si>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</si>
  <si>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</si>
  <si>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</si>
  <si>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</si>
  <si>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</si>
  <si>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</si>
  <si>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</si>
  <si>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</si>
  <si>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</si>
  <si>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</si>
  <si>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</si>
  <si>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</si>
  <si>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</si>
  <si>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</si>
  <si>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</si>
  <si>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</si>
  <si>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</si>
  <si>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</si>
  <si>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</si>
  <si>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</si>
  <si>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</si>
  <si>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</si>
  <si>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</si>
  <si>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</si>
  <si>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</si>
  <si>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</si>
  <si>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</si>
  <si>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</si>
  <si>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</si>
  <si>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</si>
  <si>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</si>
  <si>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</si>
  <si>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</si>
  <si>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</si>
  <si>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</si>
  <si>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</si>
  <si>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</si>
  <si>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</si>
  <si>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</si>
  <si>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</si>
  <si>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</si>
  <si>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</si>
  <si>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</si>
  <si>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</si>
  <si>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</si>
  <si>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</si>
  <si>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</si>
  <si>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</si>
  <si>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</si>
  <si>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</si>
  <si>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</si>
  <si>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</si>
  <si>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</si>
  <si>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</si>
  <si>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</si>
  <si>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</si>
  <si>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</si>
  <si>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</si>
  <si>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</si>
  <si>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</si>
  <si>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</si>
  <si>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</si>
  <si>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</si>
  <si>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</si>
  <si>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</si>
  <si>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</si>
  <si>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</si>
  <si>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</si>
  <si>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</si>
  <si>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</si>
  <si>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</si>
  <si>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</si>
  <si>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</si>
  <si>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</si>
  <si>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</si>
  <si>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</si>
  <si>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</si>
  <si>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</si>
  <si>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</si>
  <si>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</si>
  <si>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</si>
  <si>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</si>
  <si>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</si>
  <si>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</si>
  <si>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</si>
  <si>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</si>
  <si>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</si>
  <si>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</si>
  <si>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</si>
  <si>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</si>
  <si>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</si>
  <si>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</si>
  <si>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</si>
  <si>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</si>
  <si>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</si>
  <si>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</si>
  <si>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</si>
  <si>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</si>
  <si>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</si>
  <si>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</si>
  <si>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</si>
  <si>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</si>
  <si>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</si>
  <si>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</si>
  <si>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</si>
  <si>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</si>
  <si>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</si>
  <si>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</si>
  <si>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</si>
  <si>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</si>
  <si>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</si>
  <si>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</si>
  <si>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</si>
  <si>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</si>
  <si>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</si>
  <si>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</si>
  <si>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</si>
  <si>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</si>
  <si>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</si>
  <si>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</si>
  <si>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</si>
  <si>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</si>
  <si>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</si>
  <si>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</si>
  <si>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</si>
  <si>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</si>
  <si>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</si>
  <si>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</si>
  <si>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</si>
  <si>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</si>
  <si>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</si>
  <si>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</si>
  <si>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</si>
  <si>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</si>
  <si>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</si>
  <si>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</si>
  <si>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</si>
  <si>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</si>
  <si>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</si>
  <si>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</si>
  <si>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</si>
  <si>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</si>
  <si>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</si>
  <si>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</si>
  <si>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</si>
  <si>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</si>
  <si>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</si>
  <si>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</si>
  <si>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</si>
  <si>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</si>
  <si>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</si>
  <si>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</si>
  <si>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</si>
  <si>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</si>
  <si>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</si>
  <si>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</si>
  <si>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</si>
  <si>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</si>
  <si>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</si>
  <si>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</si>
  <si>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</si>
  <si>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</si>
  <si>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</si>
  <si>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</si>
  <si>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</si>
  <si>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</si>
  <si>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</si>
  <si>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</si>
  <si>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</si>
  <si>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</si>
  <si>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</si>
  <si>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</si>
  <si>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</si>
  <si>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</si>
  <si>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</si>
  <si>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</si>
  <si>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</si>
  <si>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</si>
  <si>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</si>
  <si>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</si>
  <si>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</si>
  <si>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</si>
  <si>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</si>
  <si>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</si>
  <si>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</si>
  <si>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</si>
  <si>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</si>
  <si>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</si>
  <si>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</si>
  <si>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</si>
  <si>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</si>
  <si>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</si>
  <si>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</si>
  <si>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</si>
  <si>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</si>
  <si>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</si>
  <si>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</si>
  <si>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</si>
  <si>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</si>
  <si>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</si>
  <si>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</si>
  <si>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</si>
  <si>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</si>
  <si>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</si>
  <si>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</si>
  <si>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</si>
  <si>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</si>
  <si>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</si>
  <si>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</si>
  <si>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</si>
  <si>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</si>
  <si>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</si>
  <si>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</si>
  <si>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</si>
  <si>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</si>
  <si>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</si>
  <si>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</si>
  <si>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</si>
  <si>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</si>
  <si>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</si>
  <si>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</si>
  <si>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</si>
  <si>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</si>
  <si>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</si>
  <si>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</si>
  <si>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</si>
  <si>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</si>
  <si>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</si>
  <si>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</si>
  <si>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</si>
  <si>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</si>
  <si>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</si>
  <si>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</si>
  <si>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</si>
  <si>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</si>
  <si>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</si>
  <si>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</si>
  <si>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</si>
  <si>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</si>
  <si>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</si>
  <si>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</si>
  <si>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</si>
  <si>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</si>
  <si>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</si>
  <si>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</si>
  <si>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</si>
  <si>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</si>
  <si>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</si>
  <si>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</si>
  <si>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</si>
  <si>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</si>
  <si>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</si>
  <si>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</si>
  <si>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</si>
  <si>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</si>
  <si>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</si>
  <si>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</si>
  <si>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</si>
  <si>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</si>
  <si>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</si>
  <si>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</si>
  <si>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</si>
  <si>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</si>
  <si>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</si>
  <si>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</si>
  <si>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</si>
  <si>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</si>
  <si>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</si>
  <si>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</si>
  <si>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</si>
  <si>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</si>
  <si>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</si>
  <si>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</si>
  <si>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</si>
  <si>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</si>
  <si>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</si>
  <si>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</si>
  <si>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</si>
  <si>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</si>
  <si>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</si>
  <si>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</si>
  <si>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</si>
  <si>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</si>
  <si>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</si>
  <si>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</si>
  <si>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</si>
  <si>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</si>
  <si>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</si>
  <si>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</si>
  <si>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</si>
  <si>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</si>
  <si>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</si>
  <si>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</si>
  <si>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</si>
  <si>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</si>
  <si>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</si>
  <si>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</si>
  <si>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</si>
  <si>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</si>
  <si>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</si>
  <si>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</si>
  <si>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</si>
  <si>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</si>
  <si>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</si>
  <si>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</si>
  <si>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</si>
  <si>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</si>
  <si>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</si>
  <si>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</si>
  <si>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</si>
  <si>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</si>
  <si>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</si>
  <si>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</si>
  <si>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</si>
  <si>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</si>
  <si>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</si>
  <si>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</si>
  <si>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</si>
  <si>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</si>
  <si>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</si>
  <si>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</si>
  <si>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</si>
  <si>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</si>
  <si>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</si>
  <si>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</si>
  <si>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</si>
  <si>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</si>
  <si>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</si>
  <si>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</si>
  <si>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</si>
  <si>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</si>
  <si>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</si>
  <si>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</si>
  <si>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</si>
  <si>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</si>
  <si>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</si>
  <si>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</si>
  <si>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</si>
  <si>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</si>
  <si>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</si>
  <si>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</si>
  <si>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</si>
  <si>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</si>
  <si>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</si>
  <si>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</si>
  <si>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</si>
  <si>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</si>
  <si>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</si>
  <si>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</si>
  <si>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</si>
  <si>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</si>
  <si>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</si>
  <si>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</si>
  <si>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</si>
  <si>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</si>
  <si>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</si>
  <si>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</si>
  <si>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</si>
  <si>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</si>
  <si>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</si>
  <si>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</si>
  <si>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</si>
  <si>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</si>
  <si>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</si>
  <si>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</si>
  <si>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</si>
  <si>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</si>
  <si>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</si>
  <si>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</si>
  <si>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</si>
  <si>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</si>
  <si>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</si>
  <si>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</si>
  <si>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</si>
  <si>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</si>
  <si>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</si>
  <si>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</si>
  <si>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</si>
  <si>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</si>
  <si>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</si>
  <si>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</si>
  <si>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</si>
  <si>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</si>
  <si>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</si>
  <si>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</si>
  <si>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</si>
  <si>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</si>
  <si>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</si>
  <si>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</si>
  <si>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</si>
  <si>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</si>
  <si>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</si>
  <si>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</si>
  <si>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</si>
  <si>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</si>
  <si>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</si>
  <si>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</si>
  <si>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</si>
  <si>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</si>
  <si>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</si>
  <si>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</si>
  <si>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</si>
  <si>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</si>
  <si>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</si>
  <si>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</si>
  <si>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</si>
  <si>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</si>
  <si>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</si>
  <si>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</si>
  <si>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</si>
  <si>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</si>
  <si>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</si>
  <si>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</si>
  <si>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</si>
  <si>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</si>
  <si>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</si>
  <si>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</si>
  <si>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</si>
  <si>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</si>
  <si>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</si>
  <si>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</si>
  <si>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</si>
  <si>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</si>
  <si>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</si>
  <si>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</si>
  <si>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</si>
  <si>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</si>
  <si>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</si>
  <si>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</si>
  <si>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</si>
  <si>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</si>
  <si>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</si>
  <si>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</si>
  <si>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</si>
  <si>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</si>
  <si>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</si>
  <si>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</si>
  <si>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</si>
  <si>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</si>
  <si>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</si>
  <si>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</si>
  <si>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</si>
  <si>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</si>
  <si>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</si>
  <si>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</si>
  <si>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</si>
  <si>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</si>
  <si>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</si>
  <si>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</si>
  <si>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</si>
  <si>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</si>
  <si>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</si>
  <si>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</si>
  <si>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</si>
  <si>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</si>
  <si>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</si>
  <si>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</si>
  <si>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</si>
  <si>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</si>
  <si>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</si>
  <si>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</si>
  <si>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</si>
  <si>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</si>
  <si>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</si>
  <si>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</si>
  <si>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</si>
  <si>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</si>
  <si>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</si>
  <si>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</si>
  <si>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</si>
  <si>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</si>
  <si>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</si>
  <si>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</si>
  <si>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</si>
  <si>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</si>
  <si>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</si>
  <si>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</si>
  <si>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</si>
  <si>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</si>
  <si>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</si>
  <si>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</si>
  <si>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</si>
  <si>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</si>
  <si>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</si>
  <si>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</si>
  <si>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</si>
  <si>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</si>
  <si>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</si>
  <si>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</si>
  <si>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</si>
  <si>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</si>
  <si>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</si>
  <si>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</si>
  <si>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</si>
  <si>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</si>
  <si>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</si>
  <si>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</si>
  <si>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</si>
  <si>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</si>
  <si>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</si>
  <si>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</si>
  <si>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</si>
  <si>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</si>
  <si>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</si>
  <si>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</si>
  <si>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</si>
  <si>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</si>
  <si>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</si>
  <si>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</si>
  <si>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</si>
  <si>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</si>
  <si>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</si>
  <si>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</si>
  <si>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</si>
  <si>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</si>
  <si>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</si>
  <si>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</si>
  <si>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</si>
  <si>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</si>
  <si>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</si>
  <si>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</si>
  <si>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</si>
  <si>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</si>
  <si>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</si>
  <si>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</si>
  <si>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</si>
  <si>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</si>
  <si>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</si>
  <si>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</si>
  <si>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</si>
  <si>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</si>
  <si>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</si>
  <si>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</si>
  <si>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</si>
  <si>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</si>
  <si>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</si>
  <si>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</si>
  <si>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</si>
  <si>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</si>
  <si>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</si>
  <si>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</si>
  <si>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</si>
  <si>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</si>
  <si>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</si>
  <si>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</si>
  <si>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</si>
  <si>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</si>
  <si>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</si>
  <si>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</si>
  <si>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</si>
  <si>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</si>
  <si>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</si>
  <si>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</si>
  <si>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</si>
  <si>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</si>
  <si>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</si>
  <si>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</si>
  <si>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</si>
  <si>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</si>
  <si>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</si>
  <si>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</si>
  <si>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</si>
  <si>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</si>
  <si>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</si>
  <si>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</si>
  <si>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</si>
  <si>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</si>
  <si>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</si>
  <si>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</si>
  <si>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</si>
  <si>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</si>
  <si>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</si>
  <si>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</si>
  <si>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</si>
  <si>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</si>
  <si>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</si>
  <si>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</si>
  <si>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</si>
  <si>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</si>
  <si>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</si>
  <si>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</si>
  <si>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</si>
  <si>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</si>
  <si>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</si>
  <si>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</si>
  <si>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</si>
  <si>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</si>
  <si>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</si>
  <si>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</si>
  <si>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</si>
  <si>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</si>
  <si>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</si>
  <si>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</si>
  <si>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</si>
  <si>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</si>
  <si>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</si>
  <si>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</si>
  <si>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</si>
  <si>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</si>
  <si>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</si>
  <si>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</si>
  <si>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</si>
  <si>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</si>
  <si>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</si>
  <si>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</si>
  <si>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</si>
  <si>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</si>
  <si>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</si>
  <si>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</si>
  <si>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</si>
  <si>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</si>
  <si>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</si>
  <si>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</si>
  <si>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</si>
  <si>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</si>
  <si>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</si>
  <si>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</si>
  <si>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</si>
  <si>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</si>
  <si>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</si>
  <si>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</si>
  <si>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</si>
  <si>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</si>
  <si>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</si>
  <si>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</si>
  <si>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</si>
  <si>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</si>
  <si>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</si>
  <si>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</si>
  <si>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</si>
  <si>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</si>
  <si>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</si>
  <si>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</si>
  <si>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</si>
  <si>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</si>
  <si>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</si>
  <si>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</si>
  <si>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</si>
  <si>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</si>
  <si>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</si>
  <si>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</si>
  <si>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</si>
  <si>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</si>
  <si>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</si>
  <si>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</si>
  <si>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</si>
  <si>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</si>
  <si>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</si>
  <si>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</si>
  <si>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</si>
  <si>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</si>
  <si>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</si>
  <si>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</si>
  <si>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</si>
  <si>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</si>
  <si>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</si>
  <si>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</si>
  <si>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</si>
  <si>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</si>
  <si>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</si>
  <si>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</si>
  <si>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</si>
  <si>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</si>
  <si>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</si>
  <si>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</si>
  <si>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</si>
  <si>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</si>
  <si>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</si>
  <si>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</si>
  <si>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</si>
  <si>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</si>
  <si>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</si>
  <si>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</si>
  <si>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</si>
  <si>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</si>
  <si>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</si>
  <si>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</si>
  <si>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</si>
  <si>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</si>
  <si>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</si>
  <si>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</si>
  <si>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</si>
  <si>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</si>
  <si>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</si>
  <si>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</si>
  <si>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</si>
  <si>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</si>
  <si>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</si>
  <si>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</si>
  <si>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</si>
  <si>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</si>
  <si>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</si>
  <si>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</si>
  <si>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</si>
  <si>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</si>
  <si>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</si>
  <si>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</si>
  <si>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</si>
  <si>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</si>
  <si>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</si>
  <si>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</si>
  <si>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</si>
  <si>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</si>
  <si>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</si>
  <si>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</si>
  <si>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</si>
  <si>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</si>
  <si>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</si>
  <si>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</si>
  <si>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</si>
  <si>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</si>
  <si>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</si>
  <si>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</si>
  <si>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</si>
  <si>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</si>
  <si>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</si>
  <si>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</si>
  <si>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</si>
  <si>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</si>
  <si>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</si>
  <si>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</si>
  <si>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</si>
  <si>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</si>
  <si>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</si>
  <si>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</si>
  <si>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</si>
  <si>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</si>
  <si>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</si>
  <si>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</si>
  <si>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</si>
  <si>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</si>
  <si>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</si>
  <si>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</si>
  <si>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</si>
  <si>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</si>
  <si>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</si>
  <si>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</si>
  <si>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</si>
  <si>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</si>
  <si>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</si>
  <si>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</si>
  <si>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</si>
  <si>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</si>
  <si>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</si>
  <si>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</si>
  <si>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</si>
  <si>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</si>
  <si>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</si>
  <si>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</si>
  <si>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</si>
  <si>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</si>
  <si>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</si>
  <si>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</si>
  <si>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</si>
  <si>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</si>
  <si>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</si>
  <si>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</si>
  <si>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</si>
  <si>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</si>
  <si>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</si>
  <si>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</si>
  <si>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</si>
  <si>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</si>
  <si>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</si>
  <si>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</si>
  <si>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</si>
  <si>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</si>
  <si>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</si>
  <si>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</si>
  <si>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</si>
  <si>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</si>
  <si>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</si>
  <si>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</si>
  <si>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</si>
  <si>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</si>
  <si>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</si>
  <si>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</si>
  <si>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</si>
  <si>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</si>
  <si>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</si>
  <si>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</si>
  <si>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</si>
  <si>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</si>
  <si>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</si>
  <si>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</si>
  <si>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</si>
  <si>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</si>
  <si>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</si>
  <si>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</si>
  <si>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</si>
  <si>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</si>
  <si>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</si>
  <si>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</si>
  <si>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</si>
  <si>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</si>
  <si>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</si>
  <si>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</si>
  <si>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</si>
  <si>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</si>
  <si>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</si>
  <si>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</si>
  <si>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</si>
  <si>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</si>
  <si>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</si>
  <si>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</si>
  <si>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</si>
  <si>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</si>
  <si>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</si>
  <si>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</si>
  <si>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</si>
  <si>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</si>
  <si>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</si>
  <si>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</si>
  <si>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</si>
  <si>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</si>
  <si>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</si>
  <si>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</si>
  <si>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</si>
  <si>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</si>
  <si>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</si>
  <si>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</si>
  <si>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</si>
  <si>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</si>
  <si>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</si>
  <si>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</si>
  <si>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</si>
  <si>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</si>
  <si>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</si>
  <si>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</si>
  <si>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</si>
  <si>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</si>
  <si>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</si>
  <si>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</si>
  <si>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</si>
  <si>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</si>
  <si>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</si>
  <si>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</si>
  <si>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</si>
  <si>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</si>
  <si>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</si>
  <si>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</si>
  <si>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</si>
  <si>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</si>
  <si>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</si>
  <si>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</si>
  <si>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</si>
  <si>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</si>
  <si>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</si>
  <si>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</si>
  <si>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</si>
  <si>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</si>
  <si>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</si>
  <si>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</si>
  <si>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</si>
  <si>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</si>
  <si>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</si>
  <si>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</si>
  <si>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</si>
  <si>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</si>
  <si>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</si>
  <si>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</si>
  <si>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</si>
  <si>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</si>
  <si>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</si>
  <si>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</si>
  <si>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</si>
  <si>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</si>
  <si>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</si>
  <si>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</si>
  <si>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</si>
  <si>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</si>
  <si>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</si>
  <si>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</si>
  <si>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</si>
  <si>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</si>
  <si>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</si>
  <si>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</si>
  <si>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</si>
  <si>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</si>
  <si>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</si>
  <si>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</si>
  <si>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</si>
  <si>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</si>
  <si>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</si>
  <si>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</si>
  <si>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</si>
  <si>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</si>
  <si>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</si>
  <si>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</si>
  <si>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</si>
  <si>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</si>
  <si>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</si>
  <si>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</si>
  <si>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</si>
  <si>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</si>
  <si>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</si>
  <si>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</si>
  <si>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</si>
  <si>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</si>
  <si>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</si>
  <si>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</si>
  <si>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</si>
  <si>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</si>
  <si>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</si>
  <si>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</si>
  <si>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</si>
  <si>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</si>
  <si>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</si>
  <si>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</si>
  <si>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</si>
  <si>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</si>
  <si>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</si>
  <si>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</si>
  <si>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</si>
  <si>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</si>
  <si>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</si>
  <si>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</si>
  <si>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</si>
  <si>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</si>
  <si>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</si>
  <si>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</si>
  <si>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</si>
  <si>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</si>
  <si>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</si>
  <si>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</si>
  <si>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</si>
  <si>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</si>
  <si>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</si>
  <si>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</si>
  <si>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</si>
  <si>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</si>
  <si>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</si>
  <si>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</si>
  <si>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</si>
  <si>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</si>
  <si>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</si>
  <si>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</si>
  <si>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</si>
  <si>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</si>
  <si>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</si>
  <si>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</si>
  <si>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</si>
  <si>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</si>
  <si>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</si>
  <si>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</si>
  <si>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</si>
  <si>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</si>
  <si>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</si>
  <si>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</si>
  <si>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</si>
  <si>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</si>
  <si>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</si>
  <si>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</si>
  <si>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</si>
  <si>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</si>
  <si>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</si>
  <si>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</si>
  <si>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</si>
  <si>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</si>
  <si>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</si>
  <si>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</si>
  <si>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</si>
  <si>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</si>
  <si>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</si>
  <si>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</si>
  <si>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</si>
  <si>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</si>
  <si>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</si>
  <si>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</si>
  <si>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</si>
  <si>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</si>
  <si>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</si>
  <si>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</si>
  <si>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</si>
  <si>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</si>
  <si>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</si>
  <si>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</si>
  <si>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</si>
  <si>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</si>
  <si>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</si>
  <si>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</si>
  <si>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</si>
  <si>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</si>
  <si>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</si>
  <si>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</si>
  <si>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</si>
  <si>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</si>
  <si>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</si>
  <si>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</si>
  <si>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</si>
  <si>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</si>
  <si>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</si>
  <si>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</si>
  <si>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</si>
  <si>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</si>
  <si>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</si>
  <si>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</si>
  <si>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</si>
  <si>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</si>
  <si>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</si>
  <si>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</si>
  <si>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</si>
  <si>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</si>
  <si>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</si>
  <si>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</si>
  <si>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</si>
  <si>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</si>
  <si>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</si>
  <si>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</si>
  <si>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</si>
  <si>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</si>
  <si>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</si>
  <si>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</si>
  <si>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</si>
  <si>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</si>
  <si>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</si>
  <si>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</si>
  <si>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</si>
  <si>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</si>
  <si>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</si>
  <si>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</si>
  <si>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</si>
  <si>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</si>
  <si>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</si>
  <si>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</si>
  <si>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</si>
  <si>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</si>
  <si>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</si>
  <si>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</si>
  <si>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</si>
  <si>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</si>
  <si>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</si>
  <si>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</si>
  <si>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</si>
  <si>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</si>
  <si>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</si>
  <si>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</si>
  <si>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</si>
  <si>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</si>
  <si>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</si>
  <si>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</si>
  <si>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</si>
  <si>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</si>
  <si>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</si>
  <si>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</si>
  <si>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</si>
  <si>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</si>
  <si>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</si>
  <si>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</si>
  <si>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</si>
  <si>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</si>
  <si>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</si>
  <si>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</si>
  <si>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</si>
  <si>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</si>
  <si>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</si>
  <si>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</si>
  <si>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</si>
  <si>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</si>
  <si>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</si>
  <si>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</si>
  <si>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</si>
  <si>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</si>
  <si>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</si>
  <si>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</si>
  <si>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</si>
  <si>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</si>
  <si>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</si>
  <si>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</si>
  <si>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</si>
  <si>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</si>
  <si>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</si>
  <si>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</si>
  <si>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</si>
  <si>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</si>
  <si>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</si>
  <si>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</si>
  <si>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</si>
  <si>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</si>
  <si>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</si>
  <si>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</si>
  <si>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</si>
  <si>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</si>
  <si>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</si>
  <si>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</si>
  <si>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</si>
  <si>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</si>
  <si>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</si>
  <si>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</si>
  <si>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</si>
  <si>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</si>
  <si>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</si>
  <si>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</si>
  <si>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</si>
  <si>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</si>
  <si>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</si>
  <si>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</si>
  <si>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</si>
  <si>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</si>
  <si>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</si>
  <si>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</si>
  <si>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</si>
  <si>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</si>
  <si>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</si>
  <si>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</si>
  <si>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</si>
  <si>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</si>
  <si>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</si>
  <si>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</si>
  <si>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</si>
  <si>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</si>
  <si>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</si>
  <si>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</si>
  <si>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</si>
  <si>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</si>
  <si>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</si>
  <si>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</si>
  <si>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</si>
  <si>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</si>
  <si>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</si>
  <si>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</si>
  <si>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</si>
  <si>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</si>
  <si>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</si>
  <si>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</si>
  <si>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</si>
  <si>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</si>
  <si>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</si>
  <si>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</si>
  <si>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</si>
  <si>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</si>
  <si>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</si>
  <si>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</si>
  <si>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</si>
  <si>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</si>
  <si>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</si>
  <si>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</si>
  <si>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</si>
  <si>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</si>
  <si>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</si>
  <si>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</si>
  <si>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</si>
  <si>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</si>
  <si>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</si>
  <si>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</si>
  <si>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</si>
  <si>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</si>
  <si>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</si>
  <si>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</si>
  <si>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</si>
  <si>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</si>
  <si>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</si>
  <si>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</si>
  <si>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</si>
  <si>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</si>
  <si>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</si>
  <si>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</si>
  <si>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</si>
  <si>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</si>
  <si>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</si>
  <si>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</si>
  <si>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</si>
  <si>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</si>
  <si>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</si>
  <si>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</si>
  <si>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</si>
  <si>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</si>
  <si>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</si>
  <si>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</si>
  <si>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</si>
  <si>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</si>
  <si>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</si>
  <si>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</si>
  <si>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</si>
  <si>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</si>
  <si>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</si>
  <si>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</si>
  <si>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</si>
  <si>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</si>
  <si>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</si>
  <si>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</si>
  <si>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</si>
  <si>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</si>
  <si>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</si>
  <si>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</si>
  <si>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</si>
  <si>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</si>
  <si>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</si>
  <si>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</si>
  <si>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</si>
  <si>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</si>
  <si>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</si>
  <si>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</si>
  <si>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</si>
  <si>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</si>
  <si>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</si>
  <si>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</si>
  <si>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</si>
  <si>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</si>
  <si>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</si>
  <si>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</si>
  <si>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</si>
  <si>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</si>
  <si>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</si>
  <si>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</si>
  <si>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</si>
  <si>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</si>
  <si>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</si>
  <si>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</si>
  <si>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</si>
  <si>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</si>
  <si>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</si>
  <si>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</si>
  <si>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</si>
  <si>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</si>
  <si>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</si>
  <si>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</si>
  <si>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</si>
  <si>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</si>
  <si>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</si>
  <si>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</si>
  <si>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</si>
  <si>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</si>
  <si>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</si>
  <si>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</si>
  <si>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</si>
  <si>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</si>
  <si>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</si>
  <si>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</si>
  <si>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</si>
  <si>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</si>
  <si>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</si>
  <si>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</si>
  <si>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</si>
  <si>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</si>
  <si>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</si>
  <si>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</si>
  <si>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</si>
  <si>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</si>
  <si>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</si>
  <si>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</si>
  <si>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</si>
  <si>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</si>
  <si>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</si>
  <si>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</si>
  <si>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</si>
  <si>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</si>
  <si>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</si>
  <si>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</si>
  <si>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</si>
  <si>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</si>
  <si>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</si>
  <si>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</si>
  <si>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</si>
  <si>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</si>
  <si>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</si>
  <si>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</si>
  <si>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</si>
  <si>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</si>
  <si>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</si>
  <si>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</si>
  <si>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</si>
  <si>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</si>
  <si>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</si>
  <si>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</si>
  <si>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</si>
  <si>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</si>
  <si>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</si>
  <si>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</si>
  <si>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</si>
  <si>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</si>
  <si>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</si>
  <si>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</si>
  <si>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</si>
  <si>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</si>
  <si>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</si>
  <si>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</si>
  <si>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</si>
  <si>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</si>
  <si>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</si>
  <si>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</si>
  <si>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</si>
  <si>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</si>
  <si>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</si>
  <si>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</si>
  <si>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</si>
  <si>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</si>
  <si>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</si>
  <si>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</si>
  <si>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</si>
  <si>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</si>
  <si>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</si>
  <si>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</si>
  <si>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</si>
  <si>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</si>
  <si>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</si>
  <si>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</si>
  <si>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</si>
  <si>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</si>
  <si>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</si>
  <si>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</si>
  <si>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</si>
  <si>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</si>
  <si>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</si>
  <si>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</si>
  <si>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</si>
  <si>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</si>
  <si>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</si>
  <si>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</si>
  <si>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</si>
  <si>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</si>
  <si>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</si>
  <si>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</si>
  <si>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</si>
  <si>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</si>
  <si>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</si>
  <si>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</si>
  <si>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</si>
  <si>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</si>
  <si>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</si>
  <si>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</si>
  <si>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</si>
  <si>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</si>
  <si>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</si>
  <si>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</si>
  <si>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</si>
  <si>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</si>
  <si>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</si>
  <si>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</si>
  <si>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</si>
  <si>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</si>
  <si>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</si>
  <si>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</si>
  <si>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</si>
  <si>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</si>
  <si>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</si>
  <si>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</si>
  <si>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</si>
  <si>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</si>
  <si>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</si>
  <si>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</si>
  <si>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</si>
  <si>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</si>
  <si>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</si>
  <si>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</si>
  <si>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</si>
  <si>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</si>
  <si>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</si>
  <si>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</si>
  <si>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</si>
  <si>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</si>
  <si>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</si>
  <si>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</si>
  <si>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</si>
  <si>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</si>
  <si>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</si>
  <si>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</si>
  <si>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</si>
  <si>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</si>
  <si>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</si>
  <si>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</si>
  <si>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</si>
  <si>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</si>
  <si>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</si>
  <si>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</si>
  <si>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</si>
  <si>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</si>
  <si>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</si>
  <si>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</si>
  <si>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</si>
  <si>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</si>
  <si>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</si>
  <si>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</si>
  <si>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</si>
  <si>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</si>
  <si>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</si>
  <si>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</si>
  <si>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</si>
  <si>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</si>
  <si>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</si>
  <si>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</si>
  <si>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</si>
  <si>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</si>
  <si>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</si>
  <si>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</si>
  <si>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</si>
  <si>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</si>
  <si>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</si>
  <si>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</si>
  <si>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</si>
  <si>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</si>
  <si>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</si>
  <si>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</si>
  <si>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</si>
  <si>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</si>
  <si>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</si>
  <si>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</si>
  <si>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</si>
  <si>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</si>
  <si>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</si>
  <si>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</si>
  <si>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</si>
  <si>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</si>
  <si>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</si>
  <si>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</si>
  <si>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</si>
  <si>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</si>
  <si>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</si>
  <si>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</si>
  <si>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</si>
  <si>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</si>
  <si>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</si>
  <si>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</si>
  <si>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</si>
  <si>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</si>
  <si>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</si>
  <si>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</si>
  <si>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</si>
  <si>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</si>
  <si>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</si>
  <si>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</si>
  <si>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</si>
  <si>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</si>
  <si>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</si>
  <si>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</si>
  <si>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</si>
  <si>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</si>
  <si>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</si>
  <si>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</si>
  <si>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</si>
  <si>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</si>
  <si>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</si>
  <si>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</si>
  <si>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</si>
  <si>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</si>
  <si>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</si>
  <si>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</si>
  <si>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</si>
  <si>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</si>
  <si>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</si>
  <si>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</si>
  <si>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</si>
  <si>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</si>
  <si>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</si>
  <si>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</si>
  <si>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</si>
  <si>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</si>
  <si>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</si>
  <si>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</si>
  <si>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</si>
  <si>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</si>
  <si>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</si>
  <si>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</si>
  <si>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</si>
  <si>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</si>
  <si>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</si>
  <si>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</si>
  <si>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</si>
  <si>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</si>
  <si>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</si>
  <si>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</si>
  <si>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</si>
  <si>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</si>
  <si>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</si>
  <si>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</si>
  <si>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</si>
  <si>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</si>
  <si>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</si>
  <si>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</si>
  <si>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</si>
  <si>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</si>
  <si>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</si>
  <si>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</si>
  <si>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</si>
  <si>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</si>
  <si>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</si>
  <si>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</si>
  <si>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</si>
  <si>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</si>
  <si>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</si>
  <si>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</si>
  <si>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</si>
  <si>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</si>
  <si>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</si>
  <si>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</si>
  <si>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</si>
  <si>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</si>
  <si>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</si>
  <si>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</si>
  <si>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</si>
  <si>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</si>
  <si>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</si>
  <si>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</si>
  <si>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</si>
  <si>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</si>
  <si>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</si>
  <si>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</si>
  <si>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</si>
  <si>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</si>
  <si>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</si>
  <si>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</si>
  <si>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</si>
  <si>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</si>
  <si>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</si>
  <si>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</si>
  <si>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</si>
  <si>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</si>
  <si>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</si>
  <si>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</si>
  <si>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</si>
  <si>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</si>
  <si>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</si>
  <si>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</si>
  <si>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</si>
  <si>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</si>
  <si>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</si>
  <si>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</si>
  <si>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</si>
  <si>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</si>
  <si>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</si>
  <si>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</si>
  <si>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</si>
  <si>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</si>
  <si>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</si>
  <si>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</si>
  <si>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</si>
  <si>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</si>
  <si>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</si>
  <si>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</si>
  <si>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</si>
  <si>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</si>
  <si>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</si>
  <si>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</si>
  <si>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</si>
  <si>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</si>
  <si>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</si>
  <si>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</si>
  <si>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</si>
  <si>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</si>
  <si>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</si>
  <si>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</si>
  <si>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</si>
  <si>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</si>
  <si>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</si>
  <si>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</si>
  <si>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</si>
  <si>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</si>
  <si>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</si>
  <si>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</si>
  <si>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</si>
  <si>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</si>
  <si>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</si>
  <si>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</si>
  <si>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</si>
  <si>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</si>
  <si>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</si>
  <si>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</si>
  <si>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</si>
  <si>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</si>
  <si>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</si>
  <si>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</si>
  <si>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</si>
  <si>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</si>
  <si>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</si>
  <si>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</si>
  <si>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</si>
  <si>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</si>
  <si>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</si>
  <si>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</si>
  <si>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</si>
  <si>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</si>
  <si>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</si>
  <si>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</si>
  <si>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</si>
  <si>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</si>
  <si>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</si>
  <si>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</si>
  <si>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</si>
  <si>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</si>
  <si>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</si>
  <si>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</si>
  <si>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</si>
  <si>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</si>
  <si>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</si>
  <si>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</si>
  <si>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</si>
  <si>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</si>
  <si>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</si>
  <si>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</si>
  <si>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</si>
  <si>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</si>
  <si>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</si>
  <si>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</si>
  <si>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</si>
  <si>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</si>
  <si>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</si>
  <si>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</si>
  <si>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</si>
  <si>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</si>
  <si>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</si>
  <si>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</si>
  <si>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</si>
  <si>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</si>
  <si>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</si>
  <si>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</si>
  <si>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</si>
  <si>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</si>
  <si>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</si>
  <si>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</si>
  <si>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</si>
  <si>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</si>
  <si>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</si>
  <si>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</si>
  <si>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</si>
  <si>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</si>
  <si>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</si>
  <si>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</si>
  <si>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</si>
  <si>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</si>
  <si>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</si>
  <si>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</si>
  <si>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</si>
  <si>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</si>
  <si>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</si>
  <si>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</si>
  <si>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</si>
  <si>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</si>
  <si>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</si>
  <si>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</si>
  <si>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</si>
  <si>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</si>
  <si>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</si>
  <si>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</si>
  <si>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</si>
  <si>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</si>
  <si>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</si>
  <si>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</si>
  <si>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</si>
  <si>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</si>
  <si>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</si>
  <si>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</si>
  <si>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</si>
  <si>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</si>
  <si>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</si>
  <si>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</si>
  <si>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</si>
  <si>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</si>
  <si>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</si>
  <si>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</si>
  <si>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</si>
  <si>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</si>
  <si>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</si>
  <si>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</si>
  <si>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</si>
  <si>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</si>
  <si>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</si>
  <si>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</si>
  <si>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</si>
  <si>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</si>
  <si>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</si>
  <si>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</si>
  <si>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</si>
  <si>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</si>
  <si>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</si>
  <si>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</si>
  <si>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</si>
  <si>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</si>
  <si>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</si>
  <si>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</si>
  <si>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</si>
  <si>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</si>
  <si>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</si>
  <si>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</si>
  <si>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</si>
  <si>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</si>
  <si>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</si>
  <si>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</si>
  <si>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</si>
  <si>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</si>
  <si>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</si>
  <si>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</si>
  <si>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</si>
  <si>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</si>
  <si>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</si>
  <si>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</si>
  <si>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</si>
  <si>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</si>
  <si>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</si>
  <si>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</si>
  <si>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</si>
  <si>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</si>
  <si>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</si>
  <si>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</si>
  <si>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</si>
  <si>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</si>
  <si>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</si>
  <si>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</si>
  <si>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</si>
  <si>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</si>
  <si>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</si>
  <si>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</si>
  <si>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</si>
  <si>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</si>
  <si>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</si>
  <si>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</si>
  <si>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</si>
  <si>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</si>
  <si>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</si>
  <si>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</si>
  <si>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</si>
  <si>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</si>
  <si>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</si>
  <si>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</si>
  <si>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</si>
  <si>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</si>
  <si>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</si>
  <si>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</si>
  <si>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</si>
  <si>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</si>
  <si>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</si>
  <si>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</si>
  <si>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</si>
  <si>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</si>
  <si>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</si>
  <si>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</si>
  <si>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</si>
  <si>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</si>
  <si>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</si>
  <si>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</si>
  <si>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</si>
  <si>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</si>
  <si>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</si>
  <si>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</si>
  <si>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</si>
  <si>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</si>
  <si>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</si>
  <si>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</si>
  <si>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</si>
  <si>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</si>
  <si>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</si>
  <si>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</si>
  <si>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</si>
  <si>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</si>
  <si>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</si>
  <si>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</si>
  <si>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</si>
  <si>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</si>
  <si>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</si>
  <si>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</si>
  <si>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</si>
  <si>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</si>
  <si>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</si>
  <si>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</si>
  <si>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</si>
  <si>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</si>
  <si>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</si>
  <si>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</si>
  <si>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</si>
  <si>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</si>
  <si>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</si>
  <si>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</si>
  <si>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</si>
  <si>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</si>
  <si>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</si>
  <si>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</si>
  <si>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</si>
  <si>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</si>
  <si>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</si>
  <si>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</si>
  <si>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</si>
  <si>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</si>
  <si>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</si>
  <si>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</si>
  <si>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</si>
  <si>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</si>
  <si>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</si>
  <si>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</si>
  <si>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</si>
  <si>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</si>
  <si>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</si>
  <si>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</si>
  <si>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</si>
  <si>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</si>
  <si>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</si>
  <si>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</si>
  <si>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</si>
  <si>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</si>
  <si>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</si>
  <si>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</si>
  <si>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</si>
  <si>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</si>
  <si>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</si>
  <si>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</si>
  <si>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</si>
  <si>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</si>
  <si>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</si>
  <si>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</si>
  <si>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</si>
  <si>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</si>
  <si>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</si>
  <si>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</si>
  <si>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</si>
  <si>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</si>
  <si>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</si>
  <si>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</si>
  <si>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</si>
  <si>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</si>
  <si>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</si>
  <si>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</si>
  <si>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</si>
  <si>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</si>
  <si>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</si>
  <si>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</si>
  <si>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</si>
  <si>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</si>
  <si>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</si>
  <si>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</si>
  <si>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</si>
  <si>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</si>
  <si>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</si>
  <si>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</si>
  <si>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</si>
  <si>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</si>
  <si>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</si>
  <si>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</si>
  <si>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</si>
  <si>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</si>
  <si>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</si>
  <si>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</si>
  <si>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</si>
  <si>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</si>
  <si>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</si>
  <si>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</si>
  <si>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</si>
  <si>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</si>
  <si>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</si>
  <si>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</si>
  <si>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</si>
  <si>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</si>
  <si>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</si>
  <si>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</si>
  <si>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</si>
  <si>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</si>
  <si>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</si>
  <si>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</si>
  <si>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</si>
  <si>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</si>
  <si>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</si>
  <si>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</si>
  <si>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</si>
  <si>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</si>
  <si>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</si>
  <si>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</si>
  <si>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</si>
  <si>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</si>
  <si>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</si>
  <si>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</si>
  <si>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</si>
  <si>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</si>
  <si>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</si>
  <si>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</si>
  <si>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</si>
  <si>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</si>
  <si>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</si>
  <si>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</si>
  <si>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</si>
  <si>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</si>
  <si>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</si>
  <si>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</si>
  <si>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</si>
  <si>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</si>
  <si>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</si>
  <si>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</si>
  <si>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</si>
  <si>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</si>
  <si>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</si>
  <si>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</si>
  <si>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</si>
  <si>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</si>
  <si>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</si>
  <si>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</si>
  <si>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</si>
  <si>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</si>
  <si>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</si>
  <si>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</si>
  <si>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</si>
  <si>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</si>
  <si>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</si>
  <si>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</si>
  <si>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</si>
  <si>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</si>
  <si>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</si>
  <si>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</si>
  <si>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</si>
  <si>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</si>
  <si>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</si>
  <si>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</si>
  <si>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</si>
  <si>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</si>
  <si>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</si>
  <si>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</si>
  <si>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</si>
  <si>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</si>
  <si>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</si>
  <si>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</si>
  <si>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</si>
  <si>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</si>
  <si>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</si>
  <si>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</si>
  <si>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</si>
  <si>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</si>
  <si>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</si>
  <si>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</si>
  <si>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</si>
  <si>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</si>
  <si>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</si>
  <si>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</si>
  <si>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</si>
  <si>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</si>
  <si>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</si>
  <si>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</si>
  <si>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</si>
  <si>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</si>
  <si>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</si>
  <si>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</si>
  <si>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</si>
  <si>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</si>
  <si>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</si>
  <si>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</si>
  <si>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</si>
  <si>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</si>
  <si>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</si>
  <si>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</si>
  <si>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</si>
  <si>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</si>
  <si>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</si>
  <si>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</si>
  <si>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</si>
  <si>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</si>
  <si>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</si>
  <si>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</si>
  <si>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</si>
  <si>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</si>
  <si>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</si>
  <si>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</si>
  <si>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</si>
  <si>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</si>
  <si>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</si>
  <si>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</si>
  <si>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</si>
  <si>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</si>
  <si>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</si>
  <si>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</si>
  <si>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</si>
  <si>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</si>
  <si>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</si>
  <si>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</si>
  <si>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</si>
  <si>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</si>
  <si>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</si>
  <si>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</si>
  <si>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</si>
  <si>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</si>
  <si>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</si>
  <si>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</si>
  <si>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</si>
  <si>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</si>
  <si>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</si>
  <si>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</si>
  <si>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</si>
  <si>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</si>
  <si>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</si>
  <si>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</si>
  <si>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</si>
  <si>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</si>
  <si>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</si>
  <si>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</si>
  <si>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</si>
  <si>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</si>
  <si>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</si>
  <si>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</si>
  <si>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</si>
  <si>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</si>
  <si>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</si>
  <si>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</si>
  <si>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</si>
  <si>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</si>
  <si>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</si>
  <si>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</si>
  <si>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</si>
  <si>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</si>
  <si>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</si>
  <si>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</si>
  <si>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</si>
  <si>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</si>
  <si>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</si>
  <si>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</si>
  <si>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</si>
  <si>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</si>
  <si>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</si>
  <si>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</si>
  <si>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</si>
  <si>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</si>
  <si>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</si>
  <si>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</si>
  <si>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</si>
  <si>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</si>
  <si>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</si>
  <si>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</si>
  <si>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</si>
  <si>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</si>
  <si>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</si>
  <si>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</si>
  <si>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</si>
  <si>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</si>
  <si>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</si>
  <si>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</si>
  <si>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</si>
  <si>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</si>
  <si>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</si>
  <si>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</si>
  <si>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</si>
  <si>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</si>
  <si>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</si>
  <si>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</si>
  <si>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</si>
  <si>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</si>
  <si>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</si>
  <si>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</si>
  <si>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</si>
  <si>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</si>
  <si>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</si>
  <si>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</si>
  <si>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</si>
  <si>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</si>
  <si>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</si>
  <si>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</si>
  <si>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</si>
  <si>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</si>
  <si>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</si>
  <si>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</si>
  <si>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</si>
  <si>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</si>
  <si>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</si>
  <si>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</si>
  <si>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</si>
  <si>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</si>
  <si>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</si>
  <si>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</si>
  <si>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</si>
  <si>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</si>
  <si>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</si>
  <si>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</si>
  <si>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</si>
  <si>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</si>
  <si>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</si>
  <si>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</si>
  <si>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</si>
  <si>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</si>
  <si>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</si>
  <si>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</si>
  <si>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</si>
  <si>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</si>
  <si>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</si>
  <si>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</si>
  <si>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</si>
  <si>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</si>
  <si>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</si>
  <si>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</si>
  <si>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</si>
  <si>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</si>
  <si>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</si>
  <si>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</si>
  <si>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</si>
  <si>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</si>
  <si>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</si>
  <si>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</si>
  <si>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</si>
  <si>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</si>
  <si>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</si>
  <si>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</si>
  <si>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</si>
  <si>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</si>
  <si>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</si>
  <si>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</si>
  <si>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</si>
  <si>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</si>
  <si>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</si>
  <si>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</si>
  <si>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</si>
  <si>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</si>
  <si>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</si>
  <si>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</si>
  <si>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</si>
  <si>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</si>
  <si>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</si>
  <si>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</si>
  <si>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</si>
  <si>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</si>
  <si>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</si>
  <si>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</si>
  <si>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</si>
  <si>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</si>
  <si>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</si>
  <si>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</si>
  <si>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</si>
  <si>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</si>
  <si>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</si>
  <si>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</si>
  <si>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</si>
  <si>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</si>
  <si>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</si>
  <si>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</si>
  <si>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</si>
  <si>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</si>
  <si>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</si>
  <si>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</si>
  <si>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</si>
  <si>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</si>
  <si>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</si>
  <si>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</si>
  <si>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</si>
  <si>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</si>
  <si>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</si>
  <si>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</si>
  <si>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</si>
  <si>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</si>
  <si>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</si>
  <si>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</si>
  <si>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</si>
  <si>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</si>
  <si>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</si>
  <si>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</si>
  <si>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</si>
  <si>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</si>
  <si>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</si>
  <si>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</si>
  <si>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</si>
  <si>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</si>
  <si>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</si>
  <si>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</si>
  <si>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</si>
  <si>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</si>
  <si>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</si>
  <si>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</si>
  <si>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</si>
  <si>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</si>
  <si>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</si>
  <si>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</si>
  <si>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</si>
  <si>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</si>
  <si>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</si>
  <si>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</si>
  <si>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</si>
  <si>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</si>
  <si>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</si>
  <si>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</si>
  <si>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</si>
  <si>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</si>
  <si>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</si>
  <si>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</si>
  <si>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</si>
  <si>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</si>
  <si>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</si>
  <si>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</si>
  <si>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</si>
  <si>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</si>
  <si>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</si>
  <si>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</si>
  <si>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</si>
  <si>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</si>
  <si>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</si>
  <si>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</si>
  <si>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</si>
  <si>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</si>
  <si>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</si>
  <si>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</si>
  <si>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</si>
  <si>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</si>
  <si>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</si>
  <si>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</si>
  <si>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</si>
  <si>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</si>
  <si>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</si>
  <si>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</si>
  <si>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</si>
  <si>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</si>
  <si>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</si>
  <si>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</si>
  <si>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</si>
  <si>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</si>
  <si>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</si>
  <si>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</si>
  <si>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</si>
  <si>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</si>
  <si>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</si>
  <si>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</si>
  <si>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</si>
  <si>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</si>
  <si>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</si>
  <si>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</si>
  <si>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</si>
  <si>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</si>
  <si>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</si>
  <si>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</si>
  <si>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</si>
  <si>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</si>
  <si>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</si>
  <si>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</si>
  <si>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</si>
  <si>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</si>
  <si>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</si>
  <si>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</si>
  <si>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</si>
  <si>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</si>
  <si>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</si>
  <si>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</si>
  <si>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</si>
  <si>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</si>
  <si>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</si>
  <si>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</si>
  <si>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</si>
  <si>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</si>
  <si>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</si>
  <si>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</si>
  <si>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</si>
  <si>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</si>
  <si>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</si>
  <si>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</si>
  <si>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</si>
  <si>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</si>
  <si>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</si>
  <si>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</si>
  <si>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</si>
  <si>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</si>
  <si>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</si>
  <si>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</si>
  <si>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</si>
  <si>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</si>
  <si>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</si>
  <si>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</si>
  <si>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</si>
  <si>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</si>
  <si>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</si>
  <si>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</si>
  <si>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</si>
  <si>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</si>
  <si>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</si>
  <si>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</si>
  <si>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</si>
  <si>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</si>
  <si>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</si>
  <si>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</si>
  <si>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</si>
  <si>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</si>
  <si>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</si>
  <si>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</si>
  <si>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</si>
  <si>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</si>
  <si>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</si>
  <si>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</si>
  <si>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</si>
  <si>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</si>
  <si>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</si>
  <si>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</si>
  <si>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</si>
  <si>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</si>
  <si>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</si>
  <si>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</si>
  <si>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</si>
  <si>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</si>
  <si>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</si>
  <si>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</si>
  <si>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</si>
  <si>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</si>
  <si>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</si>
  <si>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</si>
  <si>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</si>
  <si>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</si>
  <si>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</si>
  <si>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</si>
  <si>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</si>
  <si>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</si>
  <si>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</si>
  <si>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</si>
  <si>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</si>
  <si>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</si>
  <si>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</si>
  <si>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</si>
  <si>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</si>
  <si>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</si>
  <si>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</si>
  <si>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</si>
  <si>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</si>
  <si>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</si>
  <si>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</si>
  <si>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</si>
  <si>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</si>
  <si>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</si>
  <si>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</si>
  <si>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</si>
  <si>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</si>
  <si>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</si>
  <si>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</si>
  <si>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</si>
  <si>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</si>
  <si>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</si>
  <si>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</si>
  <si>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</si>
  <si>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</si>
  <si>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</si>
  <si>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</si>
  <si>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</si>
  <si>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</si>
  <si>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</si>
  <si>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</si>
  <si>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</si>
  <si>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</si>
  <si>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</si>
  <si>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</si>
  <si>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</si>
  <si>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</si>
  <si>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</si>
  <si>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</si>
  <si>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</si>
  <si>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</si>
  <si>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</si>
  <si>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</si>
  <si>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</si>
  <si>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</si>
  <si>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</si>
  <si>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</si>
  <si>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</si>
  <si>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</si>
  <si>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</si>
  <si>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</si>
  <si>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</si>
  <si>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</si>
  <si>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</si>
  <si>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</si>
  <si>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</si>
  <si>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</si>
  <si>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</si>
  <si>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</si>
  <si>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</si>
  <si>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</si>
  <si>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</si>
  <si>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</si>
  <si>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</si>
  <si>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</si>
  <si>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</si>
  <si>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</si>
  <si>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</si>
  <si>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</si>
  <si>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</si>
  <si>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</si>
  <si>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</si>
  <si>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</si>
  <si>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</si>
  <si>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</si>
  <si>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</si>
  <si>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</si>
  <si>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</si>
  <si>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</si>
  <si>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</si>
  <si>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</si>
  <si>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</si>
  <si>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</si>
  <si>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</si>
  <si>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</si>
  <si>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</si>
  <si>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</si>
  <si>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</si>
  <si>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</si>
  <si>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</si>
  <si>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</si>
  <si>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</si>
  <si>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</si>
  <si>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</si>
  <si>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</si>
  <si>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</si>
  <si>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</si>
  <si>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</si>
  <si>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</si>
  <si>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</si>
  <si>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</si>
  <si>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</si>
  <si>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</si>
  <si>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</si>
  <si>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</si>
  <si>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</si>
  <si>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</si>
  <si>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</si>
  <si>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</si>
  <si>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</si>
  <si>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</si>
  <si>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</si>
  <si>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</si>
  <si>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</si>
  <si>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</si>
  <si>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</si>
  <si>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</si>
  <si>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</si>
  <si>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</si>
  <si>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</si>
  <si>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</si>
  <si>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</si>
  <si>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</si>
  <si>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</si>
  <si>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</si>
  <si>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</si>
  <si>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</si>
  <si>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</si>
  <si>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</si>
  <si>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</si>
  <si>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</si>
  <si>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</si>
  <si>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</si>
  <si>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</si>
  <si>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</si>
  <si>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</si>
  <si>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</si>
  <si>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</si>
  <si>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</si>
  <si>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</si>
  <si>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</si>
  <si>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</si>
  <si>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</si>
  <si>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</si>
  <si>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</si>
  <si>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</si>
  <si>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</si>
  <si>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</si>
  <si>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</si>
  <si>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</si>
  <si>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</si>
  <si>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</si>
  <si>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</si>
  <si>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</si>
  <si>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</si>
  <si>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</si>
  <si>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</si>
  <si>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</si>
  <si>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</si>
  <si>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</si>
  <si>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</si>
  <si>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</si>
  <si>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</si>
  <si>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</si>
  <si>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</si>
  <si>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</si>
  <si>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</si>
  <si>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</si>
  <si>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</si>
  <si>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</si>
  <si>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</si>
  <si>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</si>
  <si>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</si>
  <si>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</si>
  <si>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</si>
  <si>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</si>
  <si>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</si>
  <si>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</si>
  <si>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</si>
  <si>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</si>
  <si>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</si>
  <si>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</si>
  <si>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</si>
  <si>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</si>
  <si>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</si>
  <si>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</si>
  <si>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</si>
  <si>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</si>
  <si>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</si>
  <si>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</si>
  <si>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</si>
  <si>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</si>
  <si>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</si>
  <si>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</si>
  <si>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</si>
  <si>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</si>
  <si>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</si>
  <si>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</si>
  <si>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</si>
  <si>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</si>
  <si>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</si>
  <si>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</si>
  <si>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</si>
  <si>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</si>
  <si>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</si>
  <si>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</si>
  <si>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</si>
  <si>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</si>
  <si>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</si>
  <si>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</si>
  <si>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</si>
  <si>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</si>
  <si>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</si>
  <si>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</si>
  <si>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</si>
  <si>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</si>
  <si>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</si>
  <si>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</si>
  <si>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</si>
  <si>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</si>
  <si>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</si>
  <si>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</si>
  <si>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</si>
  <si>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</si>
  <si>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</si>
  <si>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</si>
  <si>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</si>
  <si>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</si>
  <si>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</si>
  <si>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</si>
  <si>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</si>
  <si>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</si>
  <si>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</si>
  <si>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</si>
  <si>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</si>
  <si>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</si>
  <si>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</si>
  <si>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</si>
  <si>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</si>
  <si>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</si>
  <si>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</si>
  <si>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</si>
  <si>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</si>
  <si>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</si>
  <si>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</si>
  <si>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</si>
  <si>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</si>
  <si>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</si>
  <si>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</si>
  <si>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</si>
  <si>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</si>
  <si>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</si>
  <si>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</si>
  <si>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</si>
  <si>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</si>
  <si>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</si>
  <si>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</si>
  <si>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</si>
  <si>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</si>
  <si>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</si>
  <si>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</si>
  <si>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</si>
  <si>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</si>
  <si>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</si>
  <si>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</si>
  <si>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</si>
  <si>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</si>
  <si>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</si>
  <si>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</si>
  <si>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</si>
  <si>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</si>
  <si>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</si>
  <si>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</si>
  <si>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</si>
  <si>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</si>
  <si>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</si>
  <si>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</si>
  <si>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</si>
  <si>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</si>
  <si>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</si>
  <si>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</si>
  <si>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</si>
  <si>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</si>
  <si>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</si>
  <si>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</si>
  <si>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</si>
  <si>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</si>
  <si>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</si>
  <si>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</si>
  <si>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</si>
  <si>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</si>
  <si>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</si>
  <si>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</si>
  <si>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</si>
  <si>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</si>
  <si>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</si>
  <si>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</si>
  <si>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</si>
  <si>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</si>
  <si>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</si>
  <si>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</si>
  <si>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</si>
  <si>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</si>
  <si>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</si>
  <si>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</si>
  <si>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</si>
  <si>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</si>
  <si>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</si>
  <si>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</si>
  <si>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</si>
  <si>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</si>
  <si>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</si>
  <si>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</si>
  <si>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</si>
  <si>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</si>
  <si>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</si>
  <si>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</si>
  <si>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</si>
  <si>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</si>
  <si>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</si>
  <si>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</si>
  <si>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</si>
  <si>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</si>
  <si>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</si>
  <si>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</si>
  <si>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</si>
  <si>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</si>
  <si>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</si>
  <si>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</si>
  <si>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</si>
  <si>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</si>
  <si>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</si>
  <si>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</si>
  <si>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</si>
  <si>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</si>
  <si>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</si>
  <si>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</si>
  <si>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</si>
  <si>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</si>
  <si>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</si>
  <si>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</si>
  <si>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</si>
  <si>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</si>
  <si>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</si>
  <si>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</si>
  <si>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</si>
  <si>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</si>
  <si>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</si>
  <si>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</si>
  <si>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</si>
  <si>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</si>
  <si>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</si>
  <si>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</si>
  <si>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</si>
  <si>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</si>
  <si>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</si>
  <si>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</si>
  <si>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</si>
  <si>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</si>
  <si>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</si>
  <si>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</si>
  <si>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</si>
  <si>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</si>
  <si>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</si>
  <si>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</si>
  <si>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</si>
  <si>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</si>
  <si>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</si>
  <si>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</si>
  <si>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</si>
  <si>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</si>
  <si>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</si>
  <si>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</si>
  <si>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</si>
  <si>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</si>
  <si>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</si>
  <si>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</si>
  <si>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</si>
  <si>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</si>
  <si>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</si>
  <si>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</si>
  <si>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</si>
  <si>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</si>
  <si>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</si>
  <si>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</si>
  <si>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</si>
  <si>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</si>
  <si>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</si>
  <si>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</si>
  <si>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</si>
  <si>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</si>
  <si>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</si>
  <si>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</si>
  <si>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</si>
  <si>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</si>
  <si>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</si>
  <si>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</si>
  <si>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</si>
  <si>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</si>
  <si>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</si>
  <si>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</si>
  <si>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</si>
  <si>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</si>
  <si>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</si>
  <si>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</si>
  <si>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</si>
  <si>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</si>
  <si>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</si>
  <si>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</si>
  <si>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</si>
  <si>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</si>
  <si>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</si>
  <si>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</si>
  <si>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</si>
  <si>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</si>
  <si>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</si>
  <si>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</si>
  <si>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</si>
  <si>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</si>
  <si>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</si>
  <si>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</si>
  <si>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</si>
  <si>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</si>
  <si>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</si>
  <si>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</si>
  <si>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</si>
  <si>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</si>
  <si>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</si>
  <si>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</si>
  <si>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</si>
  <si>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</si>
  <si>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</si>
  <si>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</si>
  <si>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</si>
  <si>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</si>
  <si>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</si>
  <si>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</si>
  <si>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</si>
  <si>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</si>
  <si>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</si>
  <si>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</si>
  <si>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</si>
  <si>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</si>
  <si>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</si>
  <si>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</si>
  <si>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</si>
  <si>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</si>
  <si>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</si>
  <si>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</si>
  <si>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</si>
  <si>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</si>
  <si>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</si>
  <si>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</si>
  <si>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</si>
  <si>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</si>
  <si>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</si>
  <si>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</si>
  <si>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</si>
  <si>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</si>
  <si>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</si>
  <si>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</si>
  <si>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</si>
  <si>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</si>
  <si>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</si>
  <si>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</si>
  <si>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</si>
  <si>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</si>
  <si>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</si>
  <si>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</si>
  <si>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</si>
  <si>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</si>
  <si>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</si>
  <si>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</si>
  <si>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</si>
  <si>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</si>
  <si>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</si>
  <si>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</si>
  <si>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</si>
  <si>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</si>
  <si>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</si>
  <si>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</si>
  <si>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</si>
  <si>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</si>
  <si>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</si>
  <si>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</si>
  <si>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</si>
  <si>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</si>
  <si>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</si>
  <si>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</si>
  <si>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</si>
  <si>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</si>
  <si>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</si>
  <si>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</si>
  <si>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</si>
  <si>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</si>
  <si>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</si>
  <si>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</si>
  <si>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</si>
  <si>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</si>
  <si>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</si>
  <si>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</si>
  <si>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</si>
  <si>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</si>
  <si>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</si>
  <si>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</si>
  <si>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</si>
  <si>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</si>
  <si>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</si>
  <si>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</si>
  <si>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</si>
  <si>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</si>
  <si>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</si>
  <si>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</si>
  <si>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</si>
  <si>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</si>
  <si>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</si>
  <si>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</si>
  <si>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</si>
  <si>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</si>
  <si>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</si>
  <si>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</si>
  <si>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</si>
  <si>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</si>
  <si>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</si>
  <si>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</si>
  <si>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</si>
  <si>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</si>
  <si>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</si>
  <si>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</si>
  <si>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</si>
  <si>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</si>
  <si>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</si>
  <si>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</si>
  <si>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</si>
  <si>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</si>
  <si>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</si>
  <si>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</si>
  <si>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</si>
  <si>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</si>
  <si>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</si>
  <si>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</si>
  <si>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</si>
  <si>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</si>
  <si>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</si>
  <si>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</si>
  <si>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</si>
  <si>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</si>
  <si>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</si>
  <si>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</si>
  <si>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</si>
  <si>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</si>
  <si>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</si>
  <si>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</si>
  <si>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</si>
  <si>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</si>
  <si>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</si>
  <si>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</si>
  <si>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</si>
  <si>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</si>
  <si>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</si>
  <si>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</si>
  <si>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</si>
  <si>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</si>
  <si>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</si>
  <si>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</si>
  <si>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</si>
  <si>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</si>
  <si>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</si>
  <si>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</si>
  <si>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</si>
  <si>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</si>
  <si>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</si>
  <si>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</si>
  <si>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</si>
  <si>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</si>
  <si>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</si>
  <si>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</si>
  <si>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</si>
  <si>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</si>
  <si>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</si>
  <si>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</si>
  <si>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</si>
  <si>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</si>
  <si>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</si>
  <si>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</si>
  <si>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</si>
  <si>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</si>
  <si>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</si>
  <si>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</si>
  <si>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</si>
  <si>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</si>
  <si>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</si>
  <si>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</si>
  <si>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</si>
  <si>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</si>
  <si>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</si>
  <si>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</si>
  <si>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</si>
  <si>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</si>
  <si>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</si>
  <si>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</si>
  <si>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</si>
  <si>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</si>
  <si>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</si>
  <si>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</si>
  <si>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</si>
  <si>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</si>
  <si>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</si>
  <si>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</si>
  <si>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</si>
  <si>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</si>
  <si>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</si>
  <si>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</si>
  <si>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</si>
  <si>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</si>
  <si>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</si>
  <si>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</si>
  <si>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</si>
  <si>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</si>
  <si>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</si>
  <si>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</si>
  <si>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</si>
  <si>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</si>
  <si>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</si>
  <si>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</si>
  <si>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</si>
  <si>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</si>
  <si>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</si>
  <si>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</si>
  <si>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</si>
  <si>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</si>
  <si>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</si>
  <si>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</si>
  <si>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</si>
  <si>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</si>
  <si>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</si>
  <si>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</si>
  <si>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</si>
  <si>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</si>
  <si>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</si>
  <si>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</si>
  <si>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</si>
  <si>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</si>
  <si>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</si>
  <si>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</si>
  <si>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</si>
  <si>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</si>
  <si>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</si>
  <si>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</si>
  <si>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</si>
  <si>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</si>
  <si>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</si>
  <si>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</si>
  <si>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</si>
  <si>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</si>
  <si>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</si>
  <si>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</si>
  <si>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</si>
  <si>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</si>
  <si>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</si>
  <si>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</si>
  <si>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</si>
  <si>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</si>
  <si>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</si>
  <si>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</si>
  <si>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</si>
  <si>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</si>
  <si>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</si>
  <si>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</si>
  <si>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</si>
  <si>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</si>
  <si>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</si>
  <si>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</si>
  <si>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</si>
  <si>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</si>
  <si>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</si>
  <si>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</si>
  <si>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</si>
  <si>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</si>
  <si>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</si>
  <si>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</si>
  <si>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</si>
  <si>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</si>
  <si>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</si>
  <si>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</si>
  <si>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</si>
  <si>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</si>
  <si>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</si>
  <si>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</si>
  <si>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</si>
  <si>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</si>
  <si>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</si>
  <si>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</si>
  <si>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</si>
  <si>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</si>
  <si>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</si>
  <si>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</si>
  <si>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</si>
  <si>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</si>
  <si>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</si>
  <si>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</si>
  <si>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</si>
  <si>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</si>
  <si>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</si>
  <si>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</si>
  <si>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</si>
  <si>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</si>
  <si>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</si>
  <si>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</si>
  <si>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</si>
  <si>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</si>
  <si>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</si>
  <si>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</si>
  <si>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</si>
  <si>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</si>
  <si>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</si>
  <si>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</si>
  <si>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</si>
  <si>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</si>
  <si>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</si>
  <si>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</si>
  <si>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</si>
  <si>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</si>
  <si>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</si>
  <si>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</si>
  <si>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</si>
  <si>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</si>
  <si>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</si>
  <si>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</si>
  <si>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</si>
  <si>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</si>
  <si>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</si>
  <si>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</si>
  <si>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</si>
  <si>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</si>
  <si>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</si>
  <si>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</si>
  <si>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</si>
  <si>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</si>
  <si>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</si>
  <si>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</si>
  <si>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</si>
  <si>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</si>
  <si>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</si>
  <si>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</si>
  <si>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</si>
  <si>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</si>
  <si>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</si>
  <si>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</si>
  <si>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</si>
  <si>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</si>
  <si>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</si>
  <si>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</si>
  <si>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</si>
  <si>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</si>
  <si>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</si>
  <si>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</si>
  <si>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</si>
  <si>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</si>
  <si>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</si>
  <si>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</si>
  <si>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</si>
  <si>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</si>
  <si>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</si>
  <si>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</si>
  <si>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</si>
  <si>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</si>
  <si>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</si>
  <si>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</si>
  <si>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</si>
  <si>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</si>
  <si>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</si>
  <si>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</si>
  <si>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</si>
  <si>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</si>
  <si>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</si>
  <si>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</si>
  <si>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</si>
  <si>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</si>
  <si>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</si>
  <si>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</si>
  <si>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</si>
  <si>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</si>
  <si>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</si>
  <si>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</si>
  <si>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</si>
  <si>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</si>
  <si>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</si>
  <si>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</si>
  <si>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</si>
  <si>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</si>
  <si>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</si>
  <si>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</si>
  <si>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</si>
  <si>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</si>
  <si>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</si>
  <si>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</si>
  <si>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</si>
  <si>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</si>
  <si>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</si>
  <si>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</si>
  <si>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</si>
  <si>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</si>
  <si>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</si>
  <si>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</si>
  <si>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</si>
  <si>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</si>
  <si>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</si>
  <si>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</si>
  <si>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</si>
  <si>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</si>
  <si>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</si>
  <si>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</si>
  <si>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</si>
  <si>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</si>
  <si>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</si>
  <si>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</si>
  <si>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</si>
  <si>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</si>
  <si>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</si>
  <si>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</si>
  <si>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</si>
  <si>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</si>
  <si>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</si>
  <si>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</si>
  <si>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</si>
  <si>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</si>
  <si>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</si>
  <si>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</si>
  <si>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</si>
  <si>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</si>
  <si>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</si>
  <si>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</si>
  <si>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</si>
  <si>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</si>
  <si>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</si>
  <si>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</si>
  <si>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</si>
  <si>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</si>
  <si>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</si>
  <si>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</si>
  <si>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</si>
  <si>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</si>
  <si>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</si>
  <si>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</si>
  <si>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</si>
  <si>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</si>
  <si>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</si>
  <si>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</si>
  <si>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</si>
  <si>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</si>
  <si>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</si>
  <si>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</si>
  <si>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</si>
  <si>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</si>
  <si>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</si>
  <si>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</si>
  <si>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</si>
  <si>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</si>
  <si>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</si>
  <si>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</si>
  <si>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</si>
  <si>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</si>
  <si>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</si>
  <si>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</si>
  <si>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</si>
  <si>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</si>
  <si>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</si>
  <si>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</si>
  <si>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</si>
  <si>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</si>
  <si>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</si>
  <si>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</si>
  <si>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</si>
  <si>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</si>
  <si>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</si>
  <si>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</si>
  <si>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</si>
  <si>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</si>
  <si>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</si>
  <si>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</si>
  <si>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</si>
  <si>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</si>
  <si>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</si>
  <si>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</si>
  <si>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</si>
  <si>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</si>
  <si>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</si>
  <si>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</si>
  <si>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</si>
  <si>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</si>
  <si>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</si>
  <si>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</si>
  <si>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</si>
  <si>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</si>
  <si>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</si>
  <si>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</si>
  <si>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</si>
  <si>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</si>
  <si>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</si>
  <si>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</si>
  <si>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</si>
  <si>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</si>
  <si>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</si>
  <si>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</si>
  <si>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</si>
  <si>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</si>
  <si>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</si>
  <si>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</si>
  <si>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</si>
  <si>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</si>
  <si>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</si>
  <si>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</si>
  <si>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</si>
  <si>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</si>
  <si>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</si>
  <si>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</si>
  <si>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</si>
  <si>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</si>
  <si>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</si>
  <si>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</si>
  <si>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</si>
  <si>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</si>
  <si>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</si>
  <si>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</si>
  <si>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</si>
  <si>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</si>
  <si>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</si>
  <si>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</si>
  <si>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</si>
  <si>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</si>
  <si>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</si>
  <si>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</si>
  <si>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</si>
  <si>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</si>
  <si>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</si>
  <si>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</si>
  <si>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</si>
  <si>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</si>
  <si>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</si>
  <si>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</si>
  <si>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</si>
  <si>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</si>
  <si>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</si>
  <si>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</si>
  <si>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</si>
  <si>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</si>
  <si>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</si>
  <si>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</si>
  <si>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</si>
  <si>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</si>
  <si>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</si>
  <si>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</si>
  <si>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</si>
  <si>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</si>
  <si>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</si>
  <si>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</si>
  <si>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</si>
  <si>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</si>
  <si>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</si>
  <si>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</si>
  <si>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</si>
  <si>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</si>
  <si>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</si>
  <si>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</si>
  <si>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</si>
  <si>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</si>
  <si>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</si>
  <si>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</si>
  <si>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</si>
  <si>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</si>
  <si>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</si>
  <si>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</si>
  <si>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</si>
  <si>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</si>
  <si>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</si>
  <si>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</si>
  <si>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</si>
  <si>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</si>
  <si>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</si>
  <si>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</si>
  <si>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</si>
  <si>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</si>
  <si>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</si>
  <si>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</si>
  <si>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</si>
  <si>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</si>
  <si>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</si>
  <si>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</si>
  <si>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</si>
  <si>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</si>
  <si>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</si>
  <si>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</si>
  <si>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</si>
  <si>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</si>
  <si>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</si>
  <si>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</si>
  <si>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</si>
  <si>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</si>
  <si>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</si>
  <si>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</si>
  <si>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</si>
  <si>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</si>
  <si>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</si>
  <si>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</si>
  <si>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</si>
  <si>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</si>
  <si>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</si>
  <si>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</si>
  <si>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</si>
  <si>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</si>
  <si>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</si>
  <si>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</si>
  <si>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</si>
  <si>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</si>
  <si>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</si>
  <si>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</si>
  <si>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</si>
  <si>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</si>
  <si>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</si>
  <si>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</si>
  <si>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</si>
  <si>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</si>
  <si>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</si>
  <si>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</si>
  <si>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</si>
  <si>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</si>
  <si>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</si>
  <si>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</si>
  <si>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</si>
  <si>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</si>
  <si>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</si>
  <si>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</si>
  <si>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</si>
  <si>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</si>
  <si>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</si>
  <si>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</si>
  <si>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</si>
  <si>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</si>
  <si>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</si>
  <si>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</si>
  <si>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</si>
  <si>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</si>
  <si>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</si>
  <si>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</si>
  <si>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</si>
  <si>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</si>
  <si>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</si>
  <si>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</si>
  <si>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</si>
  <si>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</si>
  <si>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</si>
  <si>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</si>
  <si>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</si>
  <si>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</si>
  <si>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</si>
  <si>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</si>
  <si>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</si>
  <si>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</si>
  <si>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</si>
  <si>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</si>
  <si>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</si>
  <si>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</si>
  <si>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</si>
  <si>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</si>
  <si>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</si>
  <si>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</si>
  <si>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</si>
  <si>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</si>
  <si>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</si>
  <si>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</si>
  <si>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</si>
  <si>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</si>
  <si>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</si>
  <si>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</si>
  <si>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</si>
  <si>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</si>
  <si>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</si>
  <si>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</si>
  <si>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</si>
  <si>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</si>
  <si>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</si>
  <si>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</si>
  <si>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</si>
  <si>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</si>
  <si>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</si>
  <si>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</si>
  <si>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</si>
  <si>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</si>
  <si>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</si>
  <si>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</si>
  <si>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</si>
  <si>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</si>
  <si>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</si>
  <si>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</si>
  <si>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</si>
  <si>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</si>
  <si>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</si>
  <si>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</si>
  <si>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</si>
  <si>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</si>
  <si>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</si>
  <si>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</si>
  <si>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</si>
  <si>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</si>
  <si>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</si>
  <si>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</si>
  <si>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</si>
  <si>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</si>
  <si>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</si>
  <si>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</si>
  <si>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</si>
  <si>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</si>
  <si>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</si>
  <si>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</si>
  <si>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</si>
  <si>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</si>
  <si>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</si>
  <si>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</si>
  <si>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</si>
  <si>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</si>
  <si>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</si>
  <si>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</si>
  <si>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</si>
  <si>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</si>
  <si>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</si>
  <si>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</si>
  <si>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</si>
  <si>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</si>
  <si>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</si>
  <si>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</si>
  <si>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</si>
  <si>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</si>
  <si>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</si>
  <si>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</si>
  <si>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</si>
  <si>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</si>
  <si>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</si>
  <si>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</si>
  <si>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</si>
  <si>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</si>
  <si>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</si>
  <si>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</si>
  <si>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</si>
  <si>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</si>
  <si>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</si>
  <si>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</si>
  <si>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</si>
  <si>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</si>
  <si>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</si>
  <si>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</si>
  <si>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</si>
  <si>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</si>
  <si>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</si>
  <si>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</si>
  <si>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</si>
  <si>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</si>
  <si>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</si>
  <si>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</si>
  <si>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</si>
  <si>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</si>
  <si>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</si>
  <si>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</si>
  <si>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</si>
  <si>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</si>
  <si>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</si>
  <si>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</si>
  <si>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</si>
  <si>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</si>
  <si>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</si>
  <si>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</si>
  <si>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</si>
  <si>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</si>
  <si>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</si>
  <si>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</si>
  <si>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</si>
  <si>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</si>
  <si>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</si>
  <si>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</si>
  <si>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</si>
  <si>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</si>
  <si>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</si>
  <si>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</si>
  <si>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</si>
  <si>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</si>
  <si>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</si>
  <si>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</si>
  <si>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</si>
  <si>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</si>
  <si>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</si>
  <si>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</si>
  <si>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</si>
  <si>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</si>
  <si>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</si>
  <si>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</si>
  <si>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</si>
  <si>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</si>
  <si>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</si>
  <si>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</si>
  <si>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</si>
  <si>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</si>
  <si>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</si>
  <si>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</si>
  <si>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</si>
  <si>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</si>
  <si>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</si>
  <si>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</si>
  <si>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</si>
  <si>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</si>
  <si>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</si>
  <si>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</si>
  <si>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</si>
  <si>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</si>
  <si>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</si>
  <si>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</si>
  <si>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</si>
  <si>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</si>
  <si>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</si>
  <si>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</si>
  <si>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</si>
  <si>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</si>
  <si>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</si>
  <si>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</si>
  <si>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</si>
  <si>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</si>
  <si>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</si>
  <si>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</si>
  <si>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</si>
  <si>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</si>
  <si>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</si>
  <si>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</si>
  <si>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</si>
  <si>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</si>
  <si>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</si>
  <si>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</si>
  <si>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</si>
  <si>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</si>
  <si>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</si>
  <si>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</si>
  <si>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</si>
  <si>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</si>
  <si>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</si>
  <si>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</si>
  <si>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</si>
  <si>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</si>
  <si>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</si>
  <si>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</si>
  <si>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</si>
  <si>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</si>
  <si>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</si>
  <si>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</si>
  <si>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</si>
  <si>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</si>
  <si>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</si>
  <si>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</si>
  <si>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</si>
  <si>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</si>
  <si>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</si>
  <si>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</si>
  <si>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</si>
  <si>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</si>
  <si>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</si>
  <si>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</si>
  <si>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</si>
  <si>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</si>
  <si>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</si>
  <si>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</si>
  <si>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</si>
  <si>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</si>
  <si>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</si>
  <si>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</si>
  <si>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</si>
  <si>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</si>
  <si>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</si>
  <si>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</si>
  <si>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</si>
  <si>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</si>
  <si>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</si>
  <si>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</si>
  <si>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</si>
  <si>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</si>
  <si>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</si>
  <si>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</si>
  <si>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</si>
  <si>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</si>
  <si>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</si>
  <si>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</si>
  <si>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</si>
  <si>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</si>
  <si>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</si>
  <si>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</si>
  <si>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</si>
  <si>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</si>
  <si>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</si>
  <si>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</si>
  <si>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</si>
  <si>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</si>
  <si>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</si>
  <si>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</si>
  <si>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</si>
  <si>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</si>
  <si>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</si>
  <si>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</si>
  <si>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</si>
  <si>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</si>
  <si>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</si>
  <si>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</si>
  <si>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</si>
  <si>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</si>
  <si>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</si>
  <si>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</si>
  <si>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</si>
  <si>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</si>
  <si>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</si>
  <si>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</si>
  <si>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</si>
  <si>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</si>
  <si>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</si>
  <si>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</si>
  <si>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</si>
  <si>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</si>
  <si>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</si>
  <si>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</si>
  <si>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</si>
  <si>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</si>
  <si>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</si>
  <si>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</si>
  <si>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</si>
  <si>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</si>
  <si>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</si>
  <si>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</si>
  <si>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</si>
  <si>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</si>
  <si>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</si>
  <si>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</si>
  <si>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</si>
  <si>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</si>
  <si>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</si>
  <si>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</si>
  <si>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</si>
  <si>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</si>
  <si>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</si>
  <si>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</si>
  <si>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</si>
  <si>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</si>
  <si>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</si>
  <si>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</si>
  <si>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</si>
  <si>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</si>
  <si>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</si>
  <si>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</si>
  <si>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</si>
  <si>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</si>
  <si>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</si>
  <si>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</si>
  <si>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</si>
  <si>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</si>
  <si>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</si>
  <si>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</si>
  <si>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</si>
  <si>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</si>
  <si>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</si>
  <si>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</si>
  <si>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</si>
  <si>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</si>
  <si>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</si>
  <si>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</si>
  <si>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</si>
  <si>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</si>
  <si>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</si>
  <si>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</si>
  <si>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</si>
  <si>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</si>
  <si>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</si>
  <si>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</si>
  <si>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</si>
  <si>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</si>
  <si>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</si>
  <si>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</si>
  <si>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</si>
  <si>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</si>
  <si>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</si>
  <si>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</si>
  <si>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</si>
  <si>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</si>
  <si>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</si>
  <si>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</si>
  <si>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</si>
  <si>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</si>
  <si>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</si>
  <si>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</si>
  <si>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</si>
  <si>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</si>
  <si>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</si>
  <si>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</si>
  <si>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</si>
  <si>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</si>
  <si>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</si>
  <si>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</si>
  <si>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</si>
  <si>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</si>
  <si>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</si>
  <si>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</si>
  <si>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</si>
  <si>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</si>
  <si>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</si>
  <si>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</si>
  <si>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</si>
  <si>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</si>
  <si>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</si>
  <si>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</si>
  <si>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</si>
  <si>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</si>
  <si>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</si>
  <si>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</si>
  <si>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</si>
  <si>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</si>
  <si>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</si>
  <si>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</si>
  <si>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</si>
  <si>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</si>
  <si>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</si>
  <si>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</si>
  <si>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</si>
  <si>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</si>
  <si>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</si>
  <si>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</si>
  <si>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</si>
  <si>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</si>
  <si>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</si>
  <si>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</si>
  <si>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</si>
  <si>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</si>
  <si>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</si>
  <si>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</si>
  <si>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</si>
  <si>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</si>
  <si>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</si>
  <si>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</si>
  <si>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</si>
  <si>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</si>
  <si>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</si>
  <si>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</si>
  <si>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</si>
  <si>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</si>
  <si>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</si>
  <si>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</si>
  <si>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</si>
  <si>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</si>
  <si>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</si>
  <si>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</si>
  <si>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</si>
  <si>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</si>
  <si>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</si>
  <si>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</si>
  <si>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</si>
  <si>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</si>
  <si>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</si>
  <si>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</si>
  <si>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</si>
  <si>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</si>
  <si>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</si>
  <si>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</si>
  <si>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</si>
  <si>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</si>
  <si>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</si>
  <si>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</si>
  <si>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</si>
  <si>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</si>
  <si>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</si>
  <si>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</si>
  <si>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</si>
  <si>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</si>
  <si>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</si>
  <si>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</si>
  <si>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</si>
  <si>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</si>
  <si>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</si>
  <si>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</si>
  <si>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</si>
  <si>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</si>
  <si>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</si>
  <si>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</si>
  <si>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</si>
  <si>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</si>
  <si>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</si>
  <si>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</si>
  <si>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</si>
  <si>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</si>
  <si>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</si>
  <si>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</si>
  <si>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</si>
  <si>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</si>
  <si>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</si>
  <si>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</si>
  <si>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</si>
  <si>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</si>
  <si>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</si>
  <si>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</si>
  <si>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</si>
  <si>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</si>
  <si>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</si>
  <si>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</si>
  <si>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</si>
  <si>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</si>
  <si>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</si>
  <si>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</si>
  <si>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</si>
  <si>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</si>
  <si>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</si>
  <si>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</si>
  <si>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</si>
  <si>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</si>
  <si>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</si>
  <si>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</si>
  <si>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</si>
  <si>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</si>
  <si>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</si>
  <si>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</si>
  <si>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</si>
  <si>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</si>
  <si>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</si>
  <si>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</si>
  <si>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</si>
  <si>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</si>
  <si>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</si>
  <si>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</si>
  <si>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</si>
  <si>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</si>
  <si>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</si>
  <si>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</si>
  <si>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</si>
  <si>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</si>
  <si>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</si>
  <si>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</si>
  <si>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</si>
  <si>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</si>
  <si>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</si>
  <si>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</si>
  <si>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</si>
  <si>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</si>
  <si>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</si>
  <si>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</si>
  <si>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</si>
  <si>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</si>
  <si>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</si>
  <si>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</si>
  <si>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</si>
  <si>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</si>
  <si>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</si>
  <si>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</si>
  <si>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</si>
  <si>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</si>
  <si>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</si>
  <si>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</si>
  <si>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</si>
  <si>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</si>
  <si>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</si>
  <si>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</si>
  <si>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</si>
  <si>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</si>
  <si>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</si>
  <si>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</si>
  <si>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</si>
  <si>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</si>
  <si>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</si>
  <si>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</si>
  <si>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</si>
  <si>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</si>
  <si>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</si>
  <si>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</si>
  <si>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</si>
  <si>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</si>
  <si>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</si>
  <si>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</si>
  <si>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</si>
  <si>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</si>
  <si>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</si>
  <si>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</si>
  <si>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</si>
  <si>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</si>
  <si>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</si>
  <si>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</si>
  <si>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</si>
  <si>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</si>
  <si>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</si>
  <si>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</si>
  <si>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</si>
  <si>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</si>
  <si>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</si>
  <si>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</si>
  <si>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</si>
  <si>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</si>
  <si>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</si>
  <si>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</si>
  <si>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</si>
  <si>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</si>
  <si>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</si>
  <si>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</si>
  <si>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</si>
  <si>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</si>
  <si>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</si>
  <si>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</si>
  <si>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</si>
  <si>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</si>
  <si>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</si>
  <si>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</si>
  <si>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</si>
  <si>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</si>
  <si>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</si>
  <si>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</si>
  <si>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</si>
  <si>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</si>
  <si>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</si>
  <si>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</si>
  <si>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</si>
  <si>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</si>
  <si>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</si>
  <si>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</si>
  <si>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</si>
  <si>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</si>
  <si>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</si>
  <si>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</si>
  <si>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</si>
  <si>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</si>
  <si>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</si>
  <si>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</si>
  <si>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</si>
  <si>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</si>
  <si>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</si>
  <si>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</si>
  <si>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</si>
  <si>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</si>
  <si>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</si>
  <si>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</si>
  <si>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</si>
  <si>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</si>
  <si>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</si>
  <si>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</si>
  <si>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</si>
  <si>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</si>
  <si>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</si>
  <si>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</si>
  <si>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</si>
  <si>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</si>
  <si>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</si>
  <si>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</si>
  <si>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</si>
  <si>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</si>
  <si>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</si>
  <si>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</si>
  <si>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</si>
  <si>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</si>
  <si>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</si>
  <si>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</si>
  <si>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</si>
  <si>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</si>
  <si>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</si>
  <si>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</si>
  <si>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</si>
  <si>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</si>
  <si>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</si>
  <si>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</si>
  <si>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</si>
  <si>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</si>
  <si>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</si>
  <si>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</si>
  <si>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</si>
  <si>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</si>
  <si>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</si>
  <si>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</si>
  <si>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</si>
  <si>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</si>
  <si>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</si>
  <si>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</si>
  <si>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</si>
  <si>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</si>
  <si>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</si>
  <si>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</si>
  <si>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</si>
  <si>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</si>
  <si>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</si>
  <si>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</si>
  <si>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</si>
  <si>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</si>
  <si>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</si>
  <si>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</si>
  <si>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</si>
  <si>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</si>
  <si>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</si>
  <si>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</si>
  <si>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</si>
  <si>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</si>
  <si>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</si>
  <si>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</si>
  <si>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</si>
  <si>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</si>
  <si>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</si>
  <si>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</si>
  <si>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</si>
  <si>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</si>
  <si>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</si>
  <si>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</si>
  <si>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</si>
  <si>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</si>
  <si>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</si>
  <si>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</si>
  <si>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</si>
  <si>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</si>
  <si>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</si>
  <si>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</si>
  <si>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</si>
  <si>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</si>
  <si>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</si>
  <si>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</si>
  <si>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</si>
  <si>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</si>
  <si>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</si>
  <si>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</si>
  <si>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</si>
  <si>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</si>
  <si>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</si>
  <si>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</si>
  <si>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</si>
  <si>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</si>
  <si>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</si>
  <si>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</si>
  <si>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</si>
  <si>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</si>
  <si>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</si>
  <si>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</si>
  <si>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</si>
  <si>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</si>
  <si>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</si>
  <si>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</si>
  <si>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</si>
  <si>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</si>
  <si>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</si>
  <si>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</si>
  <si>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</si>
  <si>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</si>
  <si>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</si>
  <si>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</si>
  <si>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</si>
  <si>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</si>
  <si>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</si>
  <si>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</si>
  <si>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</si>
  <si>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</si>
  <si>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</si>
  <si>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</si>
  <si>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</si>
  <si>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</si>
  <si>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</si>
  <si>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</si>
  <si>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</si>
  <si>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</si>
  <si>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</si>
  <si>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</si>
  <si>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</si>
  <si>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</si>
  <si>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</si>
  <si>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</si>
  <si>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</si>
  <si>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</si>
  <si>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</si>
  <si>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</si>
  <si>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</si>
  <si>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</si>
  <si>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</si>
  <si>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</si>
  <si>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</si>
  <si>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</si>
  <si>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</si>
  <si>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</si>
  <si>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</si>
  <si>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</si>
  <si>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</si>
  <si>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</si>
  <si>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</si>
  <si>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</si>
  <si>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</si>
  <si>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</si>
  <si>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</si>
  <si>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</si>
  <si>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</si>
  <si>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</si>
  <si>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</si>
  <si>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</si>
  <si>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</si>
  <si>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</si>
  <si>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</si>
  <si>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</si>
  <si>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</si>
  <si>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</si>
  <si>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</si>
  <si>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</si>
  <si>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</si>
  <si>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</si>
  <si>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</si>
  <si>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</si>
  <si>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</si>
  <si>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</si>
  <si>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</si>
  <si>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</si>
  <si>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</si>
  <si>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</si>
  <si>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</si>
  <si>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</si>
  <si>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</si>
  <si>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</si>
  <si>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</si>
  <si>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</si>
  <si>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</si>
  <si>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</si>
  <si>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</si>
  <si>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</si>
  <si>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</si>
  <si>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</si>
  <si>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</si>
  <si>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</si>
  <si>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</si>
  <si>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</si>
  <si>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</si>
  <si>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</si>
  <si>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</si>
  <si>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</si>
  <si>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</si>
  <si>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</si>
  <si>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</si>
  <si>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</si>
  <si>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</si>
  <si>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</si>
  <si>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</si>
  <si>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</si>
  <si>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</si>
  <si>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</si>
  <si>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</si>
  <si>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</si>
  <si>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</si>
  <si>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</si>
  <si>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</si>
  <si>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</si>
  <si>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</si>
  <si>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</si>
  <si>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</si>
  <si>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</si>
  <si>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</si>
  <si>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</si>
  <si>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</si>
  <si>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</si>
  <si>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</si>
  <si>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</si>
  <si>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</si>
  <si>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</si>
  <si>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</si>
  <si>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</si>
  <si>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</si>
  <si>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</si>
  <si>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</si>
  <si>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</si>
  <si>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</si>
  <si>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</si>
  <si>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</si>
  <si>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</si>
  <si>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</si>
  <si>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</si>
  <si>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</si>
  <si>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</si>
  <si>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</si>
  <si>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</si>
  <si>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</si>
  <si>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</si>
  <si>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</si>
  <si>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</si>
  <si>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</si>
  <si>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</si>
  <si>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</si>
  <si>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</si>
  <si>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</si>
  <si>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</si>
  <si>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</si>
  <si>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</si>
  <si>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</si>
  <si>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</si>
  <si>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</si>
  <si>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</si>
  <si>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</si>
  <si>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</si>
  <si>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</si>
  <si>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</si>
  <si>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</si>
  <si>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</si>
  <si>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</si>
  <si>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</si>
  <si>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</si>
  <si>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</si>
  <si>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</si>
  <si>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</si>
  <si>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</si>
  <si>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</si>
  <si>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</si>
  <si>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</si>
  <si>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</si>
  <si>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</si>
  <si>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</si>
  <si>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</si>
  <si>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</si>
  <si>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</si>
  <si>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</si>
  <si>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</si>
  <si>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</si>
  <si>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</si>
  <si>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</si>
  <si>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</si>
  <si>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</si>
  <si>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</si>
  <si>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</si>
  <si>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</si>
  <si>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</si>
  <si>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</si>
  <si>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</si>
  <si>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</si>
  <si>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</si>
  <si>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</si>
  <si>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</si>
  <si>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</si>
  <si>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</si>
  <si>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</si>
  <si>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</si>
  <si>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</si>
  <si>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</si>
  <si>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</si>
  <si>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</si>
  <si>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</si>
  <si>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</si>
  <si>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</si>
  <si>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</si>
  <si>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</si>
  <si>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</si>
  <si>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</si>
  <si>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</si>
  <si>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</si>
  <si>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</si>
  <si>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</si>
  <si>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</si>
  <si>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</si>
  <si>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</si>
  <si>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</si>
  <si>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</si>
  <si>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</si>
  <si>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</si>
  <si>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</si>
  <si>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</si>
  <si>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</si>
  <si>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</si>
  <si>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</si>
  <si>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</si>
  <si>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</si>
  <si>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</si>
  <si>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</si>
  <si>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</si>
  <si>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</si>
  <si>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</si>
  <si>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</si>
  <si>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</si>
  <si>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</si>
  <si>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</si>
  <si>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</si>
  <si>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</si>
  <si>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</si>
  <si>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</si>
  <si>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</si>
  <si>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</si>
  <si>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</si>
  <si>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</si>
  <si>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</si>
  <si>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</si>
  <si>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</si>
  <si>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</si>
  <si>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</si>
  <si>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</si>
  <si>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</si>
  <si>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</si>
  <si>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</si>
  <si>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</si>
  <si>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</si>
  <si>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</si>
  <si>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</si>
  <si>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</si>
  <si>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</si>
  <si>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</si>
  <si>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</si>
  <si>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</si>
  <si>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</si>
  <si>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</si>
  <si>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</si>
  <si>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</si>
  <si>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</si>
  <si>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</si>
  <si>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</si>
  <si>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</si>
  <si>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</si>
  <si>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</si>
  <si>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</si>
  <si>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</si>
  <si>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</si>
  <si>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</si>
  <si>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</si>
  <si>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</si>
  <si>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</si>
  <si>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</si>
  <si>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</si>
  <si>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</si>
  <si>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</si>
  <si>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</si>
  <si>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</si>
  <si>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</si>
  <si>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</si>
  <si>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</si>
  <si>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</si>
  <si>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</si>
  <si>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</si>
  <si>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</si>
  <si>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</si>
  <si>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</si>
  <si>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</si>
  <si>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</si>
  <si>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</si>
  <si>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</si>
  <si>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</si>
  <si>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</si>
  <si>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</si>
  <si>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</si>
  <si>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</si>
  <si>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</si>
  <si>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</si>
  <si>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</si>
  <si>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</si>
  <si>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</si>
  <si>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</si>
  <si>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</si>
  <si>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</si>
  <si>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</si>
  <si>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</si>
  <si>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</si>
  <si>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</si>
  <si>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</si>
  <si>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</si>
  <si>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</si>
  <si>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</si>
  <si>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</si>
  <si>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</si>
  <si>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</si>
  <si>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</si>
  <si>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</si>
  <si>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</si>
  <si>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</si>
  <si>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</si>
  <si>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</si>
  <si>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</si>
  <si>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</si>
  <si>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</si>
  <si>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</si>
  <si>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</si>
  <si>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</si>
  <si>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</si>
  <si>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</si>
  <si>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</si>
  <si>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</si>
  <si>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</si>
  <si>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</si>
  <si>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</si>
  <si>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</si>
  <si>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</si>
  <si>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</si>
  <si>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</si>
  <si>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</si>
  <si>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</si>
  <si>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</si>
  <si>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</si>
  <si>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</si>
  <si>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</si>
  <si>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</si>
  <si>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</si>
  <si>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</si>
  <si>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</si>
  <si>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</si>
  <si>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</si>
  <si>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</si>
  <si>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</si>
  <si>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</si>
  <si>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</si>
  <si>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</si>
  <si>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</si>
  <si>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</si>
  <si>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</si>
  <si>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</si>
  <si>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</si>
  <si>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</si>
  <si>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</si>
  <si>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</si>
  <si>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</si>
  <si>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</si>
  <si>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</si>
  <si>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</si>
  <si>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</si>
  <si>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</si>
  <si>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</si>
  <si>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</si>
  <si>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</si>
  <si>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</si>
  <si>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</si>
  <si>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</si>
  <si>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</si>
  <si>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</si>
  <si>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</si>
  <si>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</si>
  <si>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</si>
  <si>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</si>
  <si>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</si>
  <si>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</si>
  <si>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</si>
  <si>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</si>
  <si>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</si>
  <si>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</si>
  <si>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</si>
  <si>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</si>
  <si>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</si>
  <si>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</si>
  <si>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</si>
  <si>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</si>
  <si>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</si>
  <si>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</si>
  <si>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</si>
  <si>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</si>
  <si>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</si>
  <si>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</si>
  <si>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</si>
  <si>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</si>
  <si>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</si>
  <si>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</si>
  <si>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</si>
  <si>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</si>
  <si>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</si>
  <si>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</si>
  <si>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</si>
  <si>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</si>
  <si>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</si>
  <si>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</si>
  <si>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</si>
  <si>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</si>
  <si>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</si>
  <si>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</si>
  <si>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</si>
  <si>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</si>
  <si>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</si>
  <si>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</si>
  <si>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</si>
  <si>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</si>
  <si>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</si>
  <si>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</si>
  <si>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</si>
  <si>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</si>
  <si>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</si>
  <si>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</si>
  <si>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</si>
  <si>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</si>
  <si>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</si>
  <si>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</si>
  <si>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</si>
  <si>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</si>
  <si>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</si>
  <si>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</si>
  <si>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</si>
  <si>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</si>
  <si>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</si>
  <si>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</si>
  <si>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</si>
  <si>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</si>
  <si>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</si>
  <si>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</si>
  <si>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</si>
  <si>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</si>
  <si>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</si>
  <si>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</si>
  <si>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</si>
  <si>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</si>
  <si>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</si>
  <si>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</si>
  <si>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</si>
  <si>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</si>
  <si>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</si>
  <si>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</si>
  <si>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</si>
  <si>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</si>
  <si>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</si>
  <si>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</si>
  <si>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</si>
  <si>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</si>
  <si>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</si>
  <si>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</si>
  <si>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</si>
  <si>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</si>
  <si>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</si>
  <si>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</si>
  <si>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</si>
  <si>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</si>
  <si>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</si>
  <si>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</si>
  <si>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</si>
  <si>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</si>
  <si>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</si>
  <si>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</si>
  <si>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</si>
  <si>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</si>
  <si>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</si>
  <si>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</si>
  <si>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</si>
  <si>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</si>
  <si>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</si>
  <si>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</si>
  <si>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</si>
  <si>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</si>
  <si>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</si>
  <si>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</si>
  <si>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</si>
  <si>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</si>
  <si>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</si>
  <si>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</si>
  <si>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</si>
  <si>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</si>
  <si>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</si>
  <si>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</si>
  <si>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</si>
  <si>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</si>
  <si>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</si>
  <si>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</si>
  <si>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</si>
  <si>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</si>
  <si>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</si>
  <si>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</si>
  <si>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</si>
  <si>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</si>
  <si>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</si>
  <si>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</si>
  <si>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</si>
  <si>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</si>
  <si>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</si>
  <si>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</si>
  <si>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</si>
  <si>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</si>
  <si>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</si>
  <si>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</si>
  <si>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</si>
  <si>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</si>
  <si>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</si>
  <si>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</si>
  <si>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</si>
  <si>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</si>
  <si>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</si>
  <si>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</si>
  <si>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</si>
  <si>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</si>
  <si>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</si>
  <si>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</si>
  <si>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</si>
  <si>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</si>
  <si>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</si>
  <si>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</si>
  <si>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</si>
  <si>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</si>
  <si>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</si>
  <si>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</si>
  <si>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</si>
  <si>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</si>
  <si>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</si>
  <si>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</si>
  <si>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</si>
  <si>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</si>
  <si>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</si>
  <si>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</si>
  <si>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</si>
  <si>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</si>
  <si>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</si>
  <si>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</si>
  <si>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</si>
  <si>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</si>
  <si>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</si>
  <si>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</si>
  <si>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</si>
  <si>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</si>
  <si>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</si>
  <si>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</si>
  <si>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</si>
  <si>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</si>
  <si>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</si>
  <si>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</si>
  <si>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</si>
  <si>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</si>
  <si>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</si>
  <si>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</si>
  <si>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</si>
  <si>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</si>
  <si>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</si>
  <si>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</si>
  <si>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</si>
  <si>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</si>
  <si>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</si>
  <si>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</si>
  <si>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</si>
  <si>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</si>
  <si>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</si>
  <si>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</si>
  <si>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</si>
  <si>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</si>
  <si>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</si>
  <si>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</si>
  <si>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</si>
  <si>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</si>
  <si>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</si>
  <si>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</si>
  <si>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</si>
  <si>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</si>
  <si>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</si>
  <si>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</si>
  <si>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</si>
  <si>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</si>
  <si>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</si>
  <si>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</si>
  <si>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</si>
  <si>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</si>
  <si>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</si>
  <si>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</si>
  <si>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</si>
  <si>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</si>
  <si>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</si>
  <si>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</si>
  <si>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</si>
  <si>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</si>
  <si>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</si>
  <si>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</si>
  <si>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</si>
  <si>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</si>
  <si>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</si>
  <si>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</si>
  <si>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</si>
  <si>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</si>
  <si>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</si>
  <si>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</si>
  <si>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</si>
  <si>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</si>
  <si>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</si>
  <si>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</si>
  <si>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</si>
  <si>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</si>
  <si>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</si>
  <si>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</si>
  <si>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</si>
  <si>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</si>
  <si>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</si>
  <si>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</si>
  <si>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</si>
  <si>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</si>
  <si>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</si>
  <si>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</si>
  <si>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</si>
  <si>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</si>
  <si>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</si>
  <si>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</si>
  <si>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</si>
  <si>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</si>
  <si>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</si>
  <si>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</si>
  <si>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</si>
  <si>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</si>
  <si>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</si>
  <si>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</si>
  <si>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</si>
  <si>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</si>
  <si>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</si>
  <si>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</si>
  <si>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</si>
  <si>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</si>
  <si>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</si>
  <si>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</si>
  <si>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</si>
  <si>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</si>
  <si>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</si>
  <si>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</si>
  <si>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</si>
  <si>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</si>
  <si>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</si>
  <si>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</si>
  <si>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</si>
  <si>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</si>
  <si>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</si>
  <si>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</si>
  <si>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</si>
  <si>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</si>
  <si>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</si>
  <si>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</si>
  <si>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</si>
  <si>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</si>
  <si>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</si>
  <si>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</si>
  <si>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</si>
  <si>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</si>
  <si>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</si>
  <si>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</si>
  <si>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</si>
  <si>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</si>
  <si>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</si>
  <si>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</si>
  <si>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</si>
  <si>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</si>
  <si>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</si>
  <si>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</si>
  <si>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</si>
  <si>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</si>
  <si>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</si>
  <si>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</si>
  <si>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</si>
  <si>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</si>
  <si>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</si>
  <si>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</si>
  <si>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</si>
  <si>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</si>
  <si>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</si>
  <si>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</si>
  <si>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</si>
  <si>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</si>
  <si>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</si>
  <si>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</si>
  <si>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</si>
  <si>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</si>
  <si>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</si>
  <si>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</si>
  <si>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</si>
  <si>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</si>
  <si>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</si>
  <si>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</si>
  <si>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</si>
  <si>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</si>
  <si>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</si>
  <si>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</si>
  <si>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</si>
  <si>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</si>
  <si>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</si>
  <si>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</si>
  <si>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</si>
  <si>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</si>
  <si>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</si>
  <si>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</si>
  <si>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</si>
  <si>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</si>
  <si>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</si>
  <si>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</si>
  <si>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</si>
  <si>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</si>
  <si>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</si>
  <si>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</si>
  <si>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</si>
  <si>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</si>
  <si>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</si>
  <si>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</si>
  <si>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</si>
  <si>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</si>
  <si>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</si>
  <si>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</si>
  <si>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</si>
  <si>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</si>
  <si>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</si>
  <si>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</si>
  <si>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</si>
  <si>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</si>
  <si>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</si>
  <si>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</si>
  <si>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</si>
  <si>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</si>
  <si>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</si>
  <si>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</si>
  <si>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</si>
  <si>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</si>
  <si>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</si>
  <si>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</si>
  <si>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</si>
  <si>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</si>
  <si>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</si>
  <si>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</si>
  <si>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</si>
  <si>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</si>
  <si>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</si>
  <si>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</si>
  <si>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</si>
  <si>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</si>
  <si>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</si>
  <si>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</si>
  <si>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</si>
  <si>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</si>
  <si>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</si>
  <si>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</si>
  <si>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</si>
  <si>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</si>
  <si>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</si>
  <si>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</si>
  <si>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</si>
  <si>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</si>
  <si>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</si>
  <si>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</si>
  <si>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</si>
  <si>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</si>
  <si>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</si>
  <si>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</si>
  <si>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</si>
  <si>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</si>
  <si>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</si>
  <si>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</si>
  <si>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</si>
  <si>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</si>
  <si>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</si>
  <si>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</si>
  <si>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</si>
  <si>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</si>
  <si>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</si>
  <si>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</si>
  <si>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</si>
  <si>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</si>
  <si>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</si>
  <si>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</si>
  <si>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</si>
  <si>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</si>
  <si>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</si>
  <si>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</si>
  <si>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</si>
  <si>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</si>
  <si>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</si>
  <si>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</si>
  <si>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</si>
  <si>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</si>
  <si>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</si>
  <si>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</si>
  <si>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</si>
  <si>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</si>
  <si>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</si>
  <si>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</si>
  <si>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</si>
  <si>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</si>
  <si>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</si>
  <si>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</si>
  <si>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</si>
  <si>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</si>
  <si>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</si>
  <si>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</si>
  <si>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</si>
  <si>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</si>
  <si>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</si>
  <si>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</si>
  <si>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</si>
  <si>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</si>
  <si>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</si>
  <si>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</si>
  <si>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</si>
  <si>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</si>
  <si>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</si>
  <si>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</si>
  <si>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</si>
  <si>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</si>
  <si>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</si>
  <si>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</si>
  <si>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</si>
  <si>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</si>
  <si>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</si>
  <si>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</si>
  <si>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</si>
  <si>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</si>
  <si>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</si>
  <si>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</si>
  <si>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</si>
  <si>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</si>
  <si>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</si>
  <si>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</si>
  <si>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</si>
  <si>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</si>
  <si>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</si>
  <si>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</si>
  <si>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</si>
  <si>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</si>
  <si>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</si>
  <si>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</si>
  <si>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</si>
  <si>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</si>
  <si>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</si>
  <si>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</si>
  <si>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</si>
  <si>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</si>
  <si>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</si>
  <si>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</si>
  <si>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</si>
  <si>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</si>
  <si>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</si>
  <si>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</si>
  <si>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</si>
  <si>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</si>
  <si>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</si>
  <si>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</si>
  <si>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</si>
  <si>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</si>
  <si>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</si>
  <si>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</si>
  <si>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</si>
  <si>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</si>
  <si>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</si>
  <si>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</si>
  <si>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</si>
  <si>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</si>
  <si>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</si>
  <si>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</si>
  <si>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</si>
  <si>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</si>
  <si>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</si>
  <si>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</si>
  <si>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</si>
  <si>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</si>
  <si>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</si>
  <si>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</si>
  <si>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</si>
  <si>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</si>
  <si>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</si>
  <si>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</si>
  <si>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</si>
  <si>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</si>
  <si>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</si>
  <si>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</si>
  <si>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</si>
  <si>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</si>
  <si>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</si>
  <si>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</si>
  <si>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</si>
  <si>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</si>
  <si>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</si>
  <si>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</si>
  <si>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</si>
  <si>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</si>
  <si>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</si>
  <si>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</si>
  <si>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</si>
  <si>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</si>
  <si>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</si>
  <si>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</si>
  <si>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</si>
  <si>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</si>
  <si>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</si>
  <si>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</si>
  <si>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</si>
  <si>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</si>
  <si>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</si>
  <si>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</si>
  <si>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</si>
  <si>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</si>
  <si>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</si>
  <si>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</si>
  <si>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</si>
  <si>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</si>
  <si>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</si>
  <si>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</si>
  <si>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</si>
  <si>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</si>
  <si>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</si>
  <si>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</si>
  <si>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</si>
  <si>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</si>
  <si>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</si>
  <si>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</si>
  <si>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</si>
  <si>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</si>
  <si>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</si>
  <si>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</si>
  <si>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</si>
  <si>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</si>
  <si>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</si>
  <si>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</si>
  <si>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</si>
  <si>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</si>
  <si>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</si>
  <si>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</si>
  <si>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</si>
  <si>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</si>
  <si>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</si>
  <si>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</si>
  <si>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</si>
  <si>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</si>
  <si>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</si>
  <si>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</si>
  <si>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</si>
  <si>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</si>
  <si>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</si>
  <si>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</si>
  <si>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</si>
  <si>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</si>
  <si>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</si>
  <si>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</si>
  <si>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</si>
  <si>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</si>
  <si>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</si>
  <si>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</si>
  <si>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</si>
  <si>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</si>
  <si>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</si>
  <si>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</si>
  <si>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</si>
  <si>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</si>
  <si>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</si>
  <si>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</si>
  <si>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</si>
  <si>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</si>
  <si>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</si>
  <si>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</si>
  <si>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</si>
  <si>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</si>
  <si>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</si>
  <si>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</si>
  <si>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</si>
  <si>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</si>
  <si>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</si>
  <si>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</si>
  <si>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</si>
  <si>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</si>
  <si>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</si>
  <si>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</si>
  <si>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</si>
  <si>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</si>
  <si>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</si>
  <si>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</si>
  <si>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</si>
  <si>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</si>
  <si>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</si>
  <si>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</si>
  <si>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</si>
  <si>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</si>
  <si>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</si>
  <si>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</si>
  <si>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</si>
  <si>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</si>
  <si>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</si>
  <si>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</si>
  <si>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</si>
  <si>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</si>
  <si>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</si>
  <si>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</si>
  <si>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</si>
  <si>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</si>
  <si>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</si>
  <si>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</si>
  <si>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</si>
  <si>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</si>
  <si>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</si>
  <si>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</si>
  <si>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</si>
  <si>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</si>
  <si>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</si>
  <si>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</si>
  <si>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</si>
  <si>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</si>
  <si>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</si>
  <si>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</si>
  <si>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</si>
  <si>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</si>
  <si>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</si>
  <si>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</si>
  <si>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</si>
  <si>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</si>
  <si>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</si>
  <si>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</si>
  <si>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</si>
  <si>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</si>
  <si>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</si>
  <si>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</si>
  <si>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</si>
  <si>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</si>
  <si>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</si>
  <si>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</si>
  <si>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</si>
  <si>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</si>
  <si>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</si>
  <si>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</si>
  <si>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</si>
  <si>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</si>
  <si>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</si>
  <si>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</si>
  <si>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</si>
  <si>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</si>
  <si>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</si>
  <si>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</si>
  <si>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</si>
  <si>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</si>
  <si>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</si>
  <si>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</si>
  <si>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</si>
  <si>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</si>
  <si>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</si>
  <si>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</si>
  <si>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</si>
  <si>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</si>
  <si>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</si>
  <si>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</si>
  <si>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</si>
  <si>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</si>
  <si>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</si>
  <si>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</si>
  <si>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</si>
  <si>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</si>
  <si>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</si>
  <si>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</si>
  <si>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</si>
  <si>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</si>
  <si>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</si>
  <si>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</si>
  <si>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</si>
  <si>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</si>
  <si>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</si>
  <si>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</si>
  <si>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</si>
  <si>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</si>
  <si>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</si>
  <si>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</si>
  <si>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</si>
  <si>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</si>
  <si>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</si>
  <si>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</si>
  <si>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</si>
  <si>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</si>
  <si>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</si>
  <si>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</si>
  <si>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</si>
  <si>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</si>
  <si>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</si>
  <si>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</si>
  <si>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</si>
  <si>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</si>
  <si>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</si>
  <si>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</si>
  <si>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</si>
  <si>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</si>
  <si>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</si>
  <si>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</si>
  <si>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</si>
  <si>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</si>
  <si>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</si>
  <si>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</si>
  <si>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</si>
  <si>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</si>
  <si>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</si>
  <si>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</si>
  <si>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</si>
  <si>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</si>
  <si>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</si>
  <si>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</si>
  <si>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</si>
  <si>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</si>
  <si>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</si>
  <si>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</si>
  <si>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</si>
  <si>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</si>
  <si>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</si>
  <si>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</si>
  <si>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</si>
  <si>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</si>
  <si>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</si>
  <si>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</si>
  <si>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</si>
  <si>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</si>
  <si>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</si>
  <si>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</si>
  <si>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</si>
  <si>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</si>
  <si>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</si>
  <si>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</si>
  <si>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</si>
  <si>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</si>
  <si>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</si>
  <si>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</si>
  <si>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</si>
  <si>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</si>
  <si>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</si>
  <si>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</si>
  <si>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</si>
  <si>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</si>
  <si>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</si>
  <si>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</si>
  <si>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</si>
  <si>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</si>
  <si>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</si>
  <si>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</si>
  <si>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</si>
  <si>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</si>
  <si>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</si>
  <si>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</si>
  <si>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</si>
  <si>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</si>
  <si>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</si>
  <si>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</si>
  <si>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</si>
  <si>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</si>
  <si>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</si>
  <si>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</si>
  <si>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</si>
  <si>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</si>
  <si>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</si>
  <si>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</si>
  <si>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</si>
  <si>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</si>
  <si>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</si>
  <si>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</si>
  <si>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</si>
  <si>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</si>
  <si>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</si>
  <si>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</si>
  <si>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</si>
  <si>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</si>
  <si>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</si>
  <si>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</si>
  <si>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</si>
  <si>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</si>
  <si>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</si>
  <si>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</si>
  <si>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</si>
  <si>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</si>
  <si>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</si>
  <si>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</si>
  <si>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</si>
  <si>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</si>
  <si>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</si>
  <si>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</si>
  <si>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</si>
  <si>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</si>
  <si>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</si>
  <si>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</si>
  <si>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</si>
  <si>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</si>
  <si>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</si>
  <si>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</si>
  <si>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</si>
  <si>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</si>
  <si>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</si>
  <si>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</si>
  <si>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</si>
  <si>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</si>
  <si>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</si>
  <si>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</si>
  <si>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</si>
  <si>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</si>
  <si>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</si>
  <si>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</si>
  <si>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</si>
  <si>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</si>
  <si>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</si>
  <si>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</si>
  <si>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</si>
  <si>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</si>
  <si>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</si>
  <si>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</si>
  <si>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</si>
  <si>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</si>
  <si>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</si>
  <si>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</si>
  <si>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</si>
  <si>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</si>
  <si>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</si>
  <si>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</si>
  <si>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</si>
  <si>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</si>
  <si>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</si>
  <si>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</si>
  <si>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</si>
  <si>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</si>
  <si>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</si>
  <si>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</si>
  <si>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</si>
  <si>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</si>
  <si>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</si>
  <si>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</si>
  <si>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</si>
  <si>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</si>
  <si>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</si>
  <si>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</si>
  <si>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</si>
  <si>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</si>
  <si>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</si>
  <si>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</si>
  <si>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</si>
  <si>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</si>
  <si>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</si>
  <si>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</si>
  <si>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</si>
  <si>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</si>
  <si>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</si>
  <si>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</si>
  <si>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</si>
  <si>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</si>
  <si>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</si>
  <si>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</si>
  <si>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</si>
  <si>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</si>
  <si>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</si>
  <si>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</si>
  <si>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</si>
  <si>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</si>
  <si>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</si>
  <si>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</si>
  <si>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</si>
  <si>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</si>
  <si>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</si>
  <si>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</si>
  <si>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</si>
  <si>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</si>
  <si>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</si>
  <si>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</si>
  <si>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</si>
  <si>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</si>
  <si>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</si>
  <si>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</si>
  <si>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</si>
  <si>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</si>
  <si>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</si>
  <si>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</si>
  <si>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</si>
  <si>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</si>
  <si>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</si>
  <si>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</si>
  <si>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</si>
  <si>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</si>
  <si>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</si>
  <si>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</si>
  <si>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</si>
  <si>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</si>
  <si>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</si>
  <si>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</si>
  <si>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</si>
  <si>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</si>
  <si>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</si>
  <si>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</si>
  <si>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</si>
  <si>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</si>
  <si>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</si>
  <si>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</si>
  <si>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</si>
  <si>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</si>
  <si>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</si>
  <si>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</si>
  <si>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</si>
  <si>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</si>
  <si>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</si>
  <si>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</si>
  <si>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</si>
  <si>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</si>
  <si>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</si>
  <si>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</si>
  <si>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</si>
  <si>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</si>
  <si>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</si>
  <si>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</si>
  <si>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</si>
  <si>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</si>
  <si>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</si>
  <si>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</si>
  <si>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</si>
  <si>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</si>
  <si>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</si>
  <si>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</si>
  <si>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</si>
  <si>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</si>
  <si>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</si>
  <si>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</si>
  <si>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</si>
  <si>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</si>
  <si>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</si>
  <si>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</si>
  <si>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</si>
  <si>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</si>
  <si>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</si>
  <si>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</si>
  <si>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</si>
  <si>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</si>
  <si>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</si>
  <si>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</si>
  <si>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</si>
  <si>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</si>
  <si>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</si>
  <si>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</si>
  <si>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</si>
  <si>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</si>
  <si>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</si>
  <si>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</si>
  <si>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</si>
  <si>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</si>
  <si>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</si>
  <si>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</si>
  <si>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</si>
  <si>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</si>
  <si>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</si>
  <si>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</si>
  <si>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</si>
  <si>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</si>
  <si>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</si>
  <si>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</si>
  <si>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</si>
  <si>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</si>
  <si>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</si>
  <si>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</si>
  <si>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</si>
  <si>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</si>
  <si>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</si>
  <si>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</si>
  <si>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</si>
  <si>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</si>
  <si>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</si>
  <si>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</si>
  <si>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</si>
  <si>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</si>
  <si>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</si>
  <si>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</si>
  <si>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</si>
  <si>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</si>
  <si>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</si>
  <si>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</si>
  <si>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</si>
  <si>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</si>
  <si>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</si>
  <si>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</si>
  <si>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</si>
  <si>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</si>
  <si>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</si>
  <si>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</si>
  <si>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</si>
  <si>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</si>
  <si>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</si>
  <si>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</si>
  <si>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</si>
  <si>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</si>
  <si>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</si>
  <si>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</si>
  <si>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</si>
  <si>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</si>
  <si>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</si>
  <si>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</si>
  <si>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</si>
  <si>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</si>
  <si>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</si>
  <si>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</si>
  <si>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</si>
  <si>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</si>
  <si>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</si>
  <si>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</si>
  <si>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</si>
  <si>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</si>
  <si>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</si>
  <si>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</si>
  <si>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</si>
  <si>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</si>
  <si>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</si>
  <si>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</si>
  <si>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</si>
  <si>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</si>
  <si>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</si>
  <si>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</si>
  <si>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</si>
  <si>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</si>
  <si>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</si>
  <si>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</si>
  <si>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</si>
  <si>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</si>
  <si>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</si>
  <si>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</si>
  <si>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</si>
  <si>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</si>
  <si>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</si>
  <si>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</si>
  <si>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</si>
  <si>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</si>
  <si>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</si>
  <si>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</si>
  <si>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</si>
  <si>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</si>
  <si>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</si>
  <si>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</si>
  <si>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</si>
  <si>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</si>
  <si>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</si>
  <si>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</si>
  <si>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</si>
  <si>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</si>
  <si>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</si>
  <si>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</si>
  <si>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</si>
  <si>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</si>
  <si>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</si>
  <si>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</si>
  <si>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</si>
  <si>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</si>
  <si>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</si>
  <si>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</si>
  <si>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</si>
  <si>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</si>
  <si>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</si>
  <si>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</si>
  <si>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</si>
  <si>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</si>
  <si>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</si>
  <si>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</si>
  <si>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</si>
  <si>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</si>
  <si>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</si>
  <si>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</si>
  <si>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</si>
  <si>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</si>
  <si>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</si>
  <si>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</si>
  <si>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</si>
  <si>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</si>
  <si>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</si>
  <si>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</si>
  <si>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</si>
  <si>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</si>
  <si>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</si>
  <si>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</si>
  <si>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</si>
  <si>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</si>
  <si>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</si>
  <si>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</si>
  <si>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</si>
  <si>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</si>
  <si>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</si>
  <si>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</si>
  <si>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</si>
  <si>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</si>
  <si>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Mean Goal</t>
  </si>
  <si>
    <t>Median Goal</t>
  </si>
  <si>
    <t>Mean Pledge</t>
  </si>
  <si>
    <t>Median Pledge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</si>
  <si>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</si>
  <si>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</si>
  <si>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</si>
  <si>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</si>
  <si>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</si>
  <si>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</si>
  <si>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Upper Quartile of Pledge</t>
  </si>
  <si>
    <t>Lower Quartile of Pledge</t>
  </si>
  <si>
    <t>IQR of Pledge</t>
  </si>
  <si>
    <t>Standaed Deviation of Pledge</t>
  </si>
  <si>
    <t>(All)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</si>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</sst>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7" formatCode="&quot;$&quot;#,##0.00_);\(&quot;$&quot;#,##0.00\)"/>
    <numFmt numFmtId="44" formatCode="_(&quot;$&quot;* #,##0.00_);_(&quot;$&quot;* \(#,##0.00\);_(&quot;$&quot;* &quot;-&quot;??_);_(@_)"/>
    <numFmt numFmtId="164" formatCode="&quot;$&quot;#,##0.00"/>
    <numFmt numFmtId="165" formatCode="yyyy\-mm\-dd;@"/>
    <numFmt numFmtId="16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39" fontId="1" fillId="0" borderId="0" xfId="0" applyNumberFormat="1" applyFont="1" applyAlignment="1">
      <alignment horizontal="center"/>
    </xf>
    <xf numFmtId="39" fontId="0" fillId="0" borderId="0" xfId="0" applyNumberFormat="1"/>
    <xf numFmtId="0" fontId="1" fillId="0" borderId="0" xfId="0" applyFont="1" applyAlignment="1">
      <alignment horizontal="center" vertical="center"/>
    </xf>
    <xf numFmtId="7" fontId="0" fillId="0" borderId="0" xfId="0" applyNumberFormat="1"/>
    <xf numFmtId="166" fontId="0" fillId="0" borderId="0" xfId="0" applyNumberFormat="1" applyAlignment="1">
      <alignment horizontal="center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0" fontId="3" fillId="0" borderId="0" xfId="0" applyNumberFormat="1" applyFont="1" applyAlignment="1">
      <alignment horizontal="left" vertical="center" wrapText="1" indent="1"/>
    </xf>
  </cellXfs>
  <cellStyles count="1">
    <cellStyle name="Normal" xfId="0" builtinId="0"/>
  </cellStyles>
  <dxfs count="8"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9591781496062991"/>
          <c:y val="6.5476690858482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6-46AE-9082-AB15EB2073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6-46AE-9082-AB15EB2073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6-46AE-9082-AB15EB2073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6-46AE-9082-AB15EB20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18142159"/>
        <c:axId val="1518142991"/>
      </c:barChart>
      <c:catAx>
        <c:axId val="151814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2991"/>
        <c:crosses val="autoZero"/>
        <c:auto val="1"/>
        <c:lblAlgn val="ctr"/>
        <c:lblOffset val="100"/>
        <c:noMultiLvlLbl val="0"/>
      </c:catAx>
      <c:valAx>
        <c:axId val="151814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505978419364246"/>
          <c:y val="1.423618839088966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2-4945-A90F-F6B2F57C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53576303"/>
        <c:axId val="2053575055"/>
      </c:barChart>
      <c:catAx>
        <c:axId val="20535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75055"/>
        <c:crosses val="autoZero"/>
        <c:auto val="1"/>
        <c:lblAlgn val="ctr"/>
        <c:lblOffset val="100"/>
        <c:noMultiLvlLbl val="0"/>
      </c:catAx>
      <c:valAx>
        <c:axId val="20535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D-4952-B75A-CACBA218184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D-4952-B75A-CACBA218184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D-4952-B75A-CACBA218184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1D-4952-B75A-CACBA218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059263"/>
        <c:axId val="572061343"/>
      </c:lineChart>
      <c:catAx>
        <c:axId val="57205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61343"/>
        <c:crosses val="autoZero"/>
        <c:auto val="1"/>
        <c:lblAlgn val="ctr"/>
        <c:lblOffset val="100"/>
        <c:noMultiLvlLbl val="0"/>
      </c:catAx>
      <c:valAx>
        <c:axId val="5720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5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Theater_Outcomes_vs_Launch.png</a:t>
            </a:r>
            <a:endParaRPr lang="en-US" b="1"/>
          </a:p>
        </c:rich>
      </c:tx>
      <c:layout>
        <c:manualLayout>
          <c:xMode val="edge"/>
          <c:yMode val="edge"/>
          <c:x val="0.36067987601393819"/>
          <c:y val="5.69571660685271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68-4A45-9836-8489AFED95B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68-4A45-9836-8489AFED95B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68-4A45-9836-8489AFED9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0521344"/>
        <c:axId val="550514688"/>
      </c:lineChart>
      <c:catAx>
        <c:axId val="55052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14688"/>
        <c:crosses val="autoZero"/>
        <c:auto val="1"/>
        <c:lblAlgn val="ctr"/>
        <c:lblOffset val="100"/>
        <c:noMultiLvlLbl val="0"/>
      </c:catAx>
      <c:valAx>
        <c:axId val="5505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52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</xdr:rowOff>
    </xdr:from>
    <xdr:to>
      <xdr:col>15</xdr:col>
      <xdr:colOff>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3C2CD-F85C-FD99-649B-CE9080CE8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163830</xdr:rowOff>
    </xdr:from>
    <xdr:to>
      <xdr:col>15</xdr:col>
      <xdr:colOff>586740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9FAD1-B12F-8C48-04AD-233861CA3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171450</xdr:rowOff>
    </xdr:from>
    <xdr:to>
      <xdr:col>15</xdr:col>
      <xdr:colOff>601980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F922B-DAAD-4222-E416-BF3A7BCF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2</xdr:row>
      <xdr:rowOff>171450</xdr:rowOff>
    </xdr:from>
    <xdr:to>
      <xdr:col>14</xdr:col>
      <xdr:colOff>15240</xdr:colOff>
      <xdr:row>18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F58F1D-4B5B-CF98-60F4-0AB55C2B90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2.72325185185" createdVersion="8" refreshedVersion="8" minRefreshableVersion="3" recordCount="4114" xr:uid="{674A42BC-70C2-427E-88EE-7B347ABA90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2.853305555553" createdVersion="8" refreshedVersion="8" minRefreshableVersion="3" recordCount="4114" xr:uid="{83271678-768C-4A60-A4D7-963806DEF21E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3.719123726849" createdVersion="8" refreshedVersion="8" minRefreshableVersion="3" recordCount="4114" xr:uid="{8C9AD987-6FD3-4ACF-AEC4-A812945B7ED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5000" endNum="9999" groupInterval="4999"/>
        <groupItems count="3">
          <s v="&lt;5000"/>
          <s v="5000-9999"/>
          <s v="&gt;9999"/>
        </groupItems>
      </fieldGroup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38.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57.14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42.8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28.5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53.83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38.5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61.25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66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02.94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82.9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33.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68.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33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68.42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99.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55.34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41.67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43.48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11.7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34.38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73.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70.97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31.7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88.24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17.65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20.2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66.67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14.29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02.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57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38.96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42.86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12.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98.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33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47.22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96.28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1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75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18.94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41.18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71.43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86.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83.3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92.13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53.6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25.21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95.0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08.7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41.1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02.17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65.71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53.85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57.14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BDF48-7BD6-400B-8C77-C19051CE6B3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6B1A0-697D-458A-9615-9D244C40F3EA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C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E94FB-B1D4-40B1-9235-42D605ABE10C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F17" firstHeaderRow="1" firstDataRow="2" firstDataCol="1" rowPageCount="1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7713F-7B0A-4C88-ADF8-854EE11FC03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18" baseItem="1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ADCF-72EA-49A2-9766-619799399BFC}">
  <dimension ref="A1:F6"/>
  <sheetViews>
    <sheetView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1" t="s">
        <v>8315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8361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9F43-30AD-48A8-8574-C9394D70EB72}">
  <dimension ref="A1:C6"/>
  <sheetViews>
    <sheetView workbookViewId="0">
      <selection activeCell="C13" sqref="C1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1" spans="1:3" x14ac:dyDescent="0.3">
      <c r="A1" s="10" t="s">
        <v>8222</v>
      </c>
      <c r="B1" t="s">
        <v>8223</v>
      </c>
    </row>
    <row r="3" spans="1:3" x14ac:dyDescent="0.3">
      <c r="A3" s="10" t="s">
        <v>8363</v>
      </c>
      <c r="B3" s="10" t="s">
        <v>8360</v>
      </c>
    </row>
    <row r="4" spans="1:3" x14ac:dyDescent="0.3">
      <c r="A4" s="10" t="s">
        <v>8362</v>
      </c>
      <c r="B4" t="s">
        <v>8218</v>
      </c>
      <c r="C4" t="s">
        <v>8361</v>
      </c>
    </row>
    <row r="5" spans="1:3" x14ac:dyDescent="0.3">
      <c r="A5" s="11" t="s">
        <v>8316</v>
      </c>
      <c r="B5" s="12">
        <v>412</v>
      </c>
      <c r="C5" s="12">
        <v>412</v>
      </c>
    </row>
    <row r="6" spans="1:3" x14ac:dyDescent="0.3">
      <c r="A6" s="11" t="s">
        <v>8361</v>
      </c>
      <c r="B6" s="12">
        <v>412</v>
      </c>
      <c r="C6" s="12">
        <v>412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93E18-47B7-4C09-BF6D-932FD8362564}">
  <dimension ref="A1:D14"/>
  <sheetViews>
    <sheetView workbookViewId="0">
      <selection activeCell="D29" sqref="D29"/>
    </sheetView>
  </sheetViews>
  <sheetFormatPr defaultRowHeight="14.4" x14ac:dyDescent="0.3"/>
  <cols>
    <col min="1" max="1" width="25.5546875" customWidth="1"/>
    <col min="2" max="2" width="11.21875" style="20" customWidth="1"/>
    <col min="3" max="3" width="11.109375" style="20" bestFit="1" customWidth="1"/>
    <col min="4" max="4" width="9.5546875" bestFit="1" customWidth="1"/>
  </cols>
  <sheetData>
    <row r="1" spans="1:4" x14ac:dyDescent="0.3">
      <c r="B1" s="20" t="s">
        <v>8385</v>
      </c>
      <c r="C1" s="20" t="s">
        <v>8386</v>
      </c>
    </row>
    <row r="2" spans="1:4" x14ac:dyDescent="0.3">
      <c r="A2" t="s">
        <v>8381</v>
      </c>
      <c r="B2" s="20" t="e">
        <f>AVERAGE(#REF!)</f>
        <v>#REF!</v>
      </c>
      <c r="C2" s="20" t="e">
        <f>AVERAGE(#REF!)</f>
        <v>#REF!</v>
      </c>
      <c r="D2" s="19"/>
    </row>
    <row r="3" spans="1:4" x14ac:dyDescent="0.3">
      <c r="A3" t="s">
        <v>8382</v>
      </c>
      <c r="B3" s="20" t="e">
        <f>MEDIAN(#REF!)</f>
        <v>#REF!</v>
      </c>
      <c r="C3" s="20" t="e">
        <f>MEDIAN(#REF!)</f>
        <v>#REF!</v>
      </c>
      <c r="D3" s="19"/>
    </row>
    <row r="4" spans="1:4" x14ac:dyDescent="0.3">
      <c r="A4" t="s">
        <v>8387</v>
      </c>
      <c r="B4" s="20" t="e">
        <f>_xlfn.STDEV.P(#REF!)</f>
        <v>#REF!</v>
      </c>
      <c r="C4" s="20" t="e">
        <f>_xlfn.STDEV.P(#REF!)</f>
        <v>#REF!</v>
      </c>
      <c r="D4" s="19"/>
    </row>
    <row r="5" spans="1:4" x14ac:dyDescent="0.3">
      <c r="A5" t="s">
        <v>8388</v>
      </c>
      <c r="B5" s="20" t="e">
        <f>_xlfn.QUARTILE.EXC(#REF!,3)</f>
        <v>#REF!</v>
      </c>
      <c r="C5" s="20" t="e">
        <f>_xlfn.QUARTILE.EXC(#REF!,3)</f>
        <v>#REF!</v>
      </c>
      <c r="D5" s="19"/>
    </row>
    <row r="6" spans="1:4" x14ac:dyDescent="0.3">
      <c r="A6" t="s">
        <v>8389</v>
      </c>
      <c r="B6" s="20" t="e">
        <f>_xlfn.QUARTILE.EXC(#REF!,1)</f>
        <v>#REF!</v>
      </c>
      <c r="C6" s="20" t="e">
        <f>_xlfn.QUARTILE.EXC(#REF!,1)</f>
        <v>#REF!</v>
      </c>
      <c r="D6" s="19"/>
    </row>
    <row r="7" spans="1:4" x14ac:dyDescent="0.3">
      <c r="A7" t="s">
        <v>8390</v>
      </c>
      <c r="B7" s="20" t="e">
        <f>B5-B6</f>
        <v>#REF!</v>
      </c>
      <c r="C7" s="20" t="e">
        <f>C5-C6</f>
        <v>#REF!</v>
      </c>
      <c r="D7" s="19"/>
    </row>
    <row r="9" spans="1:4" x14ac:dyDescent="0.3">
      <c r="A9" t="s">
        <v>8383</v>
      </c>
      <c r="B9" s="20" t="e">
        <f>AVERAGE(#REF!)</f>
        <v>#REF!</v>
      </c>
      <c r="C9" s="20" t="e">
        <f>AVERAGE(#REF!)</f>
        <v>#REF!</v>
      </c>
    </row>
    <row r="10" spans="1:4" x14ac:dyDescent="0.3">
      <c r="A10" t="s">
        <v>8384</v>
      </c>
      <c r="B10" s="20" t="e">
        <f>MEDIAN(#REF!)</f>
        <v>#REF!</v>
      </c>
      <c r="C10" s="20" t="e">
        <f>MEDIAN(#REF!)</f>
        <v>#REF!</v>
      </c>
    </row>
    <row r="11" spans="1:4" x14ac:dyDescent="0.3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4" x14ac:dyDescent="0.3">
      <c r="A12" t="s">
        <v>8391</v>
      </c>
      <c r="B12" s="20" t="e">
        <f>_xlfn.QUARTILE.EXC(#REF!,3)</f>
        <v>#REF!</v>
      </c>
      <c r="C12" s="20" t="e">
        <f>_xlfn.QUARTILE.EXC(#REF!,3)</f>
        <v>#REF!</v>
      </c>
    </row>
    <row r="13" spans="1:4" x14ac:dyDescent="0.3">
      <c r="A13" t="s">
        <v>8392</v>
      </c>
      <c r="B13" s="20" t="e">
        <f>_xlfn.QUARTILE.EXC(#REF!,1)</f>
        <v>#REF!</v>
      </c>
      <c r="C13" s="20" t="e">
        <f>_xlfn.QUARTILE.EXC(#REF!,1)</f>
        <v>#REF!</v>
      </c>
    </row>
    <row r="14" spans="1:4" x14ac:dyDescent="0.3">
      <c r="A14" t="s">
        <v>8393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D9B2-B395-4A80-956E-56FF189BD390}">
  <dimension ref="A1:F17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8358</v>
      </c>
      <c r="B1" t="s">
        <v>8315</v>
      </c>
    </row>
    <row r="3" spans="1:6" x14ac:dyDescent="0.3">
      <c r="A3" s="10" t="s">
        <v>8363</v>
      </c>
      <c r="B3" s="10" t="s">
        <v>8360</v>
      </c>
    </row>
    <row r="4" spans="1:6" x14ac:dyDescent="0.3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8372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3">
      <c r="A6" s="14" t="s">
        <v>8373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3">
      <c r="A7" s="14" t="s">
        <v>8374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3">
      <c r="A8" s="14" t="s">
        <v>8375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3">
      <c r="A9" s="14" t="s">
        <v>8366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3">
      <c r="A10" s="14" t="s">
        <v>8376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3">
      <c r="A11" s="14" t="s">
        <v>8367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3">
      <c r="A12" s="14" t="s">
        <v>8368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3">
      <c r="A13" s="14" t="s">
        <v>8369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3">
      <c r="A14" s="14" t="s">
        <v>8370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3">
      <c r="A15" s="14" t="s">
        <v>8371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3">
      <c r="A16" s="14" t="s">
        <v>8377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3">
      <c r="A17" s="14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E1297-1654-4258-9BB2-ABC06902BC9F}">
  <dimension ref="A1:E18"/>
  <sheetViews>
    <sheetView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8358</v>
      </c>
      <c r="B1" t="s">
        <v>8315</v>
      </c>
    </row>
    <row r="2" spans="1:5" x14ac:dyDescent="0.3">
      <c r="A2" s="10" t="s">
        <v>8396</v>
      </c>
      <c r="B2" t="s">
        <v>8395</v>
      </c>
    </row>
    <row r="4" spans="1:5" x14ac:dyDescent="0.3">
      <c r="A4" s="10" t="s">
        <v>8363</v>
      </c>
      <c r="B4" s="10" t="s">
        <v>8360</v>
      </c>
    </row>
    <row r="5" spans="1:5" x14ac:dyDescent="0.3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3">
      <c r="A6" s="14" t="s">
        <v>8372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3">
      <c r="A7" s="14" t="s">
        <v>8373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3">
      <c r="A8" s="14" t="s">
        <v>8374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3">
      <c r="A9" s="14" t="s">
        <v>8375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3">
      <c r="A10" s="14" t="s">
        <v>8366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3">
      <c r="A11" s="14" t="s">
        <v>8376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3">
      <c r="A12" s="14" t="s">
        <v>8367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3">
      <c r="A13" s="14" t="s">
        <v>8368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3">
      <c r="A14" s="14" t="s">
        <v>8369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3">
      <c r="A15" s="14" t="s">
        <v>8370</v>
      </c>
      <c r="B15" s="12"/>
      <c r="C15" s="12">
        <v>50</v>
      </c>
      <c r="D15" s="12">
        <v>65</v>
      </c>
      <c r="E15" s="12">
        <v>115</v>
      </c>
    </row>
    <row r="16" spans="1:5" x14ac:dyDescent="0.3">
      <c r="A16" s="14" t="s">
        <v>8371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3">
      <c r="A17" s="14" t="s">
        <v>8377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3">
      <c r="A18" s="14" t="s">
        <v>8361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="95" zoomScaleNormal="95" workbookViewId="0">
      <pane ySplit="1" topLeftCell="A2" activePane="bottomLeft" state="frozen"/>
      <selection activeCell="H1" sqref="H1"/>
      <selection pane="bottomLeft"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17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77734375" customWidth="1"/>
    <col min="16" max="16" width="17.77734375" customWidth="1"/>
    <col min="17" max="17" width="41.109375" customWidth="1"/>
    <col min="18" max="18" width="15.88671875" customWidth="1"/>
    <col min="19" max="19" width="30.21875" customWidth="1"/>
    <col min="20" max="20" width="32.77734375" customWidth="1"/>
    <col min="21" max="21" width="10.4414062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6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8364</v>
      </c>
      <c r="T1" s="1" t="s">
        <v>8365</v>
      </c>
      <c r="U1" s="1" t="s">
        <v>8396</v>
      </c>
    </row>
    <row r="2" spans="1:21" ht="43.2" x14ac:dyDescent="0.3">
      <c r="A2">
        <v>0</v>
      </c>
      <c r="B2" s="3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IFERROR(ROUND(E2/L2*100,2),0)</f>
        <v>6391.76</v>
      </c>
      <c r="Q2" s="9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IFERROR(ROUND(E3/L3*100,2),0)</f>
        <v>18548.099999999999</v>
      </c>
      <c r="Q3" s="9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9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9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9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9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9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9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9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9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9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9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9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9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9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9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9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9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9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9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9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9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9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9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9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9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9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9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9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9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9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9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9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9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9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9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9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9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9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9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9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9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9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9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9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9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9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9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9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9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9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9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9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9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9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9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9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9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8666.67</v>
      </c>
      <c r="Q66" s="9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IFERROR(ROUND(E67/L67*100,2),0)</f>
        <v>13205.26</v>
      </c>
      <c r="Q67" s="9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9123.08</v>
      </c>
      <c r="Q68" s="9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11625</v>
      </c>
      <c r="Q69" s="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2119.44</v>
      </c>
      <c r="Q70" s="9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6232.71</v>
      </c>
      <c r="Q71" s="9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3741.18</v>
      </c>
      <c r="Q72" s="9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6971.88</v>
      </c>
      <c r="Q73" s="9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5817.07</v>
      </c>
      <c r="Q74" s="9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5000</v>
      </c>
      <c r="Q75" s="9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1947.1</v>
      </c>
      <c r="Q76" s="9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8595.74</v>
      </c>
      <c r="Q77" s="9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3066.67</v>
      </c>
      <c r="Q78" s="9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6038.46</v>
      </c>
      <c r="Q79" s="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3860</v>
      </c>
      <c r="Q80" s="9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4026.83</v>
      </c>
      <c r="Q81" s="9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27382.98</v>
      </c>
      <c r="Q82" s="9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5303.57</v>
      </c>
      <c r="Q83" s="9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4000.5</v>
      </c>
      <c r="Q84" s="9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1576.92</v>
      </c>
      <c r="Q85" s="9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7142.86</v>
      </c>
      <c r="Q86" s="9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7171.43</v>
      </c>
      <c r="Q87" s="9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37576.47</v>
      </c>
      <c r="Q88" s="9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10460</v>
      </c>
      <c r="Q89" s="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6000</v>
      </c>
      <c r="Q90" s="9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12328.57</v>
      </c>
      <c r="Q91" s="9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3137.5</v>
      </c>
      <c r="Q92" s="9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7826.09</v>
      </c>
      <c r="Q93" s="9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12232.56</v>
      </c>
      <c r="Q94" s="9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7373.33</v>
      </c>
      <c r="Q95" s="9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2166.67</v>
      </c>
      <c r="Q96" s="9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2190.48</v>
      </c>
      <c r="Q97" s="9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5058.82</v>
      </c>
      <c r="Q98" s="9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5312.5</v>
      </c>
      <c r="Q99" s="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5666.67</v>
      </c>
      <c r="Q100" s="9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4077.67</v>
      </c>
      <c r="Q101" s="9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19230.77</v>
      </c>
      <c r="Q102" s="9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10000</v>
      </c>
      <c r="Q103" s="9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11792.31</v>
      </c>
      <c r="Q104" s="9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2789.8</v>
      </c>
      <c r="Q105" s="9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6000</v>
      </c>
      <c r="Q106" s="9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3938.33</v>
      </c>
      <c r="Q107" s="9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18611.11</v>
      </c>
      <c r="Q108" s="9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11137.68</v>
      </c>
      <c r="Q109" s="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7872.34</v>
      </c>
      <c r="Q110" s="9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4670.21</v>
      </c>
      <c r="Q111" s="9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6538.46</v>
      </c>
      <c r="Q112" s="9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10207.549999999999</v>
      </c>
      <c r="Q113" s="9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6419.75</v>
      </c>
      <c r="Q114" s="9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9038.4599999999991</v>
      </c>
      <c r="Q115" s="9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8857.14</v>
      </c>
      <c r="Q116" s="9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2872.73</v>
      </c>
      <c r="Q117" s="9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6978.95</v>
      </c>
      <c r="Q118" s="9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16748.96</v>
      </c>
      <c r="Q119" s="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14491.23</v>
      </c>
      <c r="Q120" s="9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9184.0499999999993</v>
      </c>
      <c r="Q121" s="9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1000</v>
      </c>
      <c r="Q122" s="9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100</v>
      </c>
      <c r="Q123" s="9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9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2516.67</v>
      </c>
      <c r="Q125" s="9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9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1166.67</v>
      </c>
      <c r="Q127" s="9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10669.23</v>
      </c>
      <c r="Q128" s="9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4750</v>
      </c>
      <c r="Q129" s="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31116.67</v>
      </c>
      <c r="Q130" s="9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IFERROR(ROUND(E131/L131*100,2),0)</f>
        <v>0</v>
      </c>
      <c r="Q131" s="9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9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9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9450.6200000000008</v>
      </c>
      <c r="Q134" s="9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9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9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8060</v>
      </c>
      <c r="Q137" s="9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9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8124.14</v>
      </c>
      <c r="Q140" s="9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50000</v>
      </c>
      <c r="Q141" s="9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9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4617.8599999999997</v>
      </c>
      <c r="Q143" s="9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1000</v>
      </c>
      <c r="Q144" s="9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9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5594.59</v>
      </c>
      <c r="Q146" s="9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3755.56</v>
      </c>
      <c r="Q147" s="9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3833.33</v>
      </c>
      <c r="Q148" s="9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2000</v>
      </c>
      <c r="Q150" s="9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1533.33</v>
      </c>
      <c r="Q151" s="9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44943.28</v>
      </c>
      <c r="Q152" s="9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2800</v>
      </c>
      <c r="Q153" s="9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1500</v>
      </c>
      <c r="Q154" s="9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3590</v>
      </c>
      <c r="Q155" s="9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1333.33</v>
      </c>
      <c r="Q156" s="9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2025</v>
      </c>
      <c r="Q157" s="9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11900</v>
      </c>
      <c r="Q158" s="9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400</v>
      </c>
      <c r="Q159" s="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9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1000</v>
      </c>
      <c r="Q161" s="9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9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500</v>
      </c>
      <c r="Q163" s="9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4350</v>
      </c>
      <c r="Q164" s="9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9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9142.86</v>
      </c>
      <c r="Q166" s="9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9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300000</v>
      </c>
      <c r="Q168" s="9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550</v>
      </c>
      <c r="Q169" s="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10833.33</v>
      </c>
      <c r="Q170" s="9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5600</v>
      </c>
      <c r="Q171" s="9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3250</v>
      </c>
      <c r="Q172" s="9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100</v>
      </c>
      <c r="Q173" s="9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9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9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9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4988.46</v>
      </c>
      <c r="Q177" s="9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9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2571.4299999999998</v>
      </c>
      <c r="Q179" s="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9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10000</v>
      </c>
      <c r="Q181" s="9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3084.62</v>
      </c>
      <c r="Q182" s="9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18050</v>
      </c>
      <c r="Q183" s="9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9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37350</v>
      </c>
      <c r="Q185" s="9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2550</v>
      </c>
      <c r="Q186" s="9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22000</v>
      </c>
      <c r="Q187" s="9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9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16000</v>
      </c>
      <c r="Q189" s="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9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6900</v>
      </c>
      <c r="Q191" s="9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5000</v>
      </c>
      <c r="Q192" s="9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8333.33</v>
      </c>
      <c r="Q193" s="9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566.66999999999996</v>
      </c>
      <c r="Q194" s="9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IFERROR(ROUND(E195/L195*100,2),0)</f>
        <v>0</v>
      </c>
      <c r="Q195" s="9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100</v>
      </c>
      <c r="Q196" s="9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9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7710.53</v>
      </c>
      <c r="Q198" s="9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3275</v>
      </c>
      <c r="Q199" s="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4650</v>
      </c>
      <c r="Q200" s="9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9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8730.83</v>
      </c>
      <c r="Q202" s="9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5428.57</v>
      </c>
      <c r="Q203" s="9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9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9325</v>
      </c>
      <c r="Q205" s="9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11768.37</v>
      </c>
      <c r="Q206" s="9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7647.06</v>
      </c>
      <c r="Q207" s="9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9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16384.62</v>
      </c>
      <c r="Q209" s="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9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9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9181.82</v>
      </c>
      <c r="Q212" s="9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18583.330000000002</v>
      </c>
      <c r="Q213" s="9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100</v>
      </c>
      <c r="Q214" s="9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2000</v>
      </c>
      <c r="Q215" s="9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100</v>
      </c>
      <c r="Q216" s="9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1000</v>
      </c>
      <c r="Q217" s="9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33153.83</v>
      </c>
      <c r="Q218" s="9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31428.95</v>
      </c>
      <c r="Q219" s="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10000</v>
      </c>
      <c r="Q220" s="9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11598.68</v>
      </c>
      <c r="Q221" s="9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12000</v>
      </c>
      <c r="Q222" s="9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9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6500</v>
      </c>
      <c r="Q224" s="9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9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9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9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12500</v>
      </c>
      <c r="Q228" s="9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9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9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3000</v>
      </c>
      <c r="Q232" s="9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9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1571.43</v>
      </c>
      <c r="Q234" s="9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9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8020</v>
      </c>
      <c r="Q236" s="9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9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9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5000</v>
      </c>
      <c r="Q239" s="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9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5000</v>
      </c>
      <c r="Q241" s="9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11784.76</v>
      </c>
      <c r="Q242" s="9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10904.26</v>
      </c>
      <c r="Q243" s="9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7301.98</v>
      </c>
      <c r="Q244" s="9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7819.51</v>
      </c>
      <c r="Q245" s="9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4739.88</v>
      </c>
      <c r="Q246" s="9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5402.08</v>
      </c>
      <c r="Q247" s="9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6848.88</v>
      </c>
      <c r="Q248" s="9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10814.52</v>
      </c>
      <c r="Q249" s="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58995.21</v>
      </c>
      <c r="Q250" s="9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4805.1099999999997</v>
      </c>
      <c r="Q251" s="9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7248.28</v>
      </c>
      <c r="Q252" s="9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5707.79</v>
      </c>
      <c r="Q253" s="9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8544.44</v>
      </c>
      <c r="Q254" s="9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21585.71</v>
      </c>
      <c r="Q255" s="9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8938.64</v>
      </c>
      <c r="Q256" s="9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4541.84</v>
      </c>
      <c r="Q257" s="9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6575.64</v>
      </c>
      <c r="Q258" s="9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IFERROR(ROUND(E259/L259*100,2),0)</f>
        <v>6670.41</v>
      </c>
      <c r="Q259" s="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8334.59</v>
      </c>
      <c r="Q260" s="9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10504.61</v>
      </c>
      <c r="Q261" s="9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12090.91</v>
      </c>
      <c r="Q262" s="9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9763.64</v>
      </c>
      <c r="Q263" s="9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4137.93</v>
      </c>
      <c r="Q264" s="9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3065.45</v>
      </c>
      <c r="Q265" s="9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6494.51</v>
      </c>
      <c r="Q266" s="9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9577.59</v>
      </c>
      <c r="Q267" s="9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4041.67</v>
      </c>
      <c r="Q268" s="9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7857.84</v>
      </c>
      <c r="Q269" s="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5018.0200000000004</v>
      </c>
      <c r="Q270" s="9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9225.17</v>
      </c>
      <c r="Q271" s="9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5754.1</v>
      </c>
      <c r="Q272" s="9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10942.16</v>
      </c>
      <c r="Q273" s="9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8189.25</v>
      </c>
      <c r="Q274" s="9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4566.7700000000004</v>
      </c>
      <c r="Q275" s="9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5522.12</v>
      </c>
      <c r="Q276" s="9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6529.82</v>
      </c>
      <c r="Q277" s="9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9522.58</v>
      </c>
      <c r="Q278" s="9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7544.48</v>
      </c>
      <c r="Q279" s="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9781.69</v>
      </c>
      <c r="Q280" s="9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8768.56</v>
      </c>
      <c r="Q281" s="9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5474.89</v>
      </c>
      <c r="Q282" s="9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8395.34</v>
      </c>
      <c r="Q283" s="9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25438.55</v>
      </c>
      <c r="Q284" s="9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10182.700000000001</v>
      </c>
      <c r="Q285" s="9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5506.64</v>
      </c>
      <c r="Q286" s="9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5690.14</v>
      </c>
      <c r="Q287" s="9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12128.15</v>
      </c>
      <c r="Q288" s="9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9118.9699999999993</v>
      </c>
      <c r="Q289" s="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11544.81</v>
      </c>
      <c r="Q290" s="9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6777.16</v>
      </c>
      <c r="Q291" s="9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2857.62</v>
      </c>
      <c r="Q292" s="9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4688.28</v>
      </c>
      <c r="Q293" s="9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15442.23</v>
      </c>
      <c r="Q294" s="9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20122.14</v>
      </c>
      <c r="Q295" s="9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10000</v>
      </c>
      <c r="Q296" s="9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10008.200000000001</v>
      </c>
      <c r="Q297" s="9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23008.95</v>
      </c>
      <c r="Q298" s="9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14174.65</v>
      </c>
      <c r="Q299" s="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5634.44</v>
      </c>
      <c r="Q300" s="9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7334.12</v>
      </c>
      <c r="Q301" s="9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8533.7800000000007</v>
      </c>
      <c r="Q302" s="9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6149.62</v>
      </c>
      <c r="Q303" s="9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9301.85</v>
      </c>
      <c r="Q304" s="9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5029.2700000000004</v>
      </c>
      <c r="Q305" s="9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10643.24</v>
      </c>
      <c r="Q306" s="9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5171.96</v>
      </c>
      <c r="Q307" s="9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3661.25</v>
      </c>
      <c r="Q308" s="9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4251.74</v>
      </c>
      <c r="Q309" s="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6271.29</v>
      </c>
      <c r="Q310" s="9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8995.7999999999993</v>
      </c>
      <c r="Q311" s="9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2892.47</v>
      </c>
      <c r="Q312" s="9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13880.22</v>
      </c>
      <c r="Q313" s="9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6130.14</v>
      </c>
      <c r="Q314" s="9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8020.27</v>
      </c>
      <c r="Q315" s="9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3209.58</v>
      </c>
      <c r="Q316" s="9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20088.89</v>
      </c>
      <c r="Q317" s="9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10801.27</v>
      </c>
      <c r="Q318" s="9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9569.94</v>
      </c>
      <c r="Q319" s="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4988.03</v>
      </c>
      <c r="Q320" s="9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11047.06</v>
      </c>
      <c r="Q321" s="9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13491.14</v>
      </c>
      <c r="Q322" s="9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IFERROR(ROUND(E323/L323*100,2),0)</f>
        <v>10662.31</v>
      </c>
      <c r="Q323" s="9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14504.3</v>
      </c>
      <c r="Q324" s="9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11458.62</v>
      </c>
      <c r="Q325" s="9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10531.71</v>
      </c>
      <c r="Q326" s="9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7092.12</v>
      </c>
      <c r="Q327" s="9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14717.17</v>
      </c>
      <c r="Q328" s="9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16047.06</v>
      </c>
      <c r="Q329" s="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15604.58</v>
      </c>
      <c r="Q330" s="9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6317.37</v>
      </c>
      <c r="Q331" s="9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10482.35</v>
      </c>
      <c r="Q332" s="9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9735.6200000000008</v>
      </c>
      <c r="Q333" s="9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20363.060000000001</v>
      </c>
      <c r="Q334" s="9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18831.2</v>
      </c>
      <c r="Q335" s="9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14665.22</v>
      </c>
      <c r="Q336" s="9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10918.75</v>
      </c>
      <c r="Q337" s="9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5924.9</v>
      </c>
      <c r="Q338" s="9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9790.48</v>
      </c>
      <c r="Q339" s="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7000.02</v>
      </c>
      <c r="Q340" s="9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7286.52</v>
      </c>
      <c r="Q341" s="9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14634.78</v>
      </c>
      <c r="Q342" s="9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6790.91</v>
      </c>
      <c r="Q343" s="9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16985.080000000002</v>
      </c>
      <c r="Q344" s="9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5841.33</v>
      </c>
      <c r="Q345" s="9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11999.3</v>
      </c>
      <c r="Q346" s="9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9986.0300000000007</v>
      </c>
      <c r="Q347" s="9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9057.91</v>
      </c>
      <c r="Q348" s="9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11777.36</v>
      </c>
      <c r="Q349" s="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8655.4599999999991</v>
      </c>
      <c r="Q350" s="9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7189.93</v>
      </c>
      <c r="Q351" s="9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12981.9</v>
      </c>
      <c r="Q352" s="9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4491.29</v>
      </c>
      <c r="Q353" s="9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4075.52</v>
      </c>
      <c r="Q354" s="9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10352.39</v>
      </c>
      <c r="Q355" s="9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12544.83</v>
      </c>
      <c r="Q356" s="9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24660.61</v>
      </c>
      <c r="Q357" s="9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7940.13</v>
      </c>
      <c r="Q358" s="9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8613.86</v>
      </c>
      <c r="Q359" s="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19304.87</v>
      </c>
      <c r="Q360" s="9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8402.32</v>
      </c>
      <c r="Q361" s="9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13982.76</v>
      </c>
      <c r="Q362" s="9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10982.19</v>
      </c>
      <c r="Q363" s="9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13953.49</v>
      </c>
      <c r="Q364" s="9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34784.620000000003</v>
      </c>
      <c r="Q365" s="9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6824.16</v>
      </c>
      <c r="Q366" s="9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23993.85</v>
      </c>
      <c r="Q367" s="9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28731.34</v>
      </c>
      <c r="Q368" s="9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8684.8799999999992</v>
      </c>
      <c r="Q369" s="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8184.91</v>
      </c>
      <c r="Q370" s="9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4287.5</v>
      </c>
      <c r="Q371" s="9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70941.86</v>
      </c>
      <c r="Q372" s="9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16125.52</v>
      </c>
      <c r="Q373" s="9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4177.78</v>
      </c>
      <c r="Q374" s="9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8988.76</v>
      </c>
      <c r="Q375" s="9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4505.17</v>
      </c>
      <c r="Q376" s="9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4285.71</v>
      </c>
      <c r="Q377" s="9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5408.33</v>
      </c>
      <c r="Q378" s="9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10321.799999999999</v>
      </c>
      <c r="Q379" s="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4039.76</v>
      </c>
      <c r="Q380" s="9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11685.91</v>
      </c>
      <c r="Q381" s="9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11551.02</v>
      </c>
      <c r="Q382" s="9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10431.27</v>
      </c>
      <c r="Q383" s="9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6977.27</v>
      </c>
      <c r="Q384" s="9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4302.08</v>
      </c>
      <c r="Q385" s="9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5854.05</v>
      </c>
      <c r="Q386" s="9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IFERROR(ROUND(E387/L387*100,2),0)</f>
        <v>11179.54</v>
      </c>
      <c r="Q387" s="9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4623.08</v>
      </c>
      <c r="Q388" s="9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14469.04</v>
      </c>
      <c r="Q389" s="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8884.51</v>
      </c>
      <c r="Q390" s="9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8175.11</v>
      </c>
      <c r="Q391" s="9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7142.86</v>
      </c>
      <c r="Q392" s="9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10425.91</v>
      </c>
      <c r="Q393" s="9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9061.65</v>
      </c>
      <c r="Q394" s="9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15733.05</v>
      </c>
      <c r="Q395" s="9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10518</v>
      </c>
      <c r="Q396" s="9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5871.98</v>
      </c>
      <c r="Q397" s="9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8163.27</v>
      </c>
      <c r="Q398" s="9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5646</v>
      </c>
      <c r="Q399" s="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14010.45</v>
      </c>
      <c r="Q400" s="9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22485.26</v>
      </c>
      <c r="Q401" s="9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18113.310000000001</v>
      </c>
      <c r="Q402" s="9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71104.11</v>
      </c>
      <c r="Q403" s="9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6588.37</v>
      </c>
      <c r="Q404" s="9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7518.57</v>
      </c>
      <c r="Q405" s="9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13314.39</v>
      </c>
      <c r="Q406" s="9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5520</v>
      </c>
      <c r="Q407" s="9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8616.3700000000008</v>
      </c>
      <c r="Q408" s="9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9231.82</v>
      </c>
      <c r="Q409" s="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16016.47</v>
      </c>
      <c r="Q410" s="9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4560</v>
      </c>
      <c r="Q411" s="9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18328.57</v>
      </c>
      <c r="Q412" s="9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12578.84</v>
      </c>
      <c r="Q413" s="9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5765.45</v>
      </c>
      <c r="Q414" s="9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7866.08</v>
      </c>
      <c r="Q415" s="9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9148.08</v>
      </c>
      <c r="Q416" s="9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6809.81</v>
      </c>
      <c r="Q417" s="9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4808.68</v>
      </c>
      <c r="Q418" s="9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20242.310000000001</v>
      </c>
      <c r="Q419" s="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21675</v>
      </c>
      <c r="Q420" s="9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11006.85</v>
      </c>
      <c r="Q421" s="9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483.33</v>
      </c>
      <c r="Q422" s="9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5016.67</v>
      </c>
      <c r="Q423" s="9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3583.33</v>
      </c>
      <c r="Q424" s="9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1176.92</v>
      </c>
      <c r="Q425" s="9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4078</v>
      </c>
      <c r="Q426" s="9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300</v>
      </c>
      <c r="Q427" s="9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1662.5</v>
      </c>
      <c r="Q428" s="9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5200</v>
      </c>
      <c r="Q430" s="9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9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480</v>
      </c>
      <c r="Q432" s="9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5187.5</v>
      </c>
      <c r="Q433" s="9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7125</v>
      </c>
      <c r="Q434" s="9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9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6250</v>
      </c>
      <c r="Q436" s="9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100</v>
      </c>
      <c r="Q437" s="9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9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17054.55</v>
      </c>
      <c r="Q440" s="9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9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500</v>
      </c>
      <c r="Q442" s="9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9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39358.82</v>
      </c>
      <c r="Q444" s="9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500</v>
      </c>
      <c r="Q445" s="9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5000</v>
      </c>
      <c r="Q446" s="9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100</v>
      </c>
      <c r="Q447" s="9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4787.5</v>
      </c>
      <c r="Q448" s="9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500</v>
      </c>
      <c r="Q449" s="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2050.25</v>
      </c>
      <c r="Q450" s="9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IFERROR(ROUND(E451/L451*100,2),0)</f>
        <v>900</v>
      </c>
      <c r="Q451" s="9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5657.14</v>
      </c>
      <c r="Q452" s="9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9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4000</v>
      </c>
      <c r="Q454" s="9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1300</v>
      </c>
      <c r="Q455" s="9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1640</v>
      </c>
      <c r="Q456" s="9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2250</v>
      </c>
      <c r="Q457" s="9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2033.33</v>
      </c>
      <c r="Q458" s="9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1675.51</v>
      </c>
      <c r="Q460" s="9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2500</v>
      </c>
      <c r="Q461" s="9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1250</v>
      </c>
      <c r="Q462" s="9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9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9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11363.64</v>
      </c>
      <c r="Q465" s="9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100</v>
      </c>
      <c r="Q466" s="9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1725</v>
      </c>
      <c r="Q467" s="9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1520</v>
      </c>
      <c r="Q468" s="9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11064.1</v>
      </c>
      <c r="Q469" s="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9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9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2550</v>
      </c>
      <c r="Q472" s="9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3847.65</v>
      </c>
      <c r="Q473" s="9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2820</v>
      </c>
      <c r="Q474" s="9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6150</v>
      </c>
      <c r="Q475" s="9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100</v>
      </c>
      <c r="Q476" s="9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9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3956.93</v>
      </c>
      <c r="Q478" s="9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9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8880</v>
      </c>
      <c r="Q481" s="9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5545.71</v>
      </c>
      <c r="Q482" s="9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8714.2900000000009</v>
      </c>
      <c r="Q483" s="9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1000</v>
      </c>
      <c r="Q484" s="9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5122.45</v>
      </c>
      <c r="Q485" s="9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1354.55</v>
      </c>
      <c r="Q486" s="9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6652.01</v>
      </c>
      <c r="Q487" s="9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5000</v>
      </c>
      <c r="Q488" s="9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9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7166.67</v>
      </c>
      <c r="Q491" s="9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9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9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9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9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1033.33</v>
      </c>
      <c r="Q496" s="9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9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100</v>
      </c>
      <c r="Q498" s="9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1000</v>
      </c>
      <c r="Q499" s="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13609.09</v>
      </c>
      <c r="Q500" s="9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7346.15</v>
      </c>
      <c r="Q501" s="9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5375</v>
      </c>
      <c r="Q502" s="9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9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5750</v>
      </c>
      <c r="Q504" s="9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1266.67</v>
      </c>
      <c r="Q505" s="9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6700</v>
      </c>
      <c r="Q506" s="9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371.43</v>
      </c>
      <c r="Q507" s="9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25000</v>
      </c>
      <c r="Q508" s="9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6400</v>
      </c>
      <c r="Q509" s="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13333.33</v>
      </c>
      <c r="Q510" s="9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1000</v>
      </c>
      <c r="Q511" s="9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9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3000</v>
      </c>
      <c r="Q513" s="9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550</v>
      </c>
      <c r="Q514" s="9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IFERROR(ROUND(E515/L515*100,2),0)</f>
        <v>10238.24</v>
      </c>
      <c r="Q515" s="9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1666.67</v>
      </c>
      <c r="Q516" s="9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72502.94</v>
      </c>
      <c r="Q517" s="9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9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6833.33</v>
      </c>
      <c r="Q519" s="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9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3922.86</v>
      </c>
      <c r="Q521" s="9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15014.71</v>
      </c>
      <c r="Q522" s="9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17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9342.86</v>
      </c>
      <c r="Q523" s="9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17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11096.77</v>
      </c>
      <c r="Q524" s="9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17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7178.57</v>
      </c>
      <c r="Q525" s="9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2925.81</v>
      </c>
      <c r="Q526" s="9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17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100000</v>
      </c>
      <c r="Q527" s="9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7434.78</v>
      </c>
      <c r="Q528" s="9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17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6382.91</v>
      </c>
      <c r="Q529" s="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17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4433.33</v>
      </c>
      <c r="Q530" s="9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8694.44</v>
      </c>
      <c r="Q531" s="9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17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12655.17</v>
      </c>
      <c r="Q532" s="9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17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12903.23</v>
      </c>
      <c r="Q533" s="9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17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7124.28</v>
      </c>
      <c r="Q534" s="9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11788.24</v>
      </c>
      <c r="Q535" s="9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32708.33</v>
      </c>
      <c r="Q536" s="9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3474.58</v>
      </c>
      <c r="Q537" s="9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10006.41</v>
      </c>
      <c r="Q538" s="9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17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4084.75</v>
      </c>
      <c r="Q539" s="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17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25201.67</v>
      </c>
      <c r="Q540" s="9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2516.1</v>
      </c>
      <c r="Q541" s="9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100</v>
      </c>
      <c r="Q542" s="9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2500</v>
      </c>
      <c r="Q543" s="9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100</v>
      </c>
      <c r="Q544" s="9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3500</v>
      </c>
      <c r="Q545" s="9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300</v>
      </c>
      <c r="Q546" s="9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40270.589999999997</v>
      </c>
      <c r="Q547" s="9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2600</v>
      </c>
      <c r="Q548" s="9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900</v>
      </c>
      <c r="Q550" s="9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850</v>
      </c>
      <c r="Q551" s="9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875</v>
      </c>
      <c r="Q552" s="9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13503.57</v>
      </c>
      <c r="Q553" s="9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9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2050</v>
      </c>
      <c r="Q555" s="9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6436.36</v>
      </c>
      <c r="Q556" s="9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9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20000</v>
      </c>
      <c r="Q558" s="9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6830</v>
      </c>
      <c r="Q559" s="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9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5000</v>
      </c>
      <c r="Q561" s="9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400</v>
      </c>
      <c r="Q562" s="9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2750</v>
      </c>
      <c r="Q563" s="9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9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3400</v>
      </c>
      <c r="Q565" s="9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100</v>
      </c>
      <c r="Q566" s="9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9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100</v>
      </c>
      <c r="Q568" s="9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4900</v>
      </c>
      <c r="Q570" s="9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2000</v>
      </c>
      <c r="Q571" s="9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14200</v>
      </c>
      <c r="Q572" s="9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5300</v>
      </c>
      <c r="Q573" s="9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9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3844.44</v>
      </c>
      <c r="Q575" s="9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2000</v>
      </c>
      <c r="Q576" s="9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6475</v>
      </c>
      <c r="Q577" s="9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100</v>
      </c>
      <c r="Q578" s="9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IFERROR(ROUND(E579/L579*100,2),0)</f>
        <v>1000</v>
      </c>
      <c r="Q579" s="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200</v>
      </c>
      <c r="Q580" s="9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3500</v>
      </c>
      <c r="Q581" s="9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100</v>
      </c>
      <c r="Q582" s="9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9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9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100</v>
      </c>
      <c r="Q585" s="9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500</v>
      </c>
      <c r="Q586" s="9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9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1400</v>
      </c>
      <c r="Q588" s="9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38928.57</v>
      </c>
      <c r="Q589" s="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15050</v>
      </c>
      <c r="Q590" s="9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100</v>
      </c>
      <c r="Q591" s="9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2477.7800000000002</v>
      </c>
      <c r="Q592" s="9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3050</v>
      </c>
      <c r="Q593" s="9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25000</v>
      </c>
      <c r="Q594" s="9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1642.86</v>
      </c>
      <c r="Q595" s="9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1300</v>
      </c>
      <c r="Q596" s="9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5325</v>
      </c>
      <c r="Q597" s="9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300</v>
      </c>
      <c r="Q598" s="9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1000</v>
      </c>
      <c r="Q599" s="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12142.86</v>
      </c>
      <c r="Q600" s="9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1550</v>
      </c>
      <c r="Q601" s="9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10000</v>
      </c>
      <c r="Q602" s="9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2333.33</v>
      </c>
      <c r="Q603" s="9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9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4538.62</v>
      </c>
      <c r="Q605" s="9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9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1637.5</v>
      </c>
      <c r="Q607" s="9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1000</v>
      </c>
      <c r="Q608" s="9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29220</v>
      </c>
      <c r="Q610" s="9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500</v>
      </c>
      <c r="Q611" s="9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9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9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9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10593.39</v>
      </c>
      <c r="Q615" s="9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9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9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9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2000</v>
      </c>
      <c r="Q619" s="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9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100</v>
      </c>
      <c r="Q621" s="9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30000</v>
      </c>
      <c r="Q622" s="9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8700</v>
      </c>
      <c r="Q623" s="9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3788.89</v>
      </c>
      <c r="Q624" s="9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9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9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9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11141.03</v>
      </c>
      <c r="Q628" s="9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9000</v>
      </c>
      <c r="Q629" s="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9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11666.67</v>
      </c>
      <c r="Q631" s="9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1000</v>
      </c>
      <c r="Q632" s="9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7666.67</v>
      </c>
      <c r="Q633" s="9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9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4980</v>
      </c>
      <c r="Q635" s="9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100</v>
      </c>
      <c r="Q636" s="9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200</v>
      </c>
      <c r="Q637" s="9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400</v>
      </c>
      <c r="Q638" s="9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300</v>
      </c>
      <c r="Q640" s="9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100</v>
      </c>
      <c r="Q641" s="9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5050</v>
      </c>
      <c r="Q642" s="9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IFERROR(ROUND(E643/L643*100,2),0)</f>
        <v>15131.75</v>
      </c>
      <c r="Q643" s="9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13435.92</v>
      </c>
      <c r="Q644" s="9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17402.63</v>
      </c>
      <c r="Q645" s="9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7348.63</v>
      </c>
      <c r="Q646" s="9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2351.9</v>
      </c>
      <c r="Q647" s="9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3907.44</v>
      </c>
      <c r="Q648" s="9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12594.12</v>
      </c>
      <c r="Q649" s="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164400</v>
      </c>
      <c r="Q650" s="9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4267.07</v>
      </c>
      <c r="Q651" s="9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3512.5</v>
      </c>
      <c r="Q652" s="9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23935.24</v>
      </c>
      <c r="Q653" s="9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10764.29</v>
      </c>
      <c r="Q654" s="9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9583.06</v>
      </c>
      <c r="Q655" s="9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3166.34</v>
      </c>
      <c r="Q656" s="9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4288.6899999999996</v>
      </c>
      <c r="Q657" s="9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12273.56</v>
      </c>
      <c r="Q658" s="9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19045.45</v>
      </c>
      <c r="Q659" s="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10933.7</v>
      </c>
      <c r="Q660" s="9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14366.67</v>
      </c>
      <c r="Q661" s="9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8494.44</v>
      </c>
      <c r="Q662" s="9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1055.56</v>
      </c>
      <c r="Q663" s="9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3900</v>
      </c>
      <c r="Q664" s="9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10000</v>
      </c>
      <c r="Q665" s="9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3117.24</v>
      </c>
      <c r="Q666" s="9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15533.33</v>
      </c>
      <c r="Q667" s="9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200</v>
      </c>
      <c r="Q668" s="9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17892.86</v>
      </c>
      <c r="Q669" s="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2736</v>
      </c>
      <c r="Q670" s="9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153625</v>
      </c>
      <c r="Q671" s="9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8499.68</v>
      </c>
      <c r="Q672" s="9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78853.33</v>
      </c>
      <c r="Q673" s="9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5029.7700000000004</v>
      </c>
      <c r="Q674" s="9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6833.33</v>
      </c>
      <c r="Q675" s="9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750</v>
      </c>
      <c r="Q676" s="9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3426.92</v>
      </c>
      <c r="Q677" s="9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6129.17</v>
      </c>
      <c r="Q678" s="9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13325</v>
      </c>
      <c r="Q679" s="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6517.65</v>
      </c>
      <c r="Q680" s="9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9390.43</v>
      </c>
      <c r="Q681" s="9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15065.12</v>
      </c>
      <c r="Q682" s="9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100</v>
      </c>
      <c r="Q683" s="9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1325</v>
      </c>
      <c r="Q684" s="9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9933.33</v>
      </c>
      <c r="Q685" s="9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17739.259999999998</v>
      </c>
      <c r="Q686" s="9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5530</v>
      </c>
      <c r="Q687" s="9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9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59166.67</v>
      </c>
      <c r="Q689" s="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40550</v>
      </c>
      <c r="Q690" s="9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34314.730000000003</v>
      </c>
      <c r="Q691" s="9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7258.82</v>
      </c>
      <c r="Q692" s="9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2600</v>
      </c>
      <c r="Q693" s="9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649.75</v>
      </c>
      <c r="Q694" s="9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11938.51</v>
      </c>
      <c r="Q695" s="9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8428.57</v>
      </c>
      <c r="Q696" s="9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9085.7099999999991</v>
      </c>
      <c r="Q697" s="9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100</v>
      </c>
      <c r="Q698" s="9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2034.21</v>
      </c>
      <c r="Q699" s="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53068.97</v>
      </c>
      <c r="Q700" s="9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12039.18</v>
      </c>
      <c r="Q701" s="9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1300</v>
      </c>
      <c r="Q702" s="9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29133.33</v>
      </c>
      <c r="Q703" s="9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12491.92</v>
      </c>
      <c r="Q704" s="9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11957.14</v>
      </c>
      <c r="Q705" s="9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12025</v>
      </c>
      <c r="Q706" s="9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IFERROR(ROUND(E707/L707*100,2),0)</f>
        <v>19540</v>
      </c>
      <c r="Q707" s="9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9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11769.87</v>
      </c>
      <c r="Q709" s="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2394.85</v>
      </c>
      <c r="Q710" s="9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3050</v>
      </c>
      <c r="Q711" s="9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9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9997.34</v>
      </c>
      <c r="Q713" s="9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2625</v>
      </c>
      <c r="Q714" s="9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19900</v>
      </c>
      <c r="Q715" s="9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8032.14</v>
      </c>
      <c r="Q716" s="9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11575</v>
      </c>
      <c r="Q717" s="9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4468.75</v>
      </c>
      <c r="Q718" s="9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7625</v>
      </c>
      <c r="Q719" s="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2250</v>
      </c>
      <c r="Q720" s="9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1940</v>
      </c>
      <c r="Q721" s="9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6670.73</v>
      </c>
      <c r="Q722" s="9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8414.2900000000009</v>
      </c>
      <c r="Q723" s="9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21572.55</v>
      </c>
      <c r="Q724" s="9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5469</v>
      </c>
      <c r="Q725" s="9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5162.9399999999996</v>
      </c>
      <c r="Q726" s="9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14335.71</v>
      </c>
      <c r="Q727" s="9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7242.86</v>
      </c>
      <c r="Q728" s="9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3653.02</v>
      </c>
      <c r="Q729" s="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6090.35</v>
      </c>
      <c r="Q730" s="9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4355</v>
      </c>
      <c r="Q731" s="9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9976.6</v>
      </c>
      <c r="Q732" s="9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8873.24</v>
      </c>
      <c r="Q733" s="9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492.31</v>
      </c>
      <c r="Q734" s="9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1782.25</v>
      </c>
      <c r="Q735" s="9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18719.3</v>
      </c>
      <c r="Q736" s="9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23480.79</v>
      </c>
      <c r="Q737" s="9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10504.63</v>
      </c>
      <c r="Q738" s="9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5666.67</v>
      </c>
      <c r="Q739" s="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3904.88</v>
      </c>
      <c r="Q740" s="9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6834.53</v>
      </c>
      <c r="Q741" s="9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16957.89</v>
      </c>
      <c r="Q742" s="9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14142.34</v>
      </c>
      <c r="Q743" s="9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6739.13</v>
      </c>
      <c r="Q744" s="9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5426.67</v>
      </c>
      <c r="Q745" s="9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8251.61</v>
      </c>
      <c r="Q746" s="9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5372.97</v>
      </c>
      <c r="Q747" s="9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3420.62</v>
      </c>
      <c r="Q748" s="9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12732.73</v>
      </c>
      <c r="Q749" s="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4556.82</v>
      </c>
      <c r="Q750" s="9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9596.36</v>
      </c>
      <c r="Q751" s="9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7727.12</v>
      </c>
      <c r="Q752" s="9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5733.87</v>
      </c>
      <c r="Q753" s="9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5319.05</v>
      </c>
      <c r="Q754" s="9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49230.77</v>
      </c>
      <c r="Q755" s="9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4234.6899999999996</v>
      </c>
      <c r="Q756" s="9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3746.6</v>
      </c>
      <c r="Q757" s="9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3745.45</v>
      </c>
      <c r="Q758" s="9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3305.56</v>
      </c>
      <c r="Q759" s="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13421.05</v>
      </c>
      <c r="Q760" s="9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5147.47</v>
      </c>
      <c r="Q761" s="9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9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3916.67</v>
      </c>
      <c r="Q763" s="9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9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500</v>
      </c>
      <c r="Q765" s="9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9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5729.55</v>
      </c>
      <c r="Q767" s="9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9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5900</v>
      </c>
      <c r="Q769" s="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9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IFERROR(ROUND(E771/L771*100,2),0)</f>
        <v>3184.62</v>
      </c>
      <c r="Q771" s="9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9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1000</v>
      </c>
      <c r="Q773" s="9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5000</v>
      </c>
      <c r="Q774" s="9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1600</v>
      </c>
      <c r="Q775" s="9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3900</v>
      </c>
      <c r="Q776" s="9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3400</v>
      </c>
      <c r="Q777" s="9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6312.28</v>
      </c>
      <c r="Q778" s="9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700</v>
      </c>
      <c r="Q779" s="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200</v>
      </c>
      <c r="Q780" s="9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6666.67</v>
      </c>
      <c r="Q781" s="9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3851.85</v>
      </c>
      <c r="Q782" s="9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4260.92</v>
      </c>
      <c r="Q783" s="9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5000</v>
      </c>
      <c r="Q784" s="9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6348.57</v>
      </c>
      <c r="Q785" s="9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10250</v>
      </c>
      <c r="Q786" s="9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3114.28</v>
      </c>
      <c r="Q787" s="9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16227.27</v>
      </c>
      <c r="Q788" s="9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8058.82</v>
      </c>
      <c r="Q789" s="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5985.44</v>
      </c>
      <c r="Q790" s="9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13285.71</v>
      </c>
      <c r="Q791" s="9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9254.7800000000007</v>
      </c>
      <c r="Q792" s="9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6085.94</v>
      </c>
      <c r="Q793" s="9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4185.18</v>
      </c>
      <c r="Q794" s="9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8832.59</v>
      </c>
      <c r="Q795" s="9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15896.23</v>
      </c>
      <c r="Q796" s="9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8505.43</v>
      </c>
      <c r="Q797" s="9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11261.11</v>
      </c>
      <c r="Q798" s="9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4543.66</v>
      </c>
      <c r="Q799" s="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4621.84</v>
      </c>
      <c r="Q800" s="9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17860.71</v>
      </c>
      <c r="Q801" s="9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4075</v>
      </c>
      <c r="Q802" s="9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4373.3900000000003</v>
      </c>
      <c r="Q803" s="9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8106.67</v>
      </c>
      <c r="Q804" s="9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7460.53</v>
      </c>
      <c r="Q805" s="9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30555.56</v>
      </c>
      <c r="Q806" s="9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5833.33</v>
      </c>
      <c r="Q807" s="9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11767.61</v>
      </c>
      <c r="Q808" s="9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7377.19</v>
      </c>
      <c r="Q809" s="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10465.120000000001</v>
      </c>
      <c r="Q810" s="9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7982.69</v>
      </c>
      <c r="Q811" s="9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5833.33</v>
      </c>
      <c r="Q812" s="9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8666.67</v>
      </c>
      <c r="Q813" s="9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2760.61</v>
      </c>
      <c r="Q814" s="9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2499.94</v>
      </c>
      <c r="Q815" s="9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4546.43</v>
      </c>
      <c r="Q816" s="9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9953.49</v>
      </c>
      <c r="Q817" s="9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3931</v>
      </c>
      <c r="Q818" s="9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8942</v>
      </c>
      <c r="Q819" s="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2868.42</v>
      </c>
      <c r="Q820" s="9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3107.14</v>
      </c>
      <c r="Q821" s="9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7055.26</v>
      </c>
      <c r="Q822" s="9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22412.82</v>
      </c>
      <c r="Q823" s="9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5181.16</v>
      </c>
      <c r="Q824" s="9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4351.5200000000004</v>
      </c>
      <c r="Q825" s="9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3981.67</v>
      </c>
      <c r="Q826" s="9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12680.81</v>
      </c>
      <c r="Q827" s="9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11387.76</v>
      </c>
      <c r="Q828" s="9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2818.18</v>
      </c>
      <c r="Q829" s="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3660.53</v>
      </c>
      <c r="Q830" s="9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3250</v>
      </c>
      <c r="Q831" s="9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6065.63</v>
      </c>
      <c r="Q832" s="9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17500</v>
      </c>
      <c r="Q833" s="9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9799.39</v>
      </c>
      <c r="Q834" s="9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IFERROR(ROUND(E835/L835*100,2),0)</f>
        <v>14878.05</v>
      </c>
      <c r="Q835" s="9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9608</v>
      </c>
      <c r="Q836" s="9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5862.5</v>
      </c>
      <c r="Q837" s="9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10970.7</v>
      </c>
      <c r="Q838" s="9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4911.29</v>
      </c>
      <c r="Q839" s="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4767.21</v>
      </c>
      <c r="Q840" s="9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6073.78</v>
      </c>
      <c r="Q841" s="9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6337.72</v>
      </c>
      <c r="Q842" s="9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5389.36</v>
      </c>
      <c r="Q843" s="9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6687.18</v>
      </c>
      <c r="Q844" s="9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6310.24</v>
      </c>
      <c r="Q845" s="9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3662.89</v>
      </c>
      <c r="Q846" s="9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3400.57</v>
      </c>
      <c r="Q847" s="9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2855.34</v>
      </c>
      <c r="Q848" s="9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1000</v>
      </c>
      <c r="Q849" s="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1875</v>
      </c>
      <c r="Q850" s="9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4170.43</v>
      </c>
      <c r="Q851" s="9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4666.92</v>
      </c>
      <c r="Q852" s="9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3727.14</v>
      </c>
      <c r="Q853" s="9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5925.81</v>
      </c>
      <c r="Q854" s="9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3000</v>
      </c>
      <c r="Q855" s="9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6586.23</v>
      </c>
      <c r="Q856" s="9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3191.49</v>
      </c>
      <c r="Q857" s="9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1946.43</v>
      </c>
      <c r="Q858" s="9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5000</v>
      </c>
      <c r="Q859" s="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2273.7800000000002</v>
      </c>
      <c r="Q860" s="9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4272.45</v>
      </c>
      <c r="Q861" s="9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5291.67</v>
      </c>
      <c r="Q862" s="9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5050</v>
      </c>
      <c r="Q863" s="9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4250</v>
      </c>
      <c r="Q864" s="9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1800</v>
      </c>
      <c r="Q865" s="9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3417.72</v>
      </c>
      <c r="Q866" s="9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2250</v>
      </c>
      <c r="Q867" s="9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5818.18</v>
      </c>
      <c r="Q868" s="9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10918.18</v>
      </c>
      <c r="Q869" s="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5000</v>
      </c>
      <c r="Q870" s="9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34666.67</v>
      </c>
      <c r="Q871" s="9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1240</v>
      </c>
      <c r="Q872" s="9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2708.33</v>
      </c>
      <c r="Q873" s="9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3250</v>
      </c>
      <c r="Q874" s="9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900</v>
      </c>
      <c r="Q875" s="9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3476.19</v>
      </c>
      <c r="Q876" s="9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9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2857.78</v>
      </c>
      <c r="Q878" s="9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4658.62</v>
      </c>
      <c r="Q879" s="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3250</v>
      </c>
      <c r="Q880" s="9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2146.67</v>
      </c>
      <c r="Q881" s="9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1412.5</v>
      </c>
      <c r="Q882" s="9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3000</v>
      </c>
      <c r="Q883" s="9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2157.14</v>
      </c>
      <c r="Q884" s="9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8337.5</v>
      </c>
      <c r="Q885" s="9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1000</v>
      </c>
      <c r="Q886" s="9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3571.43</v>
      </c>
      <c r="Q887" s="9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2928.57</v>
      </c>
      <c r="Q888" s="9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1800</v>
      </c>
      <c r="Q890" s="9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7376</v>
      </c>
      <c r="Q891" s="9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3125</v>
      </c>
      <c r="Q892" s="9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2888.89</v>
      </c>
      <c r="Q893" s="9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14382.35</v>
      </c>
      <c r="Q894" s="9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4000</v>
      </c>
      <c r="Q895" s="9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14781.13</v>
      </c>
      <c r="Q896" s="9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2785.71</v>
      </c>
      <c r="Q897" s="9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4444.4399999999996</v>
      </c>
      <c r="Q898" s="9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IFERROR(ROUND(E899/L899*100,2),0)</f>
        <v>0</v>
      </c>
      <c r="Q899" s="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3500</v>
      </c>
      <c r="Q900" s="9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3500</v>
      </c>
      <c r="Q901" s="9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1050</v>
      </c>
      <c r="Q902" s="9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9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3000</v>
      </c>
      <c r="Q904" s="9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4000</v>
      </c>
      <c r="Q905" s="9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5033.33</v>
      </c>
      <c r="Q906" s="9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3266.67</v>
      </c>
      <c r="Q907" s="9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9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9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6500</v>
      </c>
      <c r="Q911" s="9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2460</v>
      </c>
      <c r="Q912" s="9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9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1500</v>
      </c>
      <c r="Q914" s="9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8258.33</v>
      </c>
      <c r="Q915" s="9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9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4166.67</v>
      </c>
      <c r="Q917" s="9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9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3000</v>
      </c>
      <c r="Q919" s="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1960</v>
      </c>
      <c r="Q920" s="9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10000</v>
      </c>
      <c r="Q921" s="9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9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23175</v>
      </c>
      <c r="Q923" s="9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18933.330000000002</v>
      </c>
      <c r="Q924" s="9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5500</v>
      </c>
      <c r="Q925" s="9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2180</v>
      </c>
      <c r="Q926" s="9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3200</v>
      </c>
      <c r="Q927" s="9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9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5625</v>
      </c>
      <c r="Q930" s="9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9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6900</v>
      </c>
      <c r="Q932" s="9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1871.43</v>
      </c>
      <c r="Q933" s="9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4603.33</v>
      </c>
      <c r="Q934" s="9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6000</v>
      </c>
      <c r="Q935" s="9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5066.67</v>
      </c>
      <c r="Q936" s="9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2500</v>
      </c>
      <c r="Q937" s="9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9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2000</v>
      </c>
      <c r="Q939" s="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2500</v>
      </c>
      <c r="Q940" s="9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2000</v>
      </c>
      <c r="Q941" s="9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11028.57</v>
      </c>
      <c r="Q942" s="9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3745.16</v>
      </c>
      <c r="Q943" s="9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4175</v>
      </c>
      <c r="Q944" s="9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2408.33</v>
      </c>
      <c r="Q945" s="9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6940.63</v>
      </c>
      <c r="Q946" s="9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15525</v>
      </c>
      <c r="Q947" s="9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5720</v>
      </c>
      <c r="Q948" s="9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6000</v>
      </c>
      <c r="Q950" s="9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3900</v>
      </c>
      <c r="Q951" s="9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5841.67</v>
      </c>
      <c r="Q952" s="9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15863.64</v>
      </c>
      <c r="Q953" s="9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9985.7099999999991</v>
      </c>
      <c r="Q954" s="9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2520</v>
      </c>
      <c r="Q955" s="9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8919.18</v>
      </c>
      <c r="Q956" s="9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18262.37</v>
      </c>
      <c r="Q957" s="9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5064.71</v>
      </c>
      <c r="Q958" s="9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3328.57</v>
      </c>
      <c r="Q959" s="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5182.3500000000004</v>
      </c>
      <c r="Q960" s="9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11362.57</v>
      </c>
      <c r="Q961" s="9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13646.28</v>
      </c>
      <c r="Q962" s="9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IFERROR(ROUND(E963/L963*100,2),0)</f>
        <v>36435.449999999997</v>
      </c>
      <c r="Q963" s="9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1924.32</v>
      </c>
      <c r="Q964" s="9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4188.8900000000003</v>
      </c>
      <c r="Q965" s="9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3031.03</v>
      </c>
      <c r="Q966" s="9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4966.67</v>
      </c>
      <c r="Q967" s="9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5920</v>
      </c>
      <c r="Q968" s="9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4397.53</v>
      </c>
      <c r="Q969" s="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2650</v>
      </c>
      <c r="Q970" s="9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127272.73</v>
      </c>
      <c r="Q971" s="9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16400</v>
      </c>
      <c r="Q972" s="9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4520</v>
      </c>
      <c r="Q973" s="9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15388.89</v>
      </c>
      <c r="Q974" s="9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5137.5</v>
      </c>
      <c r="Q975" s="9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9333.33</v>
      </c>
      <c r="Q976" s="9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10862.5</v>
      </c>
      <c r="Q977" s="9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16050</v>
      </c>
      <c r="Q978" s="9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7575</v>
      </c>
      <c r="Q979" s="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79083.740000000005</v>
      </c>
      <c r="Q980" s="9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30193.919999999998</v>
      </c>
      <c r="Q981" s="9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4793.55</v>
      </c>
      <c r="Q982" s="9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275</v>
      </c>
      <c r="Q983" s="9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100</v>
      </c>
      <c r="Q984" s="9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17179.330000000002</v>
      </c>
      <c r="Q985" s="9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3533.33</v>
      </c>
      <c r="Q986" s="9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8208.7000000000007</v>
      </c>
      <c r="Q987" s="9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11086.96</v>
      </c>
      <c r="Q988" s="9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16121.95</v>
      </c>
      <c r="Q989" s="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9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5240.63</v>
      </c>
      <c r="Q991" s="9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1300</v>
      </c>
      <c r="Q992" s="9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3028.57</v>
      </c>
      <c r="Q993" s="9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11675</v>
      </c>
      <c r="Q994" s="9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8959.69</v>
      </c>
      <c r="Q995" s="9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42445.45</v>
      </c>
      <c r="Q996" s="9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8066.67</v>
      </c>
      <c r="Q997" s="9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1300</v>
      </c>
      <c r="Q998" s="9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812.5</v>
      </c>
      <c r="Q999" s="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15342.79</v>
      </c>
      <c r="Q1000" s="9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29207.5</v>
      </c>
      <c r="Q1001" s="9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330400</v>
      </c>
      <c r="Q1002" s="9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130000</v>
      </c>
      <c r="Q1003" s="9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13454.55</v>
      </c>
      <c r="Q1004" s="9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21406.67</v>
      </c>
      <c r="Q1005" s="9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21633.68</v>
      </c>
      <c r="Q1006" s="9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93231.06</v>
      </c>
      <c r="Q1007" s="9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2925</v>
      </c>
      <c r="Q1008" s="9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17494.740000000002</v>
      </c>
      <c r="Q1009" s="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25000</v>
      </c>
      <c r="Q1010" s="9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6500</v>
      </c>
      <c r="Q1011" s="9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5500</v>
      </c>
      <c r="Q1012" s="9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7500</v>
      </c>
      <c r="Q1013" s="9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138935.62</v>
      </c>
      <c r="Q1014" s="9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9591.11</v>
      </c>
      <c r="Q1015" s="9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19125</v>
      </c>
      <c r="Q1016" s="9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4000</v>
      </c>
      <c r="Q1017" s="9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7478.95</v>
      </c>
      <c r="Q1018" s="9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16111.83</v>
      </c>
      <c r="Q1019" s="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8871.43</v>
      </c>
      <c r="Q1020" s="9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5325</v>
      </c>
      <c r="Q1021" s="9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10620</v>
      </c>
      <c r="Q1022" s="9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2207.9699999999998</v>
      </c>
      <c r="Q1023" s="9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3105.41</v>
      </c>
      <c r="Q1024" s="9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3620.61</v>
      </c>
      <c r="Q1025" s="9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38897.620000000003</v>
      </c>
      <c r="Q1026" s="9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IFERROR(ROUND(E1027/L1027*100,2),0)</f>
        <v>7184.86</v>
      </c>
      <c r="Q1027" s="9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5738.18</v>
      </c>
      <c r="Q1028" s="9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6966.67</v>
      </c>
      <c r="Q1029" s="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4598.82</v>
      </c>
      <c r="Q1030" s="9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7926.24</v>
      </c>
      <c r="Q1031" s="9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4303.1400000000003</v>
      </c>
      <c r="Q1032" s="9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10848.48</v>
      </c>
      <c r="Q1033" s="9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6102.96</v>
      </c>
      <c r="Q1034" s="9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5059.26</v>
      </c>
      <c r="Q1035" s="9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3915.72</v>
      </c>
      <c r="Q1036" s="9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6515.79</v>
      </c>
      <c r="Q1037" s="9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2396.31</v>
      </c>
      <c r="Q1038" s="9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4861.8999999999996</v>
      </c>
      <c r="Q1039" s="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3573.77</v>
      </c>
      <c r="Q1040" s="9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2136.67</v>
      </c>
      <c r="Q1041" s="9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25000</v>
      </c>
      <c r="Q1042" s="9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9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1000</v>
      </c>
      <c r="Q1044" s="9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2923.63</v>
      </c>
      <c r="Q1045" s="9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300</v>
      </c>
      <c r="Q1046" s="9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3325</v>
      </c>
      <c r="Q1047" s="9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9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100</v>
      </c>
      <c r="Q1049" s="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5300</v>
      </c>
      <c r="Q1050" s="9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9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9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9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9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1500</v>
      </c>
      <c r="Q1055" s="9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9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9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9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9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9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5000</v>
      </c>
      <c r="Q1062" s="9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9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4750</v>
      </c>
      <c r="Q1064" s="9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9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6566.67</v>
      </c>
      <c r="Q1066" s="9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1620</v>
      </c>
      <c r="Q1067" s="9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3412.84</v>
      </c>
      <c r="Q1068" s="9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1300</v>
      </c>
      <c r="Q1069" s="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1125</v>
      </c>
      <c r="Q1070" s="9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4047.62</v>
      </c>
      <c r="Q1071" s="9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3500</v>
      </c>
      <c r="Q1072" s="9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9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1275</v>
      </c>
      <c r="Q1074" s="9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1000</v>
      </c>
      <c r="Q1075" s="9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11356.67</v>
      </c>
      <c r="Q1076" s="9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1500</v>
      </c>
      <c r="Q1077" s="9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4828.1000000000004</v>
      </c>
      <c r="Q1078" s="9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4397.6000000000004</v>
      </c>
      <c r="Q1079" s="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900</v>
      </c>
      <c r="Q1080" s="9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3766.67</v>
      </c>
      <c r="Q1081" s="9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1858.16</v>
      </c>
      <c r="Q1082" s="9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300</v>
      </c>
      <c r="Q1083" s="9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1866.67</v>
      </c>
      <c r="Q1084" s="9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41000</v>
      </c>
      <c r="Q1085" s="9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9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11400</v>
      </c>
      <c r="Q1087" s="9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750</v>
      </c>
      <c r="Q1088" s="9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4341.7299999999996</v>
      </c>
      <c r="Q1090" s="9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IFERROR(ROUND(E1091/L1091*100,2),0)</f>
        <v>2395.92</v>
      </c>
      <c r="Q1091" s="9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500</v>
      </c>
      <c r="Q1092" s="9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1250</v>
      </c>
      <c r="Q1093" s="9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300</v>
      </c>
      <c r="Q1094" s="9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1056.25</v>
      </c>
      <c r="Q1095" s="9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12200.04</v>
      </c>
      <c r="Q1096" s="9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26780.85</v>
      </c>
      <c r="Q1097" s="9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7420.69</v>
      </c>
      <c r="Q1098" s="9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671.43</v>
      </c>
      <c r="Q1099" s="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8195.4500000000007</v>
      </c>
      <c r="Q1100" s="9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2500</v>
      </c>
      <c r="Q1101" s="9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1000</v>
      </c>
      <c r="Q1102" s="9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683.33</v>
      </c>
      <c r="Q1103" s="9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1770.83</v>
      </c>
      <c r="Q1104" s="9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1620</v>
      </c>
      <c r="Q1105" s="9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8029.73</v>
      </c>
      <c r="Q1106" s="9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7155</v>
      </c>
      <c r="Q1107" s="9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2357.14</v>
      </c>
      <c r="Q1108" s="9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3488.1</v>
      </c>
      <c r="Q1110" s="9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1500</v>
      </c>
      <c r="Q1111" s="9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2318.1799999999998</v>
      </c>
      <c r="Q1112" s="9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100</v>
      </c>
      <c r="Q1113" s="9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10023.370000000001</v>
      </c>
      <c r="Q1114" s="9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500</v>
      </c>
      <c r="Q1115" s="9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333.33</v>
      </c>
      <c r="Q1116" s="9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1325</v>
      </c>
      <c r="Q1117" s="9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1785.2</v>
      </c>
      <c r="Q1118" s="9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1037.5</v>
      </c>
      <c r="Q1119" s="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3633.33</v>
      </c>
      <c r="Q1120" s="9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500</v>
      </c>
      <c r="Q1121" s="9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9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580</v>
      </c>
      <c r="Q1123" s="9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9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366.67</v>
      </c>
      <c r="Q1125" s="9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6071.43</v>
      </c>
      <c r="Q1126" s="9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9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500</v>
      </c>
      <c r="Q1128" s="9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2543.48</v>
      </c>
      <c r="Q1129" s="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100</v>
      </c>
      <c r="Q1130" s="9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1050</v>
      </c>
      <c r="Q1131" s="9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366.67</v>
      </c>
      <c r="Q1132" s="9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9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11061.54</v>
      </c>
      <c r="Q1134" s="9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2000</v>
      </c>
      <c r="Q1135" s="9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100</v>
      </c>
      <c r="Q1136" s="9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5000</v>
      </c>
      <c r="Q1137" s="9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4500</v>
      </c>
      <c r="Q1138" s="9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25320.51</v>
      </c>
      <c r="Q1139" s="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3125</v>
      </c>
      <c r="Q1140" s="9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500</v>
      </c>
      <c r="Q1141" s="9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9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9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9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2325</v>
      </c>
      <c r="Q1145" s="9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9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10000</v>
      </c>
      <c r="Q1147" s="9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4416.67</v>
      </c>
      <c r="Q1148" s="9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2433.33</v>
      </c>
      <c r="Q1150" s="9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3750</v>
      </c>
      <c r="Q1151" s="9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4200</v>
      </c>
      <c r="Q1152" s="9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9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6073.33</v>
      </c>
      <c r="Q1154" s="9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IFERROR(ROUND(E1155/L1155*100,2),0)</f>
        <v>5000</v>
      </c>
      <c r="Q1155" s="9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10833.33</v>
      </c>
      <c r="Q1156" s="9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2350</v>
      </c>
      <c r="Q1157" s="9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9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5033.33</v>
      </c>
      <c r="Q1159" s="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1166.67</v>
      </c>
      <c r="Q1160" s="9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9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6078.95</v>
      </c>
      <c r="Q1162" s="9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9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1750</v>
      </c>
      <c r="Q1164" s="9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9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9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8282</v>
      </c>
      <c r="Q1167" s="9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35887.5</v>
      </c>
      <c r="Q1168" s="9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6118.75</v>
      </c>
      <c r="Q1169" s="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34000</v>
      </c>
      <c r="Q1170" s="9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566.66999999999996</v>
      </c>
      <c r="Q1171" s="9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5000</v>
      </c>
      <c r="Q1172" s="9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2500</v>
      </c>
      <c r="Q1173" s="9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9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3000</v>
      </c>
      <c r="Q1175" s="9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4663.16</v>
      </c>
      <c r="Q1176" s="9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6500</v>
      </c>
      <c r="Q1177" s="9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1000</v>
      </c>
      <c r="Q1178" s="9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500</v>
      </c>
      <c r="Q1180" s="9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64000</v>
      </c>
      <c r="Q1181" s="9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6911.76</v>
      </c>
      <c r="Q1182" s="9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133.33000000000001</v>
      </c>
      <c r="Q1183" s="9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1050</v>
      </c>
      <c r="Q1184" s="9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3333.33</v>
      </c>
      <c r="Q1185" s="9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6156.27</v>
      </c>
      <c r="Q1186" s="9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11873.87</v>
      </c>
      <c r="Q1187" s="9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6508.13</v>
      </c>
      <c r="Q1188" s="9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13015.71</v>
      </c>
      <c r="Q1189" s="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3777.65</v>
      </c>
      <c r="Q1190" s="9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11279.07</v>
      </c>
      <c r="Q1191" s="9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5192.3100000000004</v>
      </c>
      <c r="Q1192" s="9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8924.24</v>
      </c>
      <c r="Q1193" s="9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1933.33</v>
      </c>
      <c r="Q1194" s="9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7996.7</v>
      </c>
      <c r="Q1195" s="9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5641.46</v>
      </c>
      <c r="Q1196" s="9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7941.18</v>
      </c>
      <c r="Q1197" s="9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7643.95</v>
      </c>
      <c r="Q1198" s="9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12100</v>
      </c>
      <c r="Q1199" s="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5461.68</v>
      </c>
      <c r="Q1200" s="9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29922.22</v>
      </c>
      <c r="Q1201" s="9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5853.4</v>
      </c>
      <c r="Q1202" s="9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5537.18</v>
      </c>
      <c r="Q1203" s="9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18380.439999999999</v>
      </c>
      <c r="Q1204" s="9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16534.650000000001</v>
      </c>
      <c r="Q1205" s="9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23478.95</v>
      </c>
      <c r="Q1206" s="9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21148.39</v>
      </c>
      <c r="Q1207" s="9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3234.38</v>
      </c>
      <c r="Q1208" s="9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12337.59</v>
      </c>
      <c r="Q1209" s="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20706.669999999998</v>
      </c>
      <c r="Q1210" s="9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13826.09</v>
      </c>
      <c r="Q1211" s="9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49381.55</v>
      </c>
      <c r="Q1212" s="9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16850</v>
      </c>
      <c r="Q1213" s="9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3886.75</v>
      </c>
      <c r="Q1214" s="9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6152.78</v>
      </c>
      <c r="Q1215" s="9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10544</v>
      </c>
      <c r="Q1216" s="9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7159.2</v>
      </c>
      <c r="Q1217" s="9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9188.2900000000009</v>
      </c>
      <c r="Q1218" s="9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IFERROR(ROUND(E1219/L1219*100,2),0)</f>
        <v>14857.38</v>
      </c>
      <c r="Q1219" s="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17421.349999999999</v>
      </c>
      <c r="Q1220" s="9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10286.17</v>
      </c>
      <c r="Q1221" s="9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11117.86</v>
      </c>
      <c r="Q1222" s="9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2379.62</v>
      </c>
      <c r="Q1223" s="9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8126.81</v>
      </c>
      <c r="Q1224" s="9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11621.47</v>
      </c>
      <c r="Q1225" s="9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5888.89</v>
      </c>
      <c r="Q1226" s="9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4400</v>
      </c>
      <c r="Q1227" s="9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4842.5</v>
      </c>
      <c r="Q1228" s="9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6104.17</v>
      </c>
      <c r="Q1230" s="9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2500</v>
      </c>
      <c r="Q1231" s="9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9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9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4000</v>
      </c>
      <c r="Q1234" s="9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1933.33</v>
      </c>
      <c r="Q1235" s="9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9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3500</v>
      </c>
      <c r="Q1237" s="9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9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5933.33</v>
      </c>
      <c r="Q1240" s="9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9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3012.5</v>
      </c>
      <c r="Q1242" s="9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7461.76</v>
      </c>
      <c r="Q1243" s="9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500</v>
      </c>
      <c r="Q1244" s="9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4450</v>
      </c>
      <c r="Q1245" s="9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4613.33</v>
      </c>
      <c r="Q1246" s="9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14147.06</v>
      </c>
      <c r="Q1247" s="9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7548.39</v>
      </c>
      <c r="Q1248" s="9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8550</v>
      </c>
      <c r="Q1249" s="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6425.42</v>
      </c>
      <c r="Q1250" s="9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6446.91</v>
      </c>
      <c r="Q1251" s="9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11820.08</v>
      </c>
      <c r="Q1252" s="9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8254.0499999999993</v>
      </c>
      <c r="Q1253" s="9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3417.02</v>
      </c>
      <c r="Q1254" s="9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4273.32</v>
      </c>
      <c r="Q1255" s="9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9448.94</v>
      </c>
      <c r="Q1256" s="9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5569.72</v>
      </c>
      <c r="Q1257" s="9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9803.08</v>
      </c>
      <c r="Q1258" s="9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9210.23</v>
      </c>
      <c r="Q1259" s="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3817.55</v>
      </c>
      <c r="Q1260" s="9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2714.58</v>
      </c>
      <c r="Q1261" s="9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5068.92</v>
      </c>
      <c r="Q1262" s="9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3894.23</v>
      </c>
      <c r="Q1263" s="9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7763.81</v>
      </c>
      <c r="Q1264" s="9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4353.66</v>
      </c>
      <c r="Q1265" s="9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3182.35</v>
      </c>
      <c r="Q1266" s="9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6318.44</v>
      </c>
      <c r="Q1267" s="9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19090</v>
      </c>
      <c r="Q1268" s="9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14085.53</v>
      </c>
      <c r="Q1269" s="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7692.31</v>
      </c>
      <c r="Q1270" s="9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9915.5300000000007</v>
      </c>
      <c r="Q1271" s="9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6788.17</v>
      </c>
      <c r="Q1272" s="9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24629.03</v>
      </c>
      <c r="Q1273" s="9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18928.57</v>
      </c>
      <c r="Q1274" s="9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7666.67</v>
      </c>
      <c r="Q1275" s="9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8296.33</v>
      </c>
      <c r="Q1276" s="9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6252.21</v>
      </c>
      <c r="Q1277" s="9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4606.8100000000004</v>
      </c>
      <c r="Q1278" s="9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3854.39</v>
      </c>
      <c r="Q1279" s="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5300.53</v>
      </c>
      <c r="Q1280" s="9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7335.54</v>
      </c>
      <c r="Q1281" s="9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12797.52</v>
      </c>
      <c r="Q1282" s="9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IFERROR(ROUND(E1283/L1283*100,2),0)</f>
        <v>10472.969999999999</v>
      </c>
      <c r="Q1283" s="9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6767.15</v>
      </c>
      <c r="Q1284" s="9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9593.18</v>
      </c>
      <c r="Q1285" s="9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1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6516.13</v>
      </c>
      <c r="Q1286" s="9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3226.98</v>
      </c>
      <c r="Q1287" s="9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8125</v>
      </c>
      <c r="Q1288" s="9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2420</v>
      </c>
      <c r="Q1289" s="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1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6586.89</v>
      </c>
      <c r="Q1290" s="9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1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3607.69</v>
      </c>
      <c r="Q1291" s="9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1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4418.6000000000004</v>
      </c>
      <c r="Q1292" s="9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1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10407.14</v>
      </c>
      <c r="Q1293" s="9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3596.15</v>
      </c>
      <c r="Q1294" s="9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1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12779.17</v>
      </c>
      <c r="Q1295" s="9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2772.73</v>
      </c>
      <c r="Q1296" s="9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3982.81</v>
      </c>
      <c r="Q1297" s="9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5217.3900000000003</v>
      </c>
      <c r="Q1298" s="9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1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9203.7800000000007</v>
      </c>
      <c r="Q1299" s="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6342.42</v>
      </c>
      <c r="Q1300" s="9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1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13562.5</v>
      </c>
      <c r="Q1301" s="9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1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16875</v>
      </c>
      <c r="Q1302" s="9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1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7086.21</v>
      </c>
      <c r="Q1303" s="9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1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5000</v>
      </c>
      <c r="Q1304" s="9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4221.42</v>
      </c>
      <c r="Q1305" s="9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15241.35</v>
      </c>
      <c r="Q1306" s="9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9061.6299999999992</v>
      </c>
      <c r="Q1307" s="9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20160.39</v>
      </c>
      <c r="Q1308" s="9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12793.33</v>
      </c>
      <c r="Q1309" s="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2989.47</v>
      </c>
      <c r="Q1310" s="9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36797.14</v>
      </c>
      <c r="Q1311" s="9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12916.67</v>
      </c>
      <c r="Q1312" s="9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80070</v>
      </c>
      <c r="Q1313" s="9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2800</v>
      </c>
      <c r="Q1314" s="9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10201.64</v>
      </c>
      <c r="Q1315" s="9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18436.36</v>
      </c>
      <c r="Q1316" s="9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16291.94</v>
      </c>
      <c r="Q1317" s="9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100</v>
      </c>
      <c r="Q1318" s="9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60352.63</v>
      </c>
      <c r="Q1319" s="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4540.74</v>
      </c>
      <c r="Q1320" s="9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9733.33</v>
      </c>
      <c r="Q1321" s="9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16766.669999999998</v>
      </c>
      <c r="Q1322" s="9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85985.71</v>
      </c>
      <c r="Q1323" s="9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2650</v>
      </c>
      <c r="Q1324" s="9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3027.27</v>
      </c>
      <c r="Q1325" s="9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5466.67</v>
      </c>
      <c r="Q1326" s="9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6075</v>
      </c>
      <c r="Q1327" s="9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10272.73</v>
      </c>
      <c r="Q1328" s="9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4158.54</v>
      </c>
      <c r="Q1329" s="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11653.33</v>
      </c>
      <c r="Q1330" s="9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4533.33</v>
      </c>
      <c r="Q1331" s="9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15746</v>
      </c>
      <c r="Q1332" s="9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10050</v>
      </c>
      <c r="Q1333" s="9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9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9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5182.25</v>
      </c>
      <c r="Q1336" s="9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30875</v>
      </c>
      <c r="Q1337" s="9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37922.769999999997</v>
      </c>
      <c r="Q1338" s="9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17636.43</v>
      </c>
      <c r="Q1339" s="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6606.67</v>
      </c>
      <c r="Q1340" s="9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8964.86</v>
      </c>
      <c r="Q1341" s="9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9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38239.129999999997</v>
      </c>
      <c r="Q1343" s="9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10000</v>
      </c>
      <c r="Q1344" s="9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15835.6</v>
      </c>
      <c r="Q1345" s="9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4076.26</v>
      </c>
      <c r="Q1346" s="9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IFERROR(ROUND(E1347/L1347*100,2),0)</f>
        <v>5357.14</v>
      </c>
      <c r="Q1347" s="9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4844.97</v>
      </c>
      <c r="Q1348" s="9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8241.94</v>
      </c>
      <c r="Q1349" s="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23019.23</v>
      </c>
      <c r="Q1350" s="9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5936.05</v>
      </c>
      <c r="Q1351" s="9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6669.87</v>
      </c>
      <c r="Q1352" s="9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16877.5</v>
      </c>
      <c r="Q1353" s="9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5997.36</v>
      </c>
      <c r="Q1354" s="9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3180.95</v>
      </c>
      <c r="Q1355" s="9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2442.19</v>
      </c>
      <c r="Q1356" s="9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2534.71</v>
      </c>
      <c r="Q1357" s="9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7144.32</v>
      </c>
      <c r="Q1358" s="9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3855.38</v>
      </c>
      <c r="Q1359" s="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6836.73</v>
      </c>
      <c r="Q1360" s="9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4021.05</v>
      </c>
      <c r="Q1361" s="9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3207.41</v>
      </c>
      <c r="Q1362" s="9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2863.26</v>
      </c>
      <c r="Q1363" s="9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4364</v>
      </c>
      <c r="Q1364" s="9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4000</v>
      </c>
      <c r="Q1365" s="9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34604.17</v>
      </c>
      <c r="Q1366" s="9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8173.91</v>
      </c>
      <c r="Q1367" s="9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6453.53</v>
      </c>
      <c r="Q1368" s="9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6347.78</v>
      </c>
      <c r="Q1369" s="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6362.07</v>
      </c>
      <c r="Q1370" s="9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8396.7099999999991</v>
      </c>
      <c r="Q1371" s="9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7775</v>
      </c>
      <c r="Q1372" s="9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10707.14</v>
      </c>
      <c r="Q1373" s="9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3875</v>
      </c>
      <c r="Q1374" s="9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20194.23</v>
      </c>
      <c r="Q1375" s="9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4306.0600000000004</v>
      </c>
      <c r="Q1376" s="9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6287.16</v>
      </c>
      <c r="Q1377" s="9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5560.71</v>
      </c>
      <c r="Q1378" s="9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4870.97</v>
      </c>
      <c r="Q1379" s="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3057.89</v>
      </c>
      <c r="Q1380" s="9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7390.73</v>
      </c>
      <c r="Q1381" s="9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2120</v>
      </c>
      <c r="Q1382" s="9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7335.62</v>
      </c>
      <c r="Q1383" s="9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5641.22</v>
      </c>
      <c r="Q1384" s="9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5024.7299999999996</v>
      </c>
      <c r="Q1385" s="9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6893.65</v>
      </c>
      <c r="Q1386" s="9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6591.41</v>
      </c>
      <c r="Q1387" s="9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6250</v>
      </c>
      <c r="Q1388" s="9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7006.41</v>
      </c>
      <c r="Q1389" s="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6018.19</v>
      </c>
      <c r="Q1390" s="9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2138.2399999999998</v>
      </c>
      <c r="Q1391" s="9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16078.95</v>
      </c>
      <c r="Q1392" s="9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4238.46</v>
      </c>
      <c r="Q1393" s="9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2731.73</v>
      </c>
      <c r="Q1394" s="9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19682.689999999999</v>
      </c>
      <c r="Q1395" s="9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5388.24</v>
      </c>
      <c r="Q1396" s="9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4775.6099999999997</v>
      </c>
      <c r="Q1397" s="9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8819.18</v>
      </c>
      <c r="Q1398" s="9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7205.7</v>
      </c>
      <c r="Q1399" s="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7424.62</v>
      </c>
      <c r="Q1400" s="9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6170.11</v>
      </c>
      <c r="Q1401" s="9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1723.53</v>
      </c>
      <c r="Q1402" s="9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5172.08</v>
      </c>
      <c r="Q1403" s="9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2415.04</v>
      </c>
      <c r="Q1404" s="9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6216.67</v>
      </c>
      <c r="Q1405" s="9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4820</v>
      </c>
      <c r="Q1406" s="9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617.65</v>
      </c>
      <c r="Q1407" s="9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500</v>
      </c>
      <c r="Q1408" s="9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750</v>
      </c>
      <c r="Q1409" s="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1200</v>
      </c>
      <c r="Q1410" s="9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IFERROR(ROUND(E1411/L1411*100,2),0)</f>
        <v>0</v>
      </c>
      <c r="Q1411" s="9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100</v>
      </c>
      <c r="Q1412" s="9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233.33</v>
      </c>
      <c r="Q1413" s="9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2461.54</v>
      </c>
      <c r="Q1414" s="9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10000</v>
      </c>
      <c r="Q1415" s="9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100</v>
      </c>
      <c r="Q1416" s="9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8888.89</v>
      </c>
      <c r="Q1417" s="9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9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2750</v>
      </c>
      <c r="Q1419" s="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600</v>
      </c>
      <c r="Q1420" s="9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4450</v>
      </c>
      <c r="Q1421" s="9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100</v>
      </c>
      <c r="Q1422" s="9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10000</v>
      </c>
      <c r="Q1423" s="9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1300</v>
      </c>
      <c r="Q1424" s="9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10000</v>
      </c>
      <c r="Q1425" s="9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10907.14</v>
      </c>
      <c r="Q1426" s="9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9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9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10475</v>
      </c>
      <c r="Q1429" s="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1500</v>
      </c>
      <c r="Q1430" s="9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9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8060</v>
      </c>
      <c r="Q1432" s="9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11555.32</v>
      </c>
      <c r="Q1433" s="9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9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8050</v>
      </c>
      <c r="Q1435" s="9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74454.55</v>
      </c>
      <c r="Q1436" s="9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750</v>
      </c>
      <c r="Q1437" s="9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3850</v>
      </c>
      <c r="Q1438" s="9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3668.18</v>
      </c>
      <c r="Q1439" s="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7500</v>
      </c>
      <c r="Q1440" s="9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3000</v>
      </c>
      <c r="Q1441" s="9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100</v>
      </c>
      <c r="Q1442" s="9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67333.33</v>
      </c>
      <c r="Q1443" s="9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9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9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9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9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9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2500</v>
      </c>
      <c r="Q1449" s="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9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9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100</v>
      </c>
      <c r="Q1452" s="9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100</v>
      </c>
      <c r="Q1453" s="9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9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9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1500</v>
      </c>
      <c r="Q1456" s="9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22500</v>
      </c>
      <c r="Q1457" s="9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4833.33</v>
      </c>
      <c r="Q1458" s="9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9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9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9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4466.67</v>
      </c>
      <c r="Q1463" s="9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2893.8</v>
      </c>
      <c r="Q1464" s="9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3544</v>
      </c>
      <c r="Q1465" s="9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3487.18</v>
      </c>
      <c r="Q1466" s="9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5262.27</v>
      </c>
      <c r="Q1467" s="9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6959.83</v>
      </c>
      <c r="Q1468" s="9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7672</v>
      </c>
      <c r="Q1469" s="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3319.11</v>
      </c>
      <c r="Q1470" s="9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14946.42</v>
      </c>
      <c r="Q1471" s="9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2317.2800000000002</v>
      </c>
      <c r="Q1472" s="9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9687.76</v>
      </c>
      <c r="Q1473" s="9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10320.24</v>
      </c>
      <c r="Q1474" s="9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IFERROR(ROUND(E1475/L1475*100,2),0)</f>
        <v>3846.26</v>
      </c>
      <c r="Q1475" s="9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4431.58</v>
      </c>
      <c r="Q1476" s="9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6417.34</v>
      </c>
      <c r="Q1477" s="9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4333.33</v>
      </c>
      <c r="Q1478" s="9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9049.59</v>
      </c>
      <c r="Q1479" s="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2918.72</v>
      </c>
      <c r="Q1480" s="9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3095.77</v>
      </c>
      <c r="Q1481" s="9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9215.7800000000007</v>
      </c>
      <c r="Q1482" s="9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1750</v>
      </c>
      <c r="Q1483" s="9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500</v>
      </c>
      <c r="Q1484" s="9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2500</v>
      </c>
      <c r="Q1485" s="9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9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5000</v>
      </c>
      <c r="Q1487" s="9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1600</v>
      </c>
      <c r="Q1488" s="9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6000</v>
      </c>
      <c r="Q1490" s="9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9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4710.53</v>
      </c>
      <c r="Q1492" s="9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10000</v>
      </c>
      <c r="Q1493" s="9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1500</v>
      </c>
      <c r="Q1494" s="9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9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4045.45</v>
      </c>
      <c r="Q1496" s="9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9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9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100</v>
      </c>
      <c r="Q1499" s="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1900</v>
      </c>
      <c r="Q1500" s="9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500</v>
      </c>
      <c r="Q1501" s="9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4673.33</v>
      </c>
      <c r="Q1502" s="9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9773.11</v>
      </c>
      <c r="Q1503" s="9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6783.59</v>
      </c>
      <c r="Q1504" s="9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5698.49</v>
      </c>
      <c r="Q1505" s="9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6715.99</v>
      </c>
      <c r="Q1506" s="9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4803.7700000000004</v>
      </c>
      <c r="Q1507" s="9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3886.05</v>
      </c>
      <c r="Q1508" s="9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7818.18</v>
      </c>
      <c r="Q1509" s="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9711.3700000000008</v>
      </c>
      <c r="Q1510" s="9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11039.4</v>
      </c>
      <c r="Q1511" s="9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3991.51</v>
      </c>
      <c r="Q1512" s="9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7597.57</v>
      </c>
      <c r="Q1513" s="9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5837.91</v>
      </c>
      <c r="Q1514" s="9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5582.09</v>
      </c>
      <c r="Q1515" s="9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15124.43</v>
      </c>
      <c r="Q1516" s="9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84967.03</v>
      </c>
      <c r="Q1517" s="9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15924.14</v>
      </c>
      <c r="Q1518" s="9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3950.73</v>
      </c>
      <c r="Q1519" s="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13052.97</v>
      </c>
      <c r="Q1520" s="9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6415.69</v>
      </c>
      <c r="Q1521" s="9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11152.69</v>
      </c>
      <c r="Q1522" s="9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17044.68</v>
      </c>
      <c r="Q1523" s="9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13373.92</v>
      </c>
      <c r="Q1524" s="9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9583.4</v>
      </c>
      <c r="Q1525" s="9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22178.57</v>
      </c>
      <c r="Q1526" s="9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3231.54</v>
      </c>
      <c r="Q1527" s="9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9883.93</v>
      </c>
      <c r="Q1528" s="9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5522.21</v>
      </c>
      <c r="Q1529" s="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5279.38</v>
      </c>
      <c r="Q1530" s="9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13566.67</v>
      </c>
      <c r="Q1531" s="9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5399.2</v>
      </c>
      <c r="Q1532" s="9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5664.38</v>
      </c>
      <c r="Q1533" s="9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8231.6299999999992</v>
      </c>
      <c r="Q1534" s="9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8826.08</v>
      </c>
      <c r="Q1535" s="9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8490.51</v>
      </c>
      <c r="Q1536" s="9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4815.45</v>
      </c>
      <c r="Q1537" s="9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6601.54</v>
      </c>
      <c r="Q1538" s="9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IFERROR(ROUND(E1539/L1539*100,2),0)</f>
        <v>9637.5</v>
      </c>
      <c r="Q1539" s="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15617.39</v>
      </c>
      <c r="Q1540" s="9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9576.49</v>
      </c>
      <c r="Q1541" s="9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18040.82</v>
      </c>
      <c r="Q1542" s="9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300</v>
      </c>
      <c r="Q1543" s="9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2000</v>
      </c>
      <c r="Q1544" s="9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1000</v>
      </c>
      <c r="Q1545" s="9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9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100</v>
      </c>
      <c r="Q1547" s="9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2627.27</v>
      </c>
      <c r="Q1548" s="9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6000</v>
      </c>
      <c r="Q1550" s="9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2833.33</v>
      </c>
      <c r="Q1551" s="9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1442.86</v>
      </c>
      <c r="Q1552" s="9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9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13218.75</v>
      </c>
      <c r="Q1554" s="9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9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9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9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5641.67</v>
      </c>
      <c r="Q1558" s="9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10000</v>
      </c>
      <c r="Q1559" s="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1166.67</v>
      </c>
      <c r="Q1560" s="9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5000</v>
      </c>
      <c r="Q1561" s="9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2350</v>
      </c>
      <c r="Q1562" s="9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6700</v>
      </c>
      <c r="Q1563" s="9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9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4250</v>
      </c>
      <c r="Q1565" s="9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1000</v>
      </c>
      <c r="Q1566" s="9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10000</v>
      </c>
      <c r="Q1567" s="9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10805.08</v>
      </c>
      <c r="Q1568" s="9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2692.31</v>
      </c>
      <c r="Q1569" s="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15500</v>
      </c>
      <c r="Q1570" s="9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9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4776.92</v>
      </c>
      <c r="Q1572" s="9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2000</v>
      </c>
      <c r="Q1573" s="9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4166.67</v>
      </c>
      <c r="Q1574" s="9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7433.33</v>
      </c>
      <c r="Q1575" s="9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8433.33</v>
      </c>
      <c r="Q1576" s="9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6545.71</v>
      </c>
      <c r="Q1577" s="9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6500</v>
      </c>
      <c r="Q1578" s="9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2750</v>
      </c>
      <c r="Q1579" s="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5125</v>
      </c>
      <c r="Q1580" s="9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1400</v>
      </c>
      <c r="Q1581" s="9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9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500</v>
      </c>
      <c r="Q1583" s="9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3100</v>
      </c>
      <c r="Q1584" s="9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1500</v>
      </c>
      <c r="Q1585" s="9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9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13166.67</v>
      </c>
      <c r="Q1587" s="9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9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100</v>
      </c>
      <c r="Q1589" s="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9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9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51000</v>
      </c>
      <c r="Q1592" s="9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4447.83</v>
      </c>
      <c r="Q1593" s="9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9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100</v>
      </c>
      <c r="Q1595" s="9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2050</v>
      </c>
      <c r="Q1596" s="9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4000</v>
      </c>
      <c r="Q1597" s="9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2500</v>
      </c>
      <c r="Q1598" s="9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100</v>
      </c>
      <c r="Q1600" s="9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9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4077.78</v>
      </c>
      <c r="Q1602" s="9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IFERROR(ROUND(E1603/L1603*100,2),0)</f>
        <v>4832.55</v>
      </c>
      <c r="Q1603" s="9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4695.3100000000004</v>
      </c>
      <c r="Q1604" s="9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6668.87</v>
      </c>
      <c r="Q1605" s="9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4884.29</v>
      </c>
      <c r="Q1606" s="9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13730.91</v>
      </c>
      <c r="Q1607" s="9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8782.9699999999993</v>
      </c>
      <c r="Q1608" s="9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7078.54</v>
      </c>
      <c r="Q1609" s="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5282.61</v>
      </c>
      <c r="Q1610" s="9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44375</v>
      </c>
      <c r="Q1611" s="9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4854.46</v>
      </c>
      <c r="Q1612" s="9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3707.41</v>
      </c>
      <c r="Q1613" s="9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5000</v>
      </c>
      <c r="Q1614" s="9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3903.85</v>
      </c>
      <c r="Q1615" s="9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6668.83</v>
      </c>
      <c r="Q1616" s="9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6713.24</v>
      </c>
      <c r="Q1617" s="9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6636.94</v>
      </c>
      <c r="Q1618" s="9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6462.03</v>
      </c>
      <c r="Q1619" s="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5837.04</v>
      </c>
      <c r="Q1620" s="9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8695.65</v>
      </c>
      <c r="Q1621" s="9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6647.06</v>
      </c>
      <c r="Q1622" s="9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16378.38</v>
      </c>
      <c r="Q1623" s="9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10798.46</v>
      </c>
      <c r="Q1624" s="9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4211.1099999999997</v>
      </c>
      <c r="Q1625" s="9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4720</v>
      </c>
      <c r="Q1626" s="9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11201.92</v>
      </c>
      <c r="Q1627" s="9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7495.37</v>
      </c>
      <c r="Q1628" s="9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6157.89</v>
      </c>
      <c r="Q1629" s="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4587.5</v>
      </c>
      <c r="Q1630" s="9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7585.37</v>
      </c>
      <c r="Q1631" s="9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8420.6299999999992</v>
      </c>
      <c r="Q1632" s="9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11722.56</v>
      </c>
      <c r="Q1633" s="9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8648.94</v>
      </c>
      <c r="Q1634" s="9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17241.38</v>
      </c>
      <c r="Q1635" s="9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6281.25</v>
      </c>
      <c r="Q1636" s="9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6772.97</v>
      </c>
      <c r="Q1637" s="9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5356.32</v>
      </c>
      <c r="Q1638" s="9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3460</v>
      </c>
      <c r="Q1639" s="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3888.89</v>
      </c>
      <c r="Q1640" s="9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9473.68</v>
      </c>
      <c r="Q1641" s="9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3996.71</v>
      </c>
      <c r="Q1642" s="9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9750</v>
      </c>
      <c r="Q1643" s="9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4285.71</v>
      </c>
      <c r="Q1644" s="9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16851.349999999999</v>
      </c>
      <c r="Q1645" s="9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8554.69</v>
      </c>
      <c r="Q1646" s="9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55400</v>
      </c>
      <c r="Q1647" s="9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2655.42</v>
      </c>
      <c r="Q1648" s="9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11382.61</v>
      </c>
      <c r="Q1649" s="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3201.11</v>
      </c>
      <c r="Q1650" s="9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4718.93</v>
      </c>
      <c r="Q1651" s="9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8846.8799999999992</v>
      </c>
      <c r="Q1652" s="9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10075</v>
      </c>
      <c r="Q1653" s="9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6471.43</v>
      </c>
      <c r="Q1654" s="9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5185.43</v>
      </c>
      <c r="Q1655" s="9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3879.41</v>
      </c>
      <c r="Q1656" s="9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4464.58</v>
      </c>
      <c r="Q1657" s="9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15677.33</v>
      </c>
      <c r="Q1658" s="9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11870.34</v>
      </c>
      <c r="Q1659" s="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7414.95</v>
      </c>
      <c r="Q1660" s="9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1253.33</v>
      </c>
      <c r="Q1661" s="9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2786.11</v>
      </c>
      <c r="Q1662" s="9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8017.82</v>
      </c>
      <c r="Q1663" s="9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13243.55</v>
      </c>
      <c r="Q1664" s="9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3375</v>
      </c>
      <c r="Q1665" s="9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3438.45</v>
      </c>
      <c r="Q1666" s="9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IFERROR(ROUND(E1667/L1667*100,2),0)</f>
        <v>4495.7</v>
      </c>
      <c r="Q1667" s="9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4104.08</v>
      </c>
      <c r="Q1668" s="9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5259.76</v>
      </c>
      <c r="Q1669" s="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7078.45</v>
      </c>
      <c r="Q1670" s="9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5375</v>
      </c>
      <c r="Q1671" s="9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4460.87</v>
      </c>
      <c r="Q1672" s="9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2614.9</v>
      </c>
      <c r="Q1673" s="9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3918.37</v>
      </c>
      <c r="Q1674" s="9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4559.32</v>
      </c>
      <c r="Q1675" s="9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8924.7800000000007</v>
      </c>
      <c r="Q1676" s="9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4041.65</v>
      </c>
      <c r="Q1677" s="9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8238.1</v>
      </c>
      <c r="Q1678" s="9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15952.38</v>
      </c>
      <c r="Q1679" s="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3624.49</v>
      </c>
      <c r="Q1680" s="9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6250</v>
      </c>
      <c r="Q1681" s="9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4700</v>
      </c>
      <c r="Q1682" s="9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7457.51</v>
      </c>
      <c r="Q1683" s="9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9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7600</v>
      </c>
      <c r="Q1685" s="9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8643.56</v>
      </c>
      <c r="Q1686" s="9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2400</v>
      </c>
      <c r="Q1687" s="9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1800</v>
      </c>
      <c r="Q1688" s="9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8012.82</v>
      </c>
      <c r="Q1689" s="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25314.29</v>
      </c>
      <c r="Q1690" s="9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17142.86</v>
      </c>
      <c r="Q1691" s="9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5772.73</v>
      </c>
      <c r="Q1692" s="9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26426.32</v>
      </c>
      <c r="Q1693" s="9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15933.33</v>
      </c>
      <c r="Q1694" s="9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3500</v>
      </c>
      <c r="Q1695" s="9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500</v>
      </c>
      <c r="Q1696" s="9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6108.7</v>
      </c>
      <c r="Q1697" s="9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9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11481.82</v>
      </c>
      <c r="Q1699" s="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9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5400</v>
      </c>
      <c r="Q1701" s="9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6597.47</v>
      </c>
      <c r="Q1702" s="9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500</v>
      </c>
      <c r="Q1703" s="9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100</v>
      </c>
      <c r="Q1704" s="9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2550</v>
      </c>
      <c r="Q1705" s="9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11836.36</v>
      </c>
      <c r="Q1706" s="9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9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9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5411.11</v>
      </c>
      <c r="Q1709" s="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9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2125</v>
      </c>
      <c r="Q1711" s="9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3400</v>
      </c>
      <c r="Q1712" s="9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52500</v>
      </c>
      <c r="Q1713" s="9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9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5000</v>
      </c>
      <c r="Q1715" s="9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11570.59</v>
      </c>
      <c r="Q1716" s="9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550</v>
      </c>
      <c r="Q1717" s="9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5000</v>
      </c>
      <c r="Q1718" s="9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3402.44</v>
      </c>
      <c r="Q1719" s="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3750</v>
      </c>
      <c r="Q1720" s="9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1166.67</v>
      </c>
      <c r="Q1721" s="9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2812.5</v>
      </c>
      <c r="Q1722" s="9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9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100</v>
      </c>
      <c r="Q1724" s="9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21666.67</v>
      </c>
      <c r="Q1725" s="9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875</v>
      </c>
      <c r="Q1726" s="9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6222.22</v>
      </c>
      <c r="Q1727" s="9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13725</v>
      </c>
      <c r="Q1728" s="9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100</v>
      </c>
      <c r="Q1729" s="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12214.29</v>
      </c>
      <c r="Q1730" s="9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IFERROR(ROUND(E1731/L1731*100,2),0)</f>
        <v>0</v>
      </c>
      <c r="Q1731" s="9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9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9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9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9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100</v>
      </c>
      <c r="Q1736" s="9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5500</v>
      </c>
      <c r="Q1737" s="9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2200</v>
      </c>
      <c r="Q1738" s="9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5666.67</v>
      </c>
      <c r="Q1739" s="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2000</v>
      </c>
      <c r="Q1740" s="9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100</v>
      </c>
      <c r="Q1741" s="9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9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2557.69</v>
      </c>
      <c r="Q1743" s="9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6397.06</v>
      </c>
      <c r="Q1744" s="9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8992.5400000000009</v>
      </c>
      <c r="Q1745" s="9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9307.14</v>
      </c>
      <c r="Q1746" s="9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8967.42</v>
      </c>
      <c r="Q1747" s="9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20761.68</v>
      </c>
      <c r="Q1748" s="9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5940.88</v>
      </c>
      <c r="Q1749" s="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35897.24</v>
      </c>
      <c r="Q1750" s="9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9473.66</v>
      </c>
      <c r="Q1751" s="9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8064.8</v>
      </c>
      <c r="Q1752" s="9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16868.849999999999</v>
      </c>
      <c r="Q1753" s="9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3468.89</v>
      </c>
      <c r="Q1754" s="9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46285.71</v>
      </c>
      <c r="Q1755" s="9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10438.89</v>
      </c>
      <c r="Q1756" s="9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750</v>
      </c>
      <c r="Q1757" s="9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4713</v>
      </c>
      <c r="Q1758" s="9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41428.57</v>
      </c>
      <c r="Q1759" s="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4248.1499999999996</v>
      </c>
      <c r="Q1760" s="9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10877.55</v>
      </c>
      <c r="Q1761" s="9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8109.8</v>
      </c>
      <c r="Q1762" s="9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5166.67</v>
      </c>
      <c r="Q1763" s="9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3540</v>
      </c>
      <c r="Q1764" s="9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10363.56</v>
      </c>
      <c r="Q1765" s="9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5528.21</v>
      </c>
      <c r="Q1766" s="9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7216.97</v>
      </c>
      <c r="Q1767" s="9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9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5861.54</v>
      </c>
      <c r="Q1769" s="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1246.67</v>
      </c>
      <c r="Q1770" s="9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4913.6400000000003</v>
      </c>
      <c r="Q1771" s="9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15050</v>
      </c>
      <c r="Q1772" s="9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3580</v>
      </c>
      <c r="Q1773" s="9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4515.79</v>
      </c>
      <c r="Q1774" s="9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9878.9500000000007</v>
      </c>
      <c r="Q1775" s="9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8830.77</v>
      </c>
      <c r="Q1776" s="9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17062.900000000001</v>
      </c>
      <c r="Q1777" s="9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8375</v>
      </c>
      <c r="Q1778" s="9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6510</v>
      </c>
      <c r="Q1779" s="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6633.33</v>
      </c>
      <c r="Q1780" s="9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10489.47</v>
      </c>
      <c r="Q1781" s="9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7844.08</v>
      </c>
      <c r="Q1782" s="9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5904.17</v>
      </c>
      <c r="Q1783" s="9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7134.21</v>
      </c>
      <c r="Q1784" s="9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5122.7</v>
      </c>
      <c r="Q1785" s="9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6024.24</v>
      </c>
      <c r="Q1786" s="9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4493.5200000000004</v>
      </c>
      <c r="Q1787" s="9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3120.69</v>
      </c>
      <c r="Q1788" s="9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6387.5</v>
      </c>
      <c r="Q1789" s="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1900</v>
      </c>
      <c r="Q1790" s="9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1000</v>
      </c>
      <c r="Q1791" s="9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10906.67</v>
      </c>
      <c r="Q1792" s="9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2675</v>
      </c>
      <c r="Q1793" s="9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10993.53</v>
      </c>
      <c r="Q1794" s="9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IFERROR(ROUND(E1795/L1795*100,2),0)</f>
        <v>2000</v>
      </c>
      <c r="Q1795" s="9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5538.89</v>
      </c>
      <c r="Q1796" s="9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13390.12</v>
      </c>
      <c r="Q1797" s="9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4872.09</v>
      </c>
      <c r="Q1798" s="9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4825</v>
      </c>
      <c r="Q1799" s="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5897.3</v>
      </c>
      <c r="Q1800" s="9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1163.83</v>
      </c>
      <c r="Q1801" s="9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8371.68</v>
      </c>
      <c r="Q1802" s="9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6364.86</v>
      </c>
      <c r="Q1803" s="9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9427.7800000000007</v>
      </c>
      <c r="Q1804" s="9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7186.67</v>
      </c>
      <c r="Q1805" s="9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10484.620000000001</v>
      </c>
      <c r="Q1806" s="9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6713.93</v>
      </c>
      <c r="Q1807" s="9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7387.5</v>
      </c>
      <c r="Q1808" s="9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6912.5</v>
      </c>
      <c r="Q1809" s="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12077.08</v>
      </c>
      <c r="Q1810" s="9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4222.22</v>
      </c>
      <c r="Q1811" s="9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750</v>
      </c>
      <c r="Q1812" s="9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153.85</v>
      </c>
      <c r="Q1813" s="9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3760.87</v>
      </c>
      <c r="Q1814" s="9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9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4215.71</v>
      </c>
      <c r="Q1816" s="9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9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8483.33</v>
      </c>
      <c r="Q1818" s="9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9419</v>
      </c>
      <c r="Q1819" s="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9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625</v>
      </c>
      <c r="Q1821" s="9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21337.5</v>
      </c>
      <c r="Q1822" s="9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5916.23</v>
      </c>
      <c r="Q1823" s="9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2727.27</v>
      </c>
      <c r="Q1824" s="9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2457.58</v>
      </c>
      <c r="Q1825" s="9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7505</v>
      </c>
      <c r="Q1826" s="9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4202</v>
      </c>
      <c r="Q1827" s="9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5315.79</v>
      </c>
      <c r="Q1828" s="9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8388.5400000000009</v>
      </c>
      <c r="Q1829" s="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41733.33</v>
      </c>
      <c r="Q1830" s="9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7576.52</v>
      </c>
      <c r="Q1831" s="9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6738.94</v>
      </c>
      <c r="Q1832" s="9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7357.14</v>
      </c>
      <c r="Q1833" s="9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2500</v>
      </c>
      <c r="Q1834" s="9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4200</v>
      </c>
      <c r="Q1835" s="9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13116.67</v>
      </c>
      <c r="Q1836" s="9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4727.2700000000004</v>
      </c>
      <c r="Q1837" s="9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18212.73</v>
      </c>
      <c r="Q1838" s="9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6136.67</v>
      </c>
      <c r="Q1839" s="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3576.75</v>
      </c>
      <c r="Q1840" s="9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4562.22</v>
      </c>
      <c r="Q1841" s="9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7538.46</v>
      </c>
      <c r="Q1842" s="9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5087.5</v>
      </c>
      <c r="Q1843" s="9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11928.57</v>
      </c>
      <c r="Q1844" s="9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9254.19</v>
      </c>
      <c r="Q1845" s="9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7605</v>
      </c>
      <c r="Q1846" s="9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5263.16</v>
      </c>
      <c r="Q1847" s="9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9899.0400000000009</v>
      </c>
      <c r="Q1848" s="9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7952.63</v>
      </c>
      <c r="Q1849" s="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13420.83</v>
      </c>
      <c r="Q1850" s="9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3762.5</v>
      </c>
      <c r="Q1851" s="9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5104.47</v>
      </c>
      <c r="Q1852" s="9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5003.8500000000004</v>
      </c>
      <c r="Q1853" s="9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13393.13</v>
      </c>
      <c r="Q1854" s="9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5821.43</v>
      </c>
      <c r="Q1855" s="9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8803.76</v>
      </c>
      <c r="Q1856" s="9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7057.68</v>
      </c>
      <c r="Q1857" s="9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5328.95</v>
      </c>
      <c r="Q1858" s="9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IFERROR(ROUND(E1859/L1859*100,2),0)</f>
        <v>13636.36</v>
      </c>
      <c r="Q1859" s="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4054.73</v>
      </c>
      <c r="Q1860" s="9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7062.5</v>
      </c>
      <c r="Q1861" s="9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5268.42</v>
      </c>
      <c r="Q1862" s="9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9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9093.75</v>
      </c>
      <c r="Q1864" s="9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500</v>
      </c>
      <c r="Q1865" s="9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5808.33</v>
      </c>
      <c r="Q1866" s="9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200</v>
      </c>
      <c r="Q1867" s="9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6250</v>
      </c>
      <c r="Q1868" s="9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1000</v>
      </c>
      <c r="Q1869" s="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7158.82</v>
      </c>
      <c r="Q1870" s="9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9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3281.82</v>
      </c>
      <c r="Q1872" s="9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4911.58</v>
      </c>
      <c r="Q1873" s="9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1630.77</v>
      </c>
      <c r="Q1874" s="9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1800</v>
      </c>
      <c r="Q1875" s="9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1300</v>
      </c>
      <c r="Q1876" s="9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1700</v>
      </c>
      <c r="Q1877" s="9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9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9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300</v>
      </c>
      <c r="Q1881" s="9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4183.33</v>
      </c>
      <c r="Q1882" s="9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4933.84</v>
      </c>
      <c r="Q1883" s="9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4172.84</v>
      </c>
      <c r="Q1884" s="9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3271.88</v>
      </c>
      <c r="Q1885" s="9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5196.1499999999996</v>
      </c>
      <c r="Q1886" s="9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5068.57</v>
      </c>
      <c r="Q1887" s="9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4224.1400000000003</v>
      </c>
      <c r="Q1888" s="9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41687.5</v>
      </c>
      <c r="Q1889" s="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4665.17</v>
      </c>
      <c r="Q1890" s="9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4845.45</v>
      </c>
      <c r="Q1891" s="9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7052.9</v>
      </c>
      <c r="Q1892" s="9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8795.83</v>
      </c>
      <c r="Q1893" s="9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2626.92</v>
      </c>
      <c r="Q1894" s="9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5777.78</v>
      </c>
      <c r="Q1895" s="9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5725</v>
      </c>
      <c r="Q1896" s="9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19634.04</v>
      </c>
      <c r="Q1897" s="9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4300</v>
      </c>
      <c r="Q1898" s="9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3555.19</v>
      </c>
      <c r="Q1899" s="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6880.95</v>
      </c>
      <c r="Q1900" s="9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2857.14</v>
      </c>
      <c r="Q1901" s="9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5063.17</v>
      </c>
      <c r="Q1902" s="9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10680</v>
      </c>
      <c r="Q1903" s="9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400</v>
      </c>
      <c r="Q1904" s="9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3409.76</v>
      </c>
      <c r="Q1905" s="9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2500</v>
      </c>
      <c r="Q1906" s="9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1050</v>
      </c>
      <c r="Q1907" s="9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21595.96</v>
      </c>
      <c r="Q1908" s="9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2125</v>
      </c>
      <c r="Q1909" s="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10825</v>
      </c>
      <c r="Q1910" s="9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12997.37</v>
      </c>
      <c r="Q1911" s="9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11749.47</v>
      </c>
      <c r="Q1912" s="9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1000</v>
      </c>
      <c r="Q1913" s="9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7059.52</v>
      </c>
      <c r="Q1914" s="9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2450</v>
      </c>
      <c r="Q1915" s="9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3000</v>
      </c>
      <c r="Q1916" s="9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200</v>
      </c>
      <c r="Q1917" s="9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1700</v>
      </c>
      <c r="Q1918" s="9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292892.86</v>
      </c>
      <c r="Q1919" s="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2888.89</v>
      </c>
      <c r="Q1920" s="9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2962.5</v>
      </c>
      <c r="Q1921" s="9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4098.1000000000004</v>
      </c>
      <c r="Q1922" s="9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IFERROR(ROUND(E1923/L1923*100,2),0)</f>
        <v>5400</v>
      </c>
      <c r="Q1923" s="9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3610.94</v>
      </c>
      <c r="Q1924" s="9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2315.38</v>
      </c>
      <c r="Q1925" s="9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10400</v>
      </c>
      <c r="Q1926" s="9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3182.69</v>
      </c>
      <c r="Q1927" s="9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2738.96</v>
      </c>
      <c r="Q1928" s="9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5636.36</v>
      </c>
      <c r="Q1929" s="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7735.29</v>
      </c>
      <c r="Q1930" s="9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4280</v>
      </c>
      <c r="Q1931" s="9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4884.62</v>
      </c>
      <c r="Q1932" s="9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4824.04</v>
      </c>
      <c r="Q1933" s="9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7021.25</v>
      </c>
      <c r="Q1934" s="9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9405.4500000000007</v>
      </c>
      <c r="Q1935" s="9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8027.27</v>
      </c>
      <c r="Q1936" s="9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5420</v>
      </c>
      <c r="Q1937" s="9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6026.9</v>
      </c>
      <c r="Q1938" s="9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3874.03</v>
      </c>
      <c r="Q1939" s="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15254.39</v>
      </c>
      <c r="Q1940" s="9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11531.25</v>
      </c>
      <c r="Q1941" s="9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3583.87</v>
      </c>
      <c r="Q1942" s="9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6457.01</v>
      </c>
      <c r="Q1943" s="9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8743.6</v>
      </c>
      <c r="Q1944" s="9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6881.56</v>
      </c>
      <c r="Q1945" s="9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17620.02</v>
      </c>
      <c r="Q1946" s="9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51179.12</v>
      </c>
      <c r="Q1947" s="9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16044.29</v>
      </c>
      <c r="Q1948" s="9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3500.3</v>
      </c>
      <c r="Q1949" s="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18850.669999999998</v>
      </c>
      <c r="Q1950" s="9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5620.5</v>
      </c>
      <c r="Q1951" s="9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5130.54</v>
      </c>
      <c r="Q1952" s="9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12736.45</v>
      </c>
      <c r="Q1953" s="9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10185.530000000001</v>
      </c>
      <c r="Q1954" s="9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23055.78</v>
      </c>
      <c r="Q1955" s="9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84210.6</v>
      </c>
      <c r="Q1956" s="9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57727.59</v>
      </c>
      <c r="Q1957" s="9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48334.25</v>
      </c>
      <c r="Q1958" s="9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7613.85</v>
      </c>
      <c r="Q1959" s="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7410.77</v>
      </c>
      <c r="Q1960" s="9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3696.57</v>
      </c>
      <c r="Q1961" s="9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250096.97</v>
      </c>
      <c r="Q1962" s="9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6769.02</v>
      </c>
      <c r="Q1963" s="9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6304.74</v>
      </c>
      <c r="Q1964" s="9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11760</v>
      </c>
      <c r="Q1965" s="9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18075.189999999999</v>
      </c>
      <c r="Q1966" s="9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12732.04</v>
      </c>
      <c r="Q1967" s="9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13664.45</v>
      </c>
      <c r="Q1968" s="9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18278.02</v>
      </c>
      <c r="Q1969" s="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27937.84</v>
      </c>
      <c r="Q1970" s="9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6137.57</v>
      </c>
      <c r="Q1971" s="9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8072.75</v>
      </c>
      <c r="Q1972" s="9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27235.59</v>
      </c>
      <c r="Q1973" s="9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7084.87</v>
      </c>
      <c r="Q1974" s="9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24794</v>
      </c>
      <c r="Q1975" s="9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18681.39</v>
      </c>
      <c r="Q1976" s="9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13198.95</v>
      </c>
      <c r="Q1977" s="9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2931.08</v>
      </c>
      <c r="Q1978" s="9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24502.44</v>
      </c>
      <c r="Q1979" s="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132325.4</v>
      </c>
      <c r="Q1980" s="9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28265.97</v>
      </c>
      <c r="Q1981" s="9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9121.44</v>
      </c>
      <c r="Q1982" s="9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3175</v>
      </c>
      <c r="Q1983" s="9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9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8868.75</v>
      </c>
      <c r="Q1985" s="9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45314.29</v>
      </c>
      <c r="Q1986" s="9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IFERROR(ROUND(E1987/L1987*100,2),0)</f>
        <v>1275</v>
      </c>
      <c r="Q1987" s="9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100</v>
      </c>
      <c r="Q1988" s="9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8342.86</v>
      </c>
      <c r="Q1989" s="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2500</v>
      </c>
      <c r="Q1990" s="9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5000</v>
      </c>
      <c r="Q1991" s="9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10180</v>
      </c>
      <c r="Q1992" s="9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4666.67</v>
      </c>
      <c r="Q1993" s="9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100</v>
      </c>
      <c r="Q1994" s="9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9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9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2600</v>
      </c>
      <c r="Q1997" s="9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9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21833.33</v>
      </c>
      <c r="Q2000" s="9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3371.43</v>
      </c>
      <c r="Q2001" s="9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2500</v>
      </c>
      <c r="Q2002" s="9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12838.79</v>
      </c>
      <c r="Q2003" s="9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7883.43</v>
      </c>
      <c r="Q2004" s="9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9176.4699999999993</v>
      </c>
      <c r="Q2005" s="9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33110.239999999998</v>
      </c>
      <c r="Q2006" s="9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19426.189999999999</v>
      </c>
      <c r="Q2007" s="9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40897.69</v>
      </c>
      <c r="Q2008" s="9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8445.93</v>
      </c>
      <c r="Q2009" s="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4485.37</v>
      </c>
      <c r="Q2010" s="9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38336.43</v>
      </c>
      <c r="Q2011" s="9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5527.69</v>
      </c>
      <c r="Q2012" s="9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42202.06</v>
      </c>
      <c r="Q2013" s="9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6418.03</v>
      </c>
      <c r="Q2014" s="9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17357.78</v>
      </c>
      <c r="Q2015" s="9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8860.17</v>
      </c>
      <c r="Q2016" s="9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5022.2299999999996</v>
      </c>
      <c r="Q2017" s="9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19238.88</v>
      </c>
      <c r="Q2018" s="9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7341.69</v>
      </c>
      <c r="Q2019" s="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14768.5</v>
      </c>
      <c r="Q2020" s="9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10896.85</v>
      </c>
      <c r="Q2021" s="9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2364.75</v>
      </c>
      <c r="Q2022" s="9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14794.74</v>
      </c>
      <c r="Q2023" s="9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38503.69</v>
      </c>
      <c r="Q2024" s="9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45739.09</v>
      </c>
      <c r="Q2025" s="9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22299.05</v>
      </c>
      <c r="Q2026" s="9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22074.07</v>
      </c>
      <c r="Q2027" s="9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7350.39</v>
      </c>
      <c r="Q2028" s="9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22309.65</v>
      </c>
      <c r="Q2029" s="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4791.1400000000003</v>
      </c>
      <c r="Q2030" s="9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9606.3799999999992</v>
      </c>
      <c r="Q2031" s="9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11861.44</v>
      </c>
      <c r="Q2032" s="9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11845.47</v>
      </c>
      <c r="Q2033" s="9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14321.47</v>
      </c>
      <c r="Q2034" s="9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28271.52</v>
      </c>
      <c r="Q2035" s="9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59393.62</v>
      </c>
      <c r="Q2036" s="9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26215.7</v>
      </c>
      <c r="Q2037" s="9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4658.08</v>
      </c>
      <c r="Q2038" s="9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7004.11</v>
      </c>
      <c r="Q2039" s="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16490.689999999999</v>
      </c>
      <c r="Q2040" s="9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44926.39</v>
      </c>
      <c r="Q2041" s="9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2747.28</v>
      </c>
      <c r="Q2042" s="9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14397.5</v>
      </c>
      <c r="Q2043" s="9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8823.57</v>
      </c>
      <c r="Q2044" s="9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3632.64</v>
      </c>
      <c r="Q2045" s="9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9017.7800000000007</v>
      </c>
      <c r="Q2046" s="9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15262.36</v>
      </c>
      <c r="Q2047" s="9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5580.65</v>
      </c>
      <c r="Q2048" s="9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22785.33</v>
      </c>
      <c r="Q2049" s="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9182.99</v>
      </c>
      <c r="Q2050" s="9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IFERROR(ROUND(E2051/L2051*100,2),0)</f>
        <v>8099.1</v>
      </c>
      <c r="Q2051" s="9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27839.41</v>
      </c>
      <c r="Q2052" s="9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4309.5</v>
      </c>
      <c r="Q2053" s="9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32629.21</v>
      </c>
      <c r="Q2054" s="9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4174.38</v>
      </c>
      <c r="Q2055" s="9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6402.09</v>
      </c>
      <c r="Q2056" s="9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9945.5400000000009</v>
      </c>
      <c r="Q2057" s="9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13849.46</v>
      </c>
      <c r="Q2058" s="9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4554.78</v>
      </c>
      <c r="Q2059" s="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1050.73</v>
      </c>
      <c r="Q2060" s="9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11476.53</v>
      </c>
      <c r="Q2061" s="9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3599.71</v>
      </c>
      <c r="Q2062" s="9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15417.14</v>
      </c>
      <c r="Q2063" s="9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56638.92</v>
      </c>
      <c r="Q2064" s="9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12085.71</v>
      </c>
      <c r="Q2065" s="9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8616.3799999999992</v>
      </c>
      <c r="Q2066" s="9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5121.21</v>
      </c>
      <c r="Q2067" s="9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6726.15</v>
      </c>
      <c r="Q2068" s="9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6280</v>
      </c>
      <c r="Q2069" s="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34613.120000000003</v>
      </c>
      <c r="Q2070" s="9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24411.91</v>
      </c>
      <c r="Q2071" s="9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25925.42</v>
      </c>
      <c r="Q2072" s="9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20196.400000000001</v>
      </c>
      <c r="Q2073" s="9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22620.86</v>
      </c>
      <c r="Q2074" s="9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32469</v>
      </c>
      <c r="Q2075" s="9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20500</v>
      </c>
      <c r="Q2076" s="9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2046.59</v>
      </c>
      <c r="Q2077" s="9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11635.3</v>
      </c>
      <c r="Q2078" s="9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30720.21</v>
      </c>
      <c r="Q2079" s="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54668.75</v>
      </c>
      <c r="Q2080" s="9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4747.45</v>
      </c>
      <c r="Q2081" s="9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10156</v>
      </c>
      <c r="Q2082" s="9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7290.91</v>
      </c>
      <c r="Q2083" s="9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4371.05</v>
      </c>
      <c r="Q2084" s="9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3400</v>
      </c>
      <c r="Q2085" s="9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7065.22</v>
      </c>
      <c r="Q2086" s="9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8930.1200000000008</v>
      </c>
      <c r="Q2087" s="9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11508.57</v>
      </c>
      <c r="Q2088" s="9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6212</v>
      </c>
      <c r="Q2089" s="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4620.43</v>
      </c>
      <c r="Q2090" s="9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4854.8500000000004</v>
      </c>
      <c r="Q2091" s="9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5752.02</v>
      </c>
      <c r="Q2092" s="9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8814.7199999999993</v>
      </c>
      <c r="Q2093" s="9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11049.09</v>
      </c>
      <c r="Q2094" s="9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6682.61</v>
      </c>
      <c r="Q2095" s="9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5859.72</v>
      </c>
      <c r="Q2096" s="9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11363.64</v>
      </c>
      <c r="Q2097" s="9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4357.1400000000003</v>
      </c>
      <c r="Q2098" s="9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7894.74</v>
      </c>
      <c r="Q2099" s="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18812.5</v>
      </c>
      <c r="Q2100" s="9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6303.17</v>
      </c>
      <c r="Q2101" s="9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3037.04</v>
      </c>
      <c r="Q2102" s="9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5147.7299999999996</v>
      </c>
      <c r="Q2103" s="9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3578.95</v>
      </c>
      <c r="Q2104" s="9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9881.74</v>
      </c>
      <c r="Q2105" s="9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2800</v>
      </c>
      <c r="Q2106" s="9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5131.3100000000004</v>
      </c>
      <c r="Q2107" s="9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5352.27</v>
      </c>
      <c r="Q2108" s="9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3714.93</v>
      </c>
      <c r="Q2109" s="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8989.5300000000007</v>
      </c>
      <c r="Q2110" s="9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10652.5</v>
      </c>
      <c r="Q2111" s="9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5281.58</v>
      </c>
      <c r="Q2112" s="9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5461.54</v>
      </c>
      <c r="Q2113" s="9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2727.27</v>
      </c>
      <c r="Q2114" s="9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IFERROR(ROUND(E2115/L2115*100,2),0)</f>
        <v>6859.81</v>
      </c>
      <c r="Q2115" s="9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3561.22</v>
      </c>
      <c r="Q2116" s="9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9402.7800000000007</v>
      </c>
      <c r="Q2117" s="9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52645.65</v>
      </c>
      <c r="Q2118" s="9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5065.71</v>
      </c>
      <c r="Q2119" s="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7918.29</v>
      </c>
      <c r="Q2120" s="9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9159.09</v>
      </c>
      <c r="Q2121" s="9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11696.28</v>
      </c>
      <c r="Q2122" s="9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2840</v>
      </c>
      <c r="Q2123" s="9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10333.33</v>
      </c>
      <c r="Q2124" s="9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1000</v>
      </c>
      <c r="Q2125" s="9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2300</v>
      </c>
      <c r="Q2126" s="9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3155.56</v>
      </c>
      <c r="Q2127" s="9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500</v>
      </c>
      <c r="Q2128" s="9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3422.03</v>
      </c>
      <c r="Q2129" s="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2500</v>
      </c>
      <c r="Q2130" s="9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1966.67</v>
      </c>
      <c r="Q2131" s="9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2125</v>
      </c>
      <c r="Q2132" s="9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833.33</v>
      </c>
      <c r="Q2133" s="9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2134.33</v>
      </c>
      <c r="Q2134" s="9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533.33000000000004</v>
      </c>
      <c r="Q2135" s="9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3466.67</v>
      </c>
      <c r="Q2136" s="9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2172.73</v>
      </c>
      <c r="Q2137" s="9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1192.25</v>
      </c>
      <c r="Q2138" s="9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2659.74</v>
      </c>
      <c r="Q2139" s="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1066.67</v>
      </c>
      <c r="Q2140" s="9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2903.57</v>
      </c>
      <c r="Q2141" s="9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5090.91</v>
      </c>
      <c r="Q2142" s="9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9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5008.33</v>
      </c>
      <c r="Q2144" s="9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4500</v>
      </c>
      <c r="Q2145" s="9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2529.17</v>
      </c>
      <c r="Q2146" s="9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5129.21</v>
      </c>
      <c r="Q2147" s="9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100</v>
      </c>
      <c r="Q2148" s="9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4938.18</v>
      </c>
      <c r="Q2149" s="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100</v>
      </c>
      <c r="Q2150" s="9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9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10125</v>
      </c>
      <c r="Q2152" s="9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1966.67</v>
      </c>
      <c r="Q2153" s="9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1250</v>
      </c>
      <c r="Q2154" s="9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850</v>
      </c>
      <c r="Q2155" s="9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100</v>
      </c>
      <c r="Q2156" s="9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2300</v>
      </c>
      <c r="Q2157" s="9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1798.8</v>
      </c>
      <c r="Q2158" s="9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37094.74</v>
      </c>
      <c r="Q2159" s="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6356.95</v>
      </c>
      <c r="Q2160" s="9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1300</v>
      </c>
      <c r="Q2161" s="9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531.25</v>
      </c>
      <c r="Q2162" s="9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3561.54</v>
      </c>
      <c r="Q2163" s="9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8710.34</v>
      </c>
      <c r="Q2164" s="9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7511.36</v>
      </c>
      <c r="Q2165" s="9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6801.2</v>
      </c>
      <c r="Q2166" s="9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2962.39</v>
      </c>
      <c r="Q2167" s="9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9162.5</v>
      </c>
      <c r="Q2168" s="9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2250</v>
      </c>
      <c r="Q2169" s="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6436.67</v>
      </c>
      <c r="Q2170" s="9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2185.71</v>
      </c>
      <c r="Q2171" s="9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3331.58</v>
      </c>
      <c r="Q2172" s="9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9027.66</v>
      </c>
      <c r="Q2173" s="9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7692.31</v>
      </c>
      <c r="Q2174" s="9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5923.33</v>
      </c>
      <c r="Q2175" s="9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6538.1</v>
      </c>
      <c r="Q2176" s="9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6730.77</v>
      </c>
      <c r="Q2177" s="9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8874.65</v>
      </c>
      <c r="Q2178" s="9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IFERROR(ROUND(E2179/L2179*100,2),0)</f>
        <v>6586.84</v>
      </c>
      <c r="Q2179" s="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4034.92</v>
      </c>
      <c r="Q2180" s="9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7685.71</v>
      </c>
      <c r="Q2181" s="9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6870.78</v>
      </c>
      <c r="Q2182" s="9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5777.36</v>
      </c>
      <c r="Q2183" s="9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4417.13</v>
      </c>
      <c r="Q2184" s="9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3156.63</v>
      </c>
      <c r="Q2185" s="9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10704.51</v>
      </c>
      <c r="Q2186" s="9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14903.45</v>
      </c>
      <c r="Q2187" s="9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5595.66</v>
      </c>
      <c r="Q2188" s="9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5697.04</v>
      </c>
      <c r="Q2189" s="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4405.6400000000003</v>
      </c>
      <c r="Q2190" s="9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6862.5</v>
      </c>
      <c r="Q2191" s="9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6531.84</v>
      </c>
      <c r="Q2192" s="9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3592</v>
      </c>
      <c r="Q2193" s="9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4007.07</v>
      </c>
      <c r="Q2194" s="9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7564.77</v>
      </c>
      <c r="Q2195" s="9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6120.39</v>
      </c>
      <c r="Q2196" s="9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4813.04</v>
      </c>
      <c r="Q2197" s="9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6810.68</v>
      </c>
      <c r="Q2198" s="9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6589.13</v>
      </c>
      <c r="Q2199" s="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8165.44</v>
      </c>
      <c r="Q2200" s="9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5270.12</v>
      </c>
      <c r="Q2201" s="9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4122.8100000000004</v>
      </c>
      <c r="Q2202" s="9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1503.54</v>
      </c>
      <c r="Q2203" s="9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3906.69</v>
      </c>
      <c r="Q2204" s="9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4382</v>
      </c>
      <c r="Q2205" s="9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2730.14</v>
      </c>
      <c r="Q2206" s="9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4222.22</v>
      </c>
      <c r="Q2207" s="9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3323.53</v>
      </c>
      <c r="Q2208" s="9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28571.43</v>
      </c>
      <c r="Q2209" s="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4233.33</v>
      </c>
      <c r="Q2210" s="9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5026.67</v>
      </c>
      <c r="Q2211" s="9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6190.28</v>
      </c>
      <c r="Q2212" s="9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4075</v>
      </c>
      <c r="Q2213" s="9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5579.67</v>
      </c>
      <c r="Q2214" s="9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1000</v>
      </c>
      <c r="Q2215" s="9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7312.54</v>
      </c>
      <c r="Q2216" s="9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2606.06</v>
      </c>
      <c r="Q2217" s="9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2264.29</v>
      </c>
      <c r="Q2218" s="9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4722.22</v>
      </c>
      <c r="Q2219" s="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3232.45</v>
      </c>
      <c r="Q2220" s="9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5342.11</v>
      </c>
      <c r="Q2221" s="9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5130.43</v>
      </c>
      <c r="Q2222" s="9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3719.72</v>
      </c>
      <c r="Q2223" s="9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2710</v>
      </c>
      <c r="Q2224" s="9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20631</v>
      </c>
      <c r="Q2225" s="9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8214.5300000000007</v>
      </c>
      <c r="Q2226" s="9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16479.650000000001</v>
      </c>
      <c r="Q2227" s="9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6082.03</v>
      </c>
      <c r="Q2228" s="9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6797.01</v>
      </c>
      <c r="Q2229" s="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8156.18</v>
      </c>
      <c r="Q2230" s="9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2542.5500000000002</v>
      </c>
      <c r="Q2231" s="9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2149.8000000000002</v>
      </c>
      <c r="Q2232" s="9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2722.66</v>
      </c>
      <c r="Q2233" s="9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2509.11</v>
      </c>
      <c r="Q2234" s="9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2123.02</v>
      </c>
      <c r="Q2235" s="9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4160.71</v>
      </c>
      <c r="Q2236" s="9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13558.5</v>
      </c>
      <c r="Q2237" s="9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2211.62</v>
      </c>
      <c r="Q2238" s="9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6462.56</v>
      </c>
      <c r="Q2239" s="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6956.96</v>
      </c>
      <c r="Q2240" s="9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7513.3</v>
      </c>
      <c r="Q2241" s="9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14097.92</v>
      </c>
      <c r="Q2242" s="9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IFERROR(ROUND(E2243/L2243*100,2),0)</f>
        <v>4947.24</v>
      </c>
      <c r="Q2243" s="9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5386.53</v>
      </c>
      <c r="Q2244" s="9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457.13</v>
      </c>
      <c r="Q2245" s="9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6500.34</v>
      </c>
      <c r="Q2246" s="9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5347.53</v>
      </c>
      <c r="Q2247" s="9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4391.2299999999996</v>
      </c>
      <c r="Q2248" s="9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5085.26</v>
      </c>
      <c r="Q2249" s="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5863.28</v>
      </c>
      <c r="Q2250" s="9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3281.67</v>
      </c>
      <c r="Q2251" s="9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42693.17</v>
      </c>
      <c r="Q2252" s="9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2380.87</v>
      </c>
      <c r="Q2253" s="9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9841.3700000000008</v>
      </c>
      <c r="Q2254" s="9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10732.14</v>
      </c>
      <c r="Q2255" s="9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1167.01</v>
      </c>
      <c r="Q2256" s="9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4178.2299999999996</v>
      </c>
      <c r="Q2257" s="9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2138</v>
      </c>
      <c r="Q2258" s="9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9410.36</v>
      </c>
      <c r="Q2259" s="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1572.2</v>
      </c>
      <c r="Q2260" s="9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9063.59</v>
      </c>
      <c r="Q2261" s="9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9729.76</v>
      </c>
      <c r="Q2262" s="9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3711.9</v>
      </c>
      <c r="Q2263" s="9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2810.5</v>
      </c>
      <c r="Q2264" s="9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14443.33</v>
      </c>
      <c r="Q2265" s="9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2427.42</v>
      </c>
      <c r="Q2266" s="9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3511.76</v>
      </c>
      <c r="Q2267" s="9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2476.29</v>
      </c>
      <c r="Q2268" s="9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18837.87</v>
      </c>
      <c r="Q2269" s="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14808.25</v>
      </c>
      <c r="Q2270" s="9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4993.46</v>
      </c>
      <c r="Q2271" s="9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10782.16</v>
      </c>
      <c r="Q2272" s="9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4263.3999999999996</v>
      </c>
      <c r="Q2273" s="9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1437.08</v>
      </c>
      <c r="Q2274" s="9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3747.62</v>
      </c>
      <c r="Q2275" s="9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3020.2</v>
      </c>
      <c r="Q2276" s="9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3355.06</v>
      </c>
      <c r="Q2277" s="9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6474.67</v>
      </c>
      <c r="Q2278" s="9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5793.24</v>
      </c>
      <c r="Q2279" s="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5307.84</v>
      </c>
      <c r="Q2280" s="9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4806.25</v>
      </c>
      <c r="Q2281" s="9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8239.69</v>
      </c>
      <c r="Q2282" s="9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5045.45</v>
      </c>
      <c r="Q2283" s="9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11583.33</v>
      </c>
      <c r="Q2284" s="9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6303.46</v>
      </c>
      <c r="Q2285" s="9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10802.15</v>
      </c>
      <c r="Q2286" s="9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4608.8599999999997</v>
      </c>
      <c r="Q2287" s="9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10721.43</v>
      </c>
      <c r="Q2288" s="9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5093.3900000000003</v>
      </c>
      <c r="Q2289" s="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4004</v>
      </c>
      <c r="Q2290" s="9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6444</v>
      </c>
      <c r="Q2291" s="9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5382.76</v>
      </c>
      <c r="Q2292" s="9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10046.51</v>
      </c>
      <c r="Q2293" s="9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4663.07</v>
      </c>
      <c r="Q2294" s="9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3407.41</v>
      </c>
      <c r="Q2295" s="9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6521.46</v>
      </c>
      <c r="Q2296" s="9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4420.59</v>
      </c>
      <c r="Q2297" s="9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7196.55</v>
      </c>
      <c r="Q2298" s="9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5294.74</v>
      </c>
      <c r="Q2299" s="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10945.14</v>
      </c>
      <c r="Q2300" s="9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7503.57</v>
      </c>
      <c r="Q2301" s="9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11571.43</v>
      </c>
      <c r="Q2302" s="9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3165.98</v>
      </c>
      <c r="Q2303" s="9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4617.6499999999996</v>
      </c>
      <c r="Q2304" s="9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6848.17</v>
      </c>
      <c r="Q2305" s="9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5346.92</v>
      </c>
      <c r="Q2306" s="9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IFERROR(ROUND(E2307/L2307*100,2),0)</f>
        <v>10910.78</v>
      </c>
      <c r="Q2307" s="9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5118.5600000000004</v>
      </c>
      <c r="Q2308" s="9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2793.68</v>
      </c>
      <c r="Q2309" s="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8249.69</v>
      </c>
      <c r="Q2310" s="9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5981.75</v>
      </c>
      <c r="Q2311" s="9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6481.65</v>
      </c>
      <c r="Q2312" s="9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9009.6200000000008</v>
      </c>
      <c r="Q2313" s="9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4096.2</v>
      </c>
      <c r="Q2314" s="9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5600.01</v>
      </c>
      <c r="Q2315" s="9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3767.28</v>
      </c>
      <c r="Q2316" s="9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4007.81</v>
      </c>
      <c r="Q2317" s="9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7803.2</v>
      </c>
      <c r="Q2318" s="9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1890.91</v>
      </c>
      <c r="Q2319" s="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3713.5</v>
      </c>
      <c r="Q2320" s="9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4196.1000000000004</v>
      </c>
      <c r="Q2321" s="9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6104.49</v>
      </c>
      <c r="Q2322" s="9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6453.13</v>
      </c>
      <c r="Q2323" s="9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2125</v>
      </c>
      <c r="Q2324" s="9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3000</v>
      </c>
      <c r="Q2325" s="9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2549.1799999999998</v>
      </c>
      <c r="Q2326" s="9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1142.8599999999999</v>
      </c>
      <c r="Q2327" s="9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10800</v>
      </c>
      <c r="Q2328" s="9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5488.32</v>
      </c>
      <c r="Q2329" s="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4738.3599999999997</v>
      </c>
      <c r="Q2330" s="9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21184</v>
      </c>
      <c r="Q2331" s="9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21992.639999999999</v>
      </c>
      <c r="Q2332" s="9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4079.54</v>
      </c>
      <c r="Q2333" s="9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7550.28</v>
      </c>
      <c r="Q2334" s="9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1354.26</v>
      </c>
      <c r="Q2335" s="9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6086.57</v>
      </c>
      <c r="Q2336" s="9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11569.23</v>
      </c>
      <c r="Q2337" s="9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4810.46</v>
      </c>
      <c r="Q2338" s="9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7418.44</v>
      </c>
      <c r="Q2339" s="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12334.55</v>
      </c>
      <c r="Q2340" s="9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6662.32</v>
      </c>
      <c r="Q2341" s="9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10499.01</v>
      </c>
      <c r="Q2342" s="9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9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9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30000</v>
      </c>
      <c r="Q2345" s="9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100</v>
      </c>
      <c r="Q2346" s="9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9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1300</v>
      </c>
      <c r="Q2348" s="9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1500</v>
      </c>
      <c r="Q2349" s="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5400</v>
      </c>
      <c r="Q2350" s="9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9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9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1542.86</v>
      </c>
      <c r="Q2353" s="9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9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9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2500</v>
      </c>
      <c r="Q2356" s="9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2750</v>
      </c>
      <c r="Q2357" s="9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9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9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36700</v>
      </c>
      <c r="Q2361" s="9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200</v>
      </c>
      <c r="Q2362" s="9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9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6000</v>
      </c>
      <c r="Q2364" s="9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9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9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9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9740.74</v>
      </c>
      <c r="Q2368" s="9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4785.71</v>
      </c>
      <c r="Q2369" s="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5000</v>
      </c>
      <c r="Q2370" s="9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IFERROR(ROUND(E2371/L2371*100,2),0)</f>
        <v>0</v>
      </c>
      <c r="Q2371" s="9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2050</v>
      </c>
      <c r="Q2372" s="9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9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3000</v>
      </c>
      <c r="Q2374" s="9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5000</v>
      </c>
      <c r="Q2375" s="9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1000</v>
      </c>
      <c r="Q2376" s="9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9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8158.25</v>
      </c>
      <c r="Q2378" s="9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9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9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1833.33</v>
      </c>
      <c r="Q2382" s="9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22442.86</v>
      </c>
      <c r="Q2383" s="9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3750</v>
      </c>
      <c r="Q2384" s="9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14500</v>
      </c>
      <c r="Q2385" s="9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100</v>
      </c>
      <c r="Q2386" s="9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11257.14</v>
      </c>
      <c r="Q2387" s="9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9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34200</v>
      </c>
      <c r="Q2389" s="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5787.5</v>
      </c>
      <c r="Q2390" s="9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3000</v>
      </c>
      <c r="Q2391" s="9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9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2500</v>
      </c>
      <c r="Q2393" s="9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9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5000</v>
      </c>
      <c r="Q2395" s="9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150</v>
      </c>
      <c r="Q2396" s="9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9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1000</v>
      </c>
      <c r="Q2398" s="9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9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9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9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2233.33</v>
      </c>
      <c r="Q2403" s="9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5200</v>
      </c>
      <c r="Q2404" s="9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1683.33</v>
      </c>
      <c r="Q2405" s="9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9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5630</v>
      </c>
      <c r="Q2407" s="9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8406.25</v>
      </c>
      <c r="Q2408" s="9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16839.39</v>
      </c>
      <c r="Q2409" s="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1500</v>
      </c>
      <c r="Q2410" s="9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7666.67</v>
      </c>
      <c r="Q2411" s="9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9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5033.33</v>
      </c>
      <c r="Q2413" s="9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9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833.33</v>
      </c>
      <c r="Q2415" s="9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3538.46</v>
      </c>
      <c r="Q2416" s="9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5583.33</v>
      </c>
      <c r="Q2417" s="9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500</v>
      </c>
      <c r="Q2418" s="9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100</v>
      </c>
      <c r="Q2420" s="9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9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6947.22</v>
      </c>
      <c r="Q2422" s="9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100</v>
      </c>
      <c r="Q2423" s="9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100</v>
      </c>
      <c r="Q2424" s="9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800</v>
      </c>
      <c r="Q2425" s="9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3444.44</v>
      </c>
      <c r="Q2426" s="9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100</v>
      </c>
      <c r="Q2427" s="9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9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100</v>
      </c>
      <c r="Q2429" s="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100</v>
      </c>
      <c r="Q2430" s="9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50125</v>
      </c>
      <c r="Q2431" s="9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1050</v>
      </c>
      <c r="Q2432" s="9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100</v>
      </c>
      <c r="Q2433" s="9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100</v>
      </c>
      <c r="Q2434" s="9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IFERROR(ROUND(E2435/L2435*100,2),0)</f>
        <v>0</v>
      </c>
      <c r="Q2435" s="9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1300</v>
      </c>
      <c r="Q2436" s="9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30600</v>
      </c>
      <c r="Q2437" s="9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2250</v>
      </c>
      <c r="Q2438" s="9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5000</v>
      </c>
      <c r="Q2440" s="9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9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500</v>
      </c>
      <c r="Q2442" s="9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7422.94</v>
      </c>
      <c r="Q2443" s="9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8125.27</v>
      </c>
      <c r="Q2444" s="9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13023.47</v>
      </c>
      <c r="Q2445" s="9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5340.98</v>
      </c>
      <c r="Q2446" s="9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7513.04</v>
      </c>
      <c r="Q2447" s="9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7566.67</v>
      </c>
      <c r="Q2448" s="9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3169.14</v>
      </c>
      <c r="Q2449" s="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4777.78</v>
      </c>
      <c r="Q2450" s="9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9000</v>
      </c>
      <c r="Q2451" s="9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14931.4</v>
      </c>
      <c r="Q2452" s="9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6206.99</v>
      </c>
      <c r="Q2453" s="9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5340</v>
      </c>
      <c r="Q2454" s="9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6926.87</v>
      </c>
      <c r="Q2455" s="9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27150.77</v>
      </c>
      <c r="Q2456" s="9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3412.5</v>
      </c>
      <c r="Q2457" s="9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4049.25</v>
      </c>
      <c r="Q2458" s="9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18975.810000000001</v>
      </c>
      <c r="Q2459" s="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6886.25</v>
      </c>
      <c r="Q2460" s="9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10877.66</v>
      </c>
      <c r="Q2461" s="9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12598.53</v>
      </c>
      <c r="Q2462" s="9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9052.33</v>
      </c>
      <c r="Q2463" s="9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2888.04</v>
      </c>
      <c r="Q2464" s="9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3100</v>
      </c>
      <c r="Q2465" s="9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5167.4399999999996</v>
      </c>
      <c r="Q2466" s="9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2627.08</v>
      </c>
      <c r="Q2467" s="9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4807.6899999999996</v>
      </c>
      <c r="Q2468" s="9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2755.81</v>
      </c>
      <c r="Q2469" s="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3697.14</v>
      </c>
      <c r="Q2470" s="9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2902.13</v>
      </c>
      <c r="Q2471" s="9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2865.67</v>
      </c>
      <c r="Q2472" s="9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3764.71</v>
      </c>
      <c r="Q2473" s="9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9790.4</v>
      </c>
      <c r="Q2474" s="9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4255.32</v>
      </c>
      <c r="Q2475" s="9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13158.37</v>
      </c>
      <c r="Q2476" s="9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3232.1</v>
      </c>
      <c r="Q2477" s="9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6110.4</v>
      </c>
      <c r="Q2478" s="9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3134.15</v>
      </c>
      <c r="Q2479" s="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12911.39</v>
      </c>
      <c r="Q2480" s="9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2502.06</v>
      </c>
      <c r="Q2481" s="9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25000</v>
      </c>
      <c r="Q2482" s="9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4754.1499999999996</v>
      </c>
      <c r="Q2483" s="9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4004</v>
      </c>
      <c r="Q2484" s="9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6584.21</v>
      </c>
      <c r="Q2485" s="9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4640.12</v>
      </c>
      <c r="Q2486" s="9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5036.59</v>
      </c>
      <c r="Q2487" s="9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2656.67</v>
      </c>
      <c r="Q2488" s="9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3949.37</v>
      </c>
      <c r="Q2489" s="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4924.62</v>
      </c>
      <c r="Q2490" s="9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6238</v>
      </c>
      <c r="Q2491" s="9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3793.75</v>
      </c>
      <c r="Q2492" s="9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5160</v>
      </c>
      <c r="Q2493" s="9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2777.78</v>
      </c>
      <c r="Q2494" s="9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9938.2199999999993</v>
      </c>
      <c r="Q2495" s="9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3884.82</v>
      </c>
      <c r="Q2496" s="9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4554.88</v>
      </c>
      <c r="Q2497" s="9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60000</v>
      </c>
      <c r="Q2498" s="9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IFERROR(ROUND(E2499/L2499*100,2),0)</f>
        <v>8055.11</v>
      </c>
      <c r="Q2499" s="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5280</v>
      </c>
      <c r="Q2500" s="9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4767.6499999999996</v>
      </c>
      <c r="Q2501" s="9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2344.83</v>
      </c>
      <c r="Q2502" s="9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4014.29</v>
      </c>
      <c r="Q2503" s="9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1720</v>
      </c>
      <c r="Q2504" s="9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9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9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9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1500</v>
      </c>
      <c r="Q2508" s="9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9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3571.43</v>
      </c>
      <c r="Q2511" s="9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3750</v>
      </c>
      <c r="Q2512" s="9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9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9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9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5250</v>
      </c>
      <c r="Q2516" s="9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7750</v>
      </c>
      <c r="Q2517" s="9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9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5354.55</v>
      </c>
      <c r="Q2519" s="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9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1625</v>
      </c>
      <c r="Q2521" s="9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9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10368.17</v>
      </c>
      <c r="Q2523" s="9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18518.52</v>
      </c>
      <c r="Q2524" s="9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5415.38</v>
      </c>
      <c r="Q2525" s="9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17720.93</v>
      </c>
      <c r="Q2526" s="9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10032.5</v>
      </c>
      <c r="Q2527" s="9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13690.91</v>
      </c>
      <c r="Q2528" s="9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5753.52</v>
      </c>
      <c r="Q2529" s="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5296.28</v>
      </c>
      <c r="Q2530" s="9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8232.89</v>
      </c>
      <c r="Q2531" s="9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13541.67</v>
      </c>
      <c r="Q2532" s="9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7406.56</v>
      </c>
      <c r="Q2533" s="9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8408.33</v>
      </c>
      <c r="Q2534" s="9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6102.94</v>
      </c>
      <c r="Q2535" s="9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15000</v>
      </c>
      <c r="Q2536" s="9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26608.97</v>
      </c>
      <c r="Q2537" s="9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725</v>
      </c>
      <c r="Q2538" s="9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10000</v>
      </c>
      <c r="Q2539" s="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10996.31</v>
      </c>
      <c r="Q2540" s="9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16991.53</v>
      </c>
      <c r="Q2541" s="9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9574.07</v>
      </c>
      <c r="Q2542" s="9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5946.03</v>
      </c>
      <c r="Q2543" s="9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5576.92</v>
      </c>
      <c r="Q2544" s="9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3007.69</v>
      </c>
      <c r="Q2545" s="9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8843.86</v>
      </c>
      <c r="Q2546" s="9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6403.28</v>
      </c>
      <c r="Q2547" s="9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6015.38</v>
      </c>
      <c r="Q2548" s="9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4919.3999999999996</v>
      </c>
      <c r="Q2549" s="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16516.22</v>
      </c>
      <c r="Q2550" s="9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4362.16</v>
      </c>
      <c r="Q2551" s="9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4370</v>
      </c>
      <c r="Q2552" s="9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6741.96</v>
      </c>
      <c r="Q2553" s="9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17750</v>
      </c>
      <c r="Q2554" s="9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3888.33</v>
      </c>
      <c r="Q2555" s="9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5498.51</v>
      </c>
      <c r="Q2556" s="9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6134.29</v>
      </c>
      <c r="Q2557" s="9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2311.7600000000002</v>
      </c>
      <c r="Q2558" s="9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2961.11</v>
      </c>
      <c r="Q2559" s="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7561.11</v>
      </c>
      <c r="Q2560" s="9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3560</v>
      </c>
      <c r="Q2561" s="9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14300</v>
      </c>
      <c r="Q2562" s="9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IFERROR(ROUND(E2563/L2563*100,2),0)</f>
        <v>0</v>
      </c>
      <c r="Q2563" s="9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2500</v>
      </c>
      <c r="Q2564" s="9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9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9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10000</v>
      </c>
      <c r="Q2567" s="9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9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6000</v>
      </c>
      <c r="Q2569" s="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5000</v>
      </c>
      <c r="Q2570" s="9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7250</v>
      </c>
      <c r="Q2571" s="9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2950</v>
      </c>
      <c r="Q2572" s="9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6250</v>
      </c>
      <c r="Q2573" s="9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9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9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9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9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9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9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2308.33</v>
      </c>
      <c r="Q2581" s="9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2550</v>
      </c>
      <c r="Q2582" s="9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4818.18</v>
      </c>
      <c r="Q2583" s="9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100</v>
      </c>
      <c r="Q2584" s="9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100</v>
      </c>
      <c r="Q2585" s="9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9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5000</v>
      </c>
      <c r="Q2587" s="9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500</v>
      </c>
      <c r="Q2588" s="9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20283.330000000002</v>
      </c>
      <c r="Q2589" s="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2912.5</v>
      </c>
      <c r="Q2590" s="9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500</v>
      </c>
      <c r="Q2591" s="9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9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1300</v>
      </c>
      <c r="Q2593" s="9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5000</v>
      </c>
      <c r="Q2594" s="9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9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100</v>
      </c>
      <c r="Q2596" s="9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9605.26</v>
      </c>
      <c r="Q2597" s="9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30577.78</v>
      </c>
      <c r="Q2598" s="9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1214.29</v>
      </c>
      <c r="Q2599" s="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8357.14</v>
      </c>
      <c r="Q2600" s="9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1800</v>
      </c>
      <c r="Q2601" s="9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11553.33</v>
      </c>
      <c r="Q2602" s="9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2190.0700000000002</v>
      </c>
      <c r="Q2603" s="9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8002.25</v>
      </c>
      <c r="Q2604" s="9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3552</v>
      </c>
      <c r="Q2605" s="9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6493.33</v>
      </c>
      <c r="Q2606" s="9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6096.57</v>
      </c>
      <c r="Q2607" s="9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3144.42</v>
      </c>
      <c r="Q2608" s="9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8194.9699999999993</v>
      </c>
      <c r="Q2609" s="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5892.76</v>
      </c>
      <c r="Q2610" s="9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15729.35</v>
      </c>
      <c r="Q2611" s="9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5575.85</v>
      </c>
      <c r="Q2612" s="9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8380.2900000000009</v>
      </c>
      <c r="Q2613" s="9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5842.22</v>
      </c>
      <c r="Q2614" s="9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27057.14</v>
      </c>
      <c r="Q2615" s="9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10710</v>
      </c>
      <c r="Q2616" s="9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4718.0600000000004</v>
      </c>
      <c r="Q2617" s="9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12030.88</v>
      </c>
      <c r="Q2618" s="9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2759.75</v>
      </c>
      <c r="Q2619" s="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20529.87</v>
      </c>
      <c r="Q2620" s="9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3554.72</v>
      </c>
      <c r="Q2621" s="9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7463.95</v>
      </c>
      <c r="Q2622" s="9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4705.8100000000004</v>
      </c>
      <c r="Q2623" s="9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2659.14</v>
      </c>
      <c r="Q2624" s="9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3677.42</v>
      </c>
      <c r="Q2625" s="9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3182.05</v>
      </c>
      <c r="Q2626" s="9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IFERROR(ROUND(E2627/L2627*100,2),0)</f>
        <v>2757.69</v>
      </c>
      <c r="Q2627" s="9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5600</v>
      </c>
      <c r="Q2628" s="9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2155.56</v>
      </c>
      <c r="Q2629" s="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4409.5200000000004</v>
      </c>
      <c r="Q2630" s="9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6387</v>
      </c>
      <c r="Q2631" s="9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3898.77</v>
      </c>
      <c r="Q2632" s="9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8018.55</v>
      </c>
      <c r="Q2633" s="9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3490.48</v>
      </c>
      <c r="Q2634" s="9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8910.0499999999993</v>
      </c>
      <c r="Q2635" s="9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3944</v>
      </c>
      <c r="Q2636" s="9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13690.48</v>
      </c>
      <c r="Q2637" s="9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3746</v>
      </c>
      <c r="Q2638" s="9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3196.15</v>
      </c>
      <c r="Q2639" s="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2521.4299999999998</v>
      </c>
      <c r="Q2640" s="9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1004.08</v>
      </c>
      <c r="Q2641" s="9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4594.2</v>
      </c>
      <c r="Q2642" s="9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1500</v>
      </c>
      <c r="Q2643" s="9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9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22358.25</v>
      </c>
      <c r="Q2645" s="9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3948.08</v>
      </c>
      <c r="Q2646" s="9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9130.43</v>
      </c>
      <c r="Q2647" s="9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7866.62</v>
      </c>
      <c r="Q2648" s="9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1200</v>
      </c>
      <c r="Q2649" s="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1766.67</v>
      </c>
      <c r="Q2650" s="9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4133.33</v>
      </c>
      <c r="Q2651" s="9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7160</v>
      </c>
      <c r="Q2652" s="9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30782.35</v>
      </c>
      <c r="Q2653" s="9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8045.45</v>
      </c>
      <c r="Q2654" s="9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8394.2900000000009</v>
      </c>
      <c r="Q2655" s="9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850</v>
      </c>
      <c r="Q2656" s="9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7337.21</v>
      </c>
      <c r="Q2657" s="9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11286.18</v>
      </c>
      <c r="Q2658" s="9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9527.76</v>
      </c>
      <c r="Q2659" s="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2275</v>
      </c>
      <c r="Q2660" s="9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13330</v>
      </c>
      <c r="Q2661" s="9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380</v>
      </c>
      <c r="Q2662" s="9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8575</v>
      </c>
      <c r="Q2663" s="9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26700</v>
      </c>
      <c r="Q2664" s="9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37355.800000000003</v>
      </c>
      <c r="Q2665" s="9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17403.849999999999</v>
      </c>
      <c r="Q2666" s="9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9369.57</v>
      </c>
      <c r="Q2667" s="9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7732.77</v>
      </c>
      <c r="Q2668" s="9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9222.2199999999993</v>
      </c>
      <c r="Q2669" s="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6096.43</v>
      </c>
      <c r="Q2670" s="9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9100</v>
      </c>
      <c r="Q2671" s="9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4158.33</v>
      </c>
      <c r="Q2672" s="9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3376.19</v>
      </c>
      <c r="Q2673" s="9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7061.7</v>
      </c>
      <c r="Q2674" s="9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16715.150000000001</v>
      </c>
      <c r="Q2675" s="9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12861.99</v>
      </c>
      <c r="Q2676" s="9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6541.38</v>
      </c>
      <c r="Q2677" s="9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11755.56</v>
      </c>
      <c r="Q2678" s="9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12648.15</v>
      </c>
      <c r="Q2679" s="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55000</v>
      </c>
      <c r="Q2680" s="9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4400</v>
      </c>
      <c r="Q2681" s="9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6900</v>
      </c>
      <c r="Q2682" s="9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2750</v>
      </c>
      <c r="Q2683" s="9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8490</v>
      </c>
      <c r="Q2684" s="9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1200</v>
      </c>
      <c r="Q2685" s="9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20000</v>
      </c>
      <c r="Q2686" s="9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1000</v>
      </c>
      <c r="Q2687" s="9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9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528.57000000000005</v>
      </c>
      <c r="Q2690" s="9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IFERROR(ROUND(E2691/L2691*100,2),0)</f>
        <v>100</v>
      </c>
      <c r="Q2691" s="9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7276.27</v>
      </c>
      <c r="Q2692" s="9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1750</v>
      </c>
      <c r="Q2693" s="9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2500</v>
      </c>
      <c r="Q2694" s="9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1333.33</v>
      </c>
      <c r="Q2695" s="9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100</v>
      </c>
      <c r="Q2696" s="9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2366.67</v>
      </c>
      <c r="Q2697" s="9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8921.0499999999993</v>
      </c>
      <c r="Q2698" s="9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11655.77</v>
      </c>
      <c r="Q2699" s="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1300.5</v>
      </c>
      <c r="Q2700" s="9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9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1750</v>
      </c>
      <c r="Q2702" s="9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3413.04</v>
      </c>
      <c r="Q2703" s="9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13234.62</v>
      </c>
      <c r="Q2704" s="9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92222.22</v>
      </c>
      <c r="Q2705" s="9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16357.14</v>
      </c>
      <c r="Q2706" s="9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21737.5</v>
      </c>
      <c r="Q2707" s="9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14944.49</v>
      </c>
      <c r="Q2708" s="9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7123.75</v>
      </c>
      <c r="Q2709" s="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4446.43</v>
      </c>
      <c r="Q2710" s="9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16494.48</v>
      </c>
      <c r="Q2711" s="9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8487.15</v>
      </c>
      <c r="Q2712" s="9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5394.52</v>
      </c>
      <c r="Q2713" s="9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5053.1499999999996</v>
      </c>
      <c r="Q2714" s="9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10800.14</v>
      </c>
      <c r="Q2715" s="9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9537.3799999999992</v>
      </c>
      <c r="Q2716" s="9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5763.1</v>
      </c>
      <c r="Q2717" s="9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6416.05</v>
      </c>
      <c r="Q2718" s="9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9238.77</v>
      </c>
      <c r="Q2719" s="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12597.97</v>
      </c>
      <c r="Q2720" s="9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9463.77</v>
      </c>
      <c r="Q2721" s="9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17069.939999999999</v>
      </c>
      <c r="Q2722" s="9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4076.21</v>
      </c>
      <c r="Q2723" s="9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6825.41</v>
      </c>
      <c r="Q2724" s="9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9548.86</v>
      </c>
      <c r="Q2725" s="9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719.03</v>
      </c>
      <c r="Q2726" s="9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51165.49</v>
      </c>
      <c r="Q2727" s="9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26174.5</v>
      </c>
      <c r="Q2728" s="9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6976.1</v>
      </c>
      <c r="Q2729" s="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7722.96</v>
      </c>
      <c r="Q2730" s="9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34056.519999999997</v>
      </c>
      <c r="Q2731" s="9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6741.79</v>
      </c>
      <c r="Q2732" s="9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84570.27</v>
      </c>
      <c r="Q2733" s="9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9719.18</v>
      </c>
      <c r="Q2734" s="9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45184.03</v>
      </c>
      <c r="Q2735" s="9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13866.87</v>
      </c>
      <c r="Q2736" s="9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2164.0100000000002</v>
      </c>
      <c r="Q2737" s="9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16951.72</v>
      </c>
      <c r="Q2738" s="9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16188.21</v>
      </c>
      <c r="Q2739" s="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49313.33</v>
      </c>
      <c r="Q2740" s="9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2212.04</v>
      </c>
      <c r="Q2741" s="9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1823.53</v>
      </c>
      <c r="Q2742" s="9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875</v>
      </c>
      <c r="Q2743" s="9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4061.11</v>
      </c>
      <c r="Q2744" s="9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9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3795.45</v>
      </c>
      <c r="Q2746" s="9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3573.47</v>
      </c>
      <c r="Q2747" s="9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4215.79</v>
      </c>
      <c r="Q2748" s="9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3500</v>
      </c>
      <c r="Q2749" s="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1325</v>
      </c>
      <c r="Q2750" s="9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5500</v>
      </c>
      <c r="Q2751" s="9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9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9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3928.57</v>
      </c>
      <c r="Q2754" s="9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IFERROR(ROUND(E2755/L2755*100,2),0)</f>
        <v>4750</v>
      </c>
      <c r="Q2755" s="9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9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1733.33</v>
      </c>
      <c r="Q2757" s="9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3175.76</v>
      </c>
      <c r="Q2758" s="9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500</v>
      </c>
      <c r="Q2759" s="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3900</v>
      </c>
      <c r="Q2760" s="9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5250</v>
      </c>
      <c r="Q2761" s="9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9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900</v>
      </c>
      <c r="Q2763" s="9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2500</v>
      </c>
      <c r="Q2764" s="9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3000</v>
      </c>
      <c r="Q2765" s="9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1125</v>
      </c>
      <c r="Q2766" s="9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9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2500</v>
      </c>
      <c r="Q2768" s="9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1133.33</v>
      </c>
      <c r="Q2769" s="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2947.06</v>
      </c>
      <c r="Q2770" s="9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100</v>
      </c>
      <c r="Q2771" s="9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6309.85</v>
      </c>
      <c r="Q2772" s="9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9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9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100</v>
      </c>
      <c r="Q2775" s="9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4384.62</v>
      </c>
      <c r="Q2776" s="9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7500</v>
      </c>
      <c r="Q2777" s="9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4597.22</v>
      </c>
      <c r="Q2778" s="9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1000</v>
      </c>
      <c r="Q2779" s="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9366.67</v>
      </c>
      <c r="Q2780" s="9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5300</v>
      </c>
      <c r="Q2781" s="9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9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1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4700</v>
      </c>
      <c r="Q2783" s="9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1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6666.67</v>
      </c>
      <c r="Q2784" s="9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1877.05</v>
      </c>
      <c r="Q2785" s="9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1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6611.11</v>
      </c>
      <c r="Q2786" s="9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1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3685.92</v>
      </c>
      <c r="Q2787" s="9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3981.08</v>
      </c>
      <c r="Q2788" s="9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1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3150</v>
      </c>
      <c r="Q2789" s="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1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10250</v>
      </c>
      <c r="Q2790" s="9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1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12645.83</v>
      </c>
      <c r="Q2791" s="9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1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4787.88</v>
      </c>
      <c r="Q2792" s="9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1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7321.43</v>
      </c>
      <c r="Q2793" s="9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1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8966.67</v>
      </c>
      <c r="Q2794" s="9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15146.23</v>
      </c>
      <c r="Q2795" s="9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2500</v>
      </c>
      <c r="Q2796" s="9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17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3650</v>
      </c>
      <c r="Q2797" s="9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4400</v>
      </c>
      <c r="Q2798" s="9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8735.76</v>
      </c>
      <c r="Q2799" s="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3647.48</v>
      </c>
      <c r="Q2800" s="9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4485.95</v>
      </c>
      <c r="Q2801" s="9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4290.32</v>
      </c>
      <c r="Q2802" s="9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5123.08</v>
      </c>
      <c r="Q2803" s="9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3394.44</v>
      </c>
      <c r="Q2804" s="9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1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9074.4699999999993</v>
      </c>
      <c r="Q2805" s="9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5000</v>
      </c>
      <c r="Q2806" s="9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2444.44</v>
      </c>
      <c r="Q2807" s="9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4425</v>
      </c>
      <c r="Q2808" s="9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1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6774.19</v>
      </c>
      <c r="Q2809" s="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1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6537.68</v>
      </c>
      <c r="Q2810" s="9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1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12190.48</v>
      </c>
      <c r="Q2811" s="9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1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4745.6099999999997</v>
      </c>
      <c r="Q2812" s="9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9284.26</v>
      </c>
      <c r="Q2813" s="9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6825.3</v>
      </c>
      <c r="Q2814" s="9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1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3720.96</v>
      </c>
      <c r="Q2815" s="9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2525</v>
      </c>
      <c r="Q2816" s="9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4321.43</v>
      </c>
      <c r="Q2817" s="9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2513.02</v>
      </c>
      <c r="Q2818" s="9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IFERROR(ROUND(E2819/L2819*100,2),0)</f>
        <v>2363.64</v>
      </c>
      <c r="Q2819" s="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1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10395.1</v>
      </c>
      <c r="Q2820" s="9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5038.46</v>
      </c>
      <c r="Q2821" s="9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1360</v>
      </c>
      <c r="Q2822" s="9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2857.14</v>
      </c>
      <c r="Q2823" s="9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1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6382.98</v>
      </c>
      <c r="Q2824" s="9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885.71</v>
      </c>
      <c r="Q2825" s="9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17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5066.67</v>
      </c>
      <c r="Q2826" s="9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6078.43</v>
      </c>
      <c r="Q2827" s="9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1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11342.11</v>
      </c>
      <c r="Q2828" s="9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1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10456.52</v>
      </c>
      <c r="Q2829" s="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9830.93</v>
      </c>
      <c r="Q2830" s="9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3503.95</v>
      </c>
      <c r="Q2831" s="9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1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27272.73</v>
      </c>
      <c r="Q2832" s="9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1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6384.62</v>
      </c>
      <c r="Q2833" s="9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3018.94</v>
      </c>
      <c r="Q2834" s="9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1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8351.43</v>
      </c>
      <c r="Q2835" s="9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6476.19</v>
      </c>
      <c r="Q2836" s="9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2011.82</v>
      </c>
      <c r="Q2837" s="9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17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4409.09</v>
      </c>
      <c r="Q2838" s="9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4047.62</v>
      </c>
      <c r="Q2839" s="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1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4453.7</v>
      </c>
      <c r="Q2840" s="9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1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12580.65</v>
      </c>
      <c r="Q2841" s="9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1969.7</v>
      </c>
      <c r="Q2842" s="9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1000</v>
      </c>
      <c r="Q2843" s="9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9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9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3000</v>
      </c>
      <c r="Q2846" s="9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6066.67</v>
      </c>
      <c r="Q2847" s="9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9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2333.33</v>
      </c>
      <c r="Q2850" s="9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500</v>
      </c>
      <c r="Q2851" s="9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2392.31</v>
      </c>
      <c r="Q2852" s="9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9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1583.33</v>
      </c>
      <c r="Q2854" s="9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9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2978.57</v>
      </c>
      <c r="Q2856" s="9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6000</v>
      </c>
      <c r="Q2857" s="9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2433.33</v>
      </c>
      <c r="Q2858" s="9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50000</v>
      </c>
      <c r="Q2859" s="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9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3500</v>
      </c>
      <c r="Q2861" s="9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2955.56</v>
      </c>
      <c r="Q2862" s="9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2666.67</v>
      </c>
      <c r="Q2863" s="9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1833.33</v>
      </c>
      <c r="Q2864" s="9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2000</v>
      </c>
      <c r="Q2865" s="9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1333.33</v>
      </c>
      <c r="Q2866" s="9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9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2250</v>
      </c>
      <c r="Q2868" s="9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5040</v>
      </c>
      <c r="Q2869" s="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10502.93</v>
      </c>
      <c r="Q2870" s="9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3540</v>
      </c>
      <c r="Q2871" s="9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8333.33</v>
      </c>
      <c r="Q2872" s="9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3592.31</v>
      </c>
      <c r="Q2873" s="9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9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11912.5</v>
      </c>
      <c r="Q2875" s="9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9033.33</v>
      </c>
      <c r="Q2876" s="9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233.33</v>
      </c>
      <c r="Q2877" s="9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9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10833.33</v>
      </c>
      <c r="Q2879" s="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1575</v>
      </c>
      <c r="Q2880" s="9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2900</v>
      </c>
      <c r="Q2881" s="9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9655.17</v>
      </c>
      <c r="Q2882" s="9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IFERROR(ROUND(E2883/L2883*100,2),0)</f>
        <v>0</v>
      </c>
      <c r="Q2883" s="9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6300</v>
      </c>
      <c r="Q2884" s="9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38160</v>
      </c>
      <c r="Q2885" s="9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4625</v>
      </c>
      <c r="Q2886" s="9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2600</v>
      </c>
      <c r="Q2887" s="9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1000</v>
      </c>
      <c r="Q2888" s="9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500</v>
      </c>
      <c r="Q2889" s="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9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8157.14</v>
      </c>
      <c r="Q2891" s="9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700</v>
      </c>
      <c r="Q2892" s="9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2730</v>
      </c>
      <c r="Q2893" s="9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2941.18</v>
      </c>
      <c r="Q2894" s="9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1250</v>
      </c>
      <c r="Q2895" s="9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9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575</v>
      </c>
      <c r="Q2897" s="9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5208.33</v>
      </c>
      <c r="Q2898" s="9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18333.330000000002</v>
      </c>
      <c r="Q2899" s="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2633.33</v>
      </c>
      <c r="Q2900" s="9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9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48642.86</v>
      </c>
      <c r="Q2902" s="9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300</v>
      </c>
      <c r="Q2903" s="9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2500</v>
      </c>
      <c r="Q2904" s="9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975</v>
      </c>
      <c r="Q2905" s="9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1875</v>
      </c>
      <c r="Q2906" s="9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3658.82</v>
      </c>
      <c r="Q2907" s="9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8071.43</v>
      </c>
      <c r="Q2908" s="9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100</v>
      </c>
      <c r="Q2909" s="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5280</v>
      </c>
      <c r="Q2910" s="9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2000</v>
      </c>
      <c r="Q2911" s="9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100</v>
      </c>
      <c r="Q2912" s="9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4692.8599999999997</v>
      </c>
      <c r="Q2913" s="9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7807.69</v>
      </c>
      <c r="Q2914" s="9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100</v>
      </c>
      <c r="Q2915" s="9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100</v>
      </c>
      <c r="Q2916" s="9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20366.669999999998</v>
      </c>
      <c r="Q2917" s="9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2071.4299999999998</v>
      </c>
      <c r="Q2918" s="9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4855.5600000000004</v>
      </c>
      <c r="Q2919" s="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6810</v>
      </c>
      <c r="Q2920" s="9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850</v>
      </c>
      <c r="Q2921" s="9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5161.54</v>
      </c>
      <c r="Q2922" s="9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4300</v>
      </c>
      <c r="Q2923" s="9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8333.33</v>
      </c>
      <c r="Q2924" s="9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3000</v>
      </c>
      <c r="Q2925" s="9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17551.02</v>
      </c>
      <c r="Q2926" s="9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23166.18</v>
      </c>
      <c r="Q2927" s="9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7500</v>
      </c>
      <c r="Q2928" s="9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11214.29</v>
      </c>
      <c r="Q2929" s="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4166.67</v>
      </c>
      <c r="Q2930" s="9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25517.34</v>
      </c>
      <c r="Q2931" s="9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16277.42</v>
      </c>
      <c r="Q2932" s="9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8833.33</v>
      </c>
      <c r="Q2933" s="9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8573.68</v>
      </c>
      <c r="Q2934" s="9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4757.41</v>
      </c>
      <c r="Q2935" s="9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7297.3</v>
      </c>
      <c r="Q2936" s="9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9053.85</v>
      </c>
      <c r="Q2937" s="9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3764.71</v>
      </c>
      <c r="Q2938" s="9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3636.36</v>
      </c>
      <c r="Q2939" s="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12671.88</v>
      </c>
      <c r="Q2940" s="9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32920</v>
      </c>
      <c r="Q2941" s="9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8124.24</v>
      </c>
      <c r="Q2942" s="9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100</v>
      </c>
      <c r="Q2943" s="9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20222.77</v>
      </c>
      <c r="Q2944" s="9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9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10000</v>
      </c>
      <c r="Q2946" s="9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IFERROR(ROUND(E2947/L2947*100,2),0)</f>
        <v>0</v>
      </c>
      <c r="Q2947" s="9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100</v>
      </c>
      <c r="Q2948" s="9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8246.15</v>
      </c>
      <c r="Q2949" s="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266.67</v>
      </c>
      <c r="Q2950" s="9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1250</v>
      </c>
      <c r="Q2951" s="9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9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1889.66</v>
      </c>
      <c r="Q2953" s="9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20062.5</v>
      </c>
      <c r="Q2954" s="9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20166.669999999998</v>
      </c>
      <c r="Q2955" s="9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9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6500</v>
      </c>
      <c r="Q2957" s="9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6610</v>
      </c>
      <c r="Q2958" s="9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9333.33</v>
      </c>
      <c r="Q2959" s="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9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9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9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1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5075</v>
      </c>
      <c r="Q2963" s="9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1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6090</v>
      </c>
      <c r="Q2964" s="9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1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10903.06</v>
      </c>
      <c r="Q2965" s="9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1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2569.23</v>
      </c>
      <c r="Q2966" s="9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1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4192.3100000000004</v>
      </c>
      <c r="Q2967" s="9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1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8877.34</v>
      </c>
      <c r="Q2968" s="9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1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8022.54</v>
      </c>
      <c r="Q2969" s="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1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7893.62</v>
      </c>
      <c r="Q2970" s="9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9558.82</v>
      </c>
      <c r="Q2971" s="9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1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6989.01</v>
      </c>
      <c r="Q2972" s="9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1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7453.49</v>
      </c>
      <c r="Q2973" s="9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1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12394.12</v>
      </c>
      <c r="Q2974" s="9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1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26484.85</v>
      </c>
      <c r="Q2975" s="9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1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5862.07</v>
      </c>
      <c r="Q2976" s="9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1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7088.5</v>
      </c>
      <c r="Q2977" s="9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857.14</v>
      </c>
      <c r="Q2978" s="9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1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11356.67</v>
      </c>
      <c r="Q2979" s="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17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6068.75</v>
      </c>
      <c r="Q2980" s="9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1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11021.74</v>
      </c>
      <c r="Q2981" s="9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1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13645.83</v>
      </c>
      <c r="Q2982" s="9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5316.49</v>
      </c>
      <c r="Q2983" s="9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8649.15</v>
      </c>
      <c r="Q2984" s="9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15523.83</v>
      </c>
      <c r="Q2985" s="9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11508.26</v>
      </c>
      <c r="Q2986" s="9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10959.46</v>
      </c>
      <c r="Q2987" s="9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4521.43</v>
      </c>
      <c r="Q2988" s="9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10415.17</v>
      </c>
      <c r="Q2989" s="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3571.43</v>
      </c>
      <c r="Q2990" s="9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9699.73</v>
      </c>
      <c r="Q2991" s="9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37037.040000000001</v>
      </c>
      <c r="Q2992" s="9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9440.86</v>
      </c>
      <c r="Q2993" s="9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4898.4399999999996</v>
      </c>
      <c r="Q2994" s="9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4559.09</v>
      </c>
      <c r="Q2995" s="9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2327.5300000000002</v>
      </c>
      <c r="Q2996" s="9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6322.89</v>
      </c>
      <c r="Q2997" s="9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15352.04</v>
      </c>
      <c r="Q2998" s="9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9020</v>
      </c>
      <c r="Q2999" s="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11897.11</v>
      </c>
      <c r="Q3000" s="9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8025</v>
      </c>
      <c r="Q3001" s="9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6250</v>
      </c>
      <c r="Q3002" s="9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13137.72</v>
      </c>
      <c r="Q3003" s="9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7303.3</v>
      </c>
      <c r="Q3004" s="9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17852.939999999999</v>
      </c>
      <c r="Q3005" s="9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16290.97</v>
      </c>
      <c r="Q3006" s="9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10824.24</v>
      </c>
      <c r="Q3007" s="9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8886.6</v>
      </c>
      <c r="Q3008" s="9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5400</v>
      </c>
      <c r="Q3009" s="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11673.08</v>
      </c>
      <c r="Q3010" s="9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IFERROR(ROUND(E3011/L3011*100,2),0)</f>
        <v>23389.84</v>
      </c>
      <c r="Q3011" s="9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15800</v>
      </c>
      <c r="Q3012" s="9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1484</v>
      </c>
      <c r="Q3013" s="9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8518.18</v>
      </c>
      <c r="Q3014" s="9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14669.16</v>
      </c>
      <c r="Q3015" s="9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5076.4799999999996</v>
      </c>
      <c r="Q3016" s="9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8770</v>
      </c>
      <c r="Q3017" s="9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24227.78</v>
      </c>
      <c r="Q3018" s="9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14644.65</v>
      </c>
      <c r="Q3019" s="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10317.07</v>
      </c>
      <c r="Q3020" s="9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8046.46</v>
      </c>
      <c r="Q3021" s="9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23466.67</v>
      </c>
      <c r="Q3022" s="9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5068.93</v>
      </c>
      <c r="Q3023" s="9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16270.97</v>
      </c>
      <c r="Q3024" s="9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12016.67</v>
      </c>
      <c r="Q3025" s="9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6769.78</v>
      </c>
      <c r="Q3026" s="9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5210.34</v>
      </c>
      <c r="Q3027" s="9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5160</v>
      </c>
      <c r="Q3028" s="9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16430</v>
      </c>
      <c r="Q3029" s="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8485.86</v>
      </c>
      <c r="Q3030" s="9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9454.89</v>
      </c>
      <c r="Q3031" s="9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4553.66</v>
      </c>
      <c r="Q3032" s="9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5172.41</v>
      </c>
      <c r="Q3033" s="9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5088</v>
      </c>
      <c r="Q3034" s="9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19113.04</v>
      </c>
      <c r="Q3035" s="9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8931.43</v>
      </c>
      <c r="Q3036" s="9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8858.86</v>
      </c>
      <c r="Q3037" s="9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9630.09</v>
      </c>
      <c r="Q3038" s="9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3331.25</v>
      </c>
      <c r="Q3039" s="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3722.22</v>
      </c>
      <c r="Q3040" s="9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9213.0400000000009</v>
      </c>
      <c r="Q3041" s="9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7678.57</v>
      </c>
      <c r="Q3042" s="9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9652.6299999999992</v>
      </c>
      <c r="Q3043" s="9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5189.1899999999996</v>
      </c>
      <c r="Q3044" s="9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12891.41</v>
      </c>
      <c r="Q3045" s="9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8410.9</v>
      </c>
      <c r="Q3046" s="9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8294.16</v>
      </c>
      <c r="Q3047" s="9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25994.83</v>
      </c>
      <c r="Q3048" s="9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3725</v>
      </c>
      <c r="Q3049" s="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17702.13</v>
      </c>
      <c r="Q3050" s="9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7407.41</v>
      </c>
      <c r="Q3051" s="9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7066.67</v>
      </c>
      <c r="Q3052" s="9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2362.86</v>
      </c>
      <c r="Q3053" s="9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3750</v>
      </c>
      <c r="Q3054" s="9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1333.33</v>
      </c>
      <c r="Q3055" s="9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9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100</v>
      </c>
      <c r="Q3057" s="9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9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100</v>
      </c>
      <c r="Q3060" s="9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4100</v>
      </c>
      <c r="Q3061" s="9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5583.33</v>
      </c>
      <c r="Q3062" s="9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9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9976.1200000000008</v>
      </c>
      <c r="Q3064" s="9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2552.17</v>
      </c>
      <c r="Q3065" s="9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11765.28</v>
      </c>
      <c r="Q3066" s="9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500</v>
      </c>
      <c r="Q3067" s="9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279666.67</v>
      </c>
      <c r="Q3068" s="9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20000</v>
      </c>
      <c r="Q3069" s="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8750</v>
      </c>
      <c r="Q3070" s="9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2014.29</v>
      </c>
      <c r="Q3071" s="9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2087.5</v>
      </c>
      <c r="Q3072" s="9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6130.77</v>
      </c>
      <c r="Q3073" s="9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100</v>
      </c>
      <c r="Q3074" s="9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IFERROR(ROUND(E3075/L3075*100,2),0)</f>
        <v>9214.2900000000009</v>
      </c>
      <c r="Q3075" s="9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733.33</v>
      </c>
      <c r="Q3076" s="9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6480</v>
      </c>
      <c r="Q3077" s="9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3012</v>
      </c>
      <c r="Q3078" s="9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5250</v>
      </c>
      <c r="Q3079" s="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2366.67</v>
      </c>
      <c r="Q3080" s="9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41577.78</v>
      </c>
      <c r="Q3081" s="9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5371.43</v>
      </c>
      <c r="Q3082" s="9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42060</v>
      </c>
      <c r="Q3083" s="9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9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1866.67</v>
      </c>
      <c r="Q3085" s="9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7833.33</v>
      </c>
      <c r="Q3086" s="9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6777.78</v>
      </c>
      <c r="Q3087" s="9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1666.67</v>
      </c>
      <c r="Q3088" s="9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6250</v>
      </c>
      <c r="Q3089" s="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4200</v>
      </c>
      <c r="Q3090" s="9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13008.89</v>
      </c>
      <c r="Q3091" s="9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127022.22</v>
      </c>
      <c r="Q3092" s="9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8844.44</v>
      </c>
      <c r="Q3093" s="9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5634.24</v>
      </c>
      <c r="Q3094" s="9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5352.94</v>
      </c>
      <c r="Q3095" s="9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2500</v>
      </c>
      <c r="Q3096" s="9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5000</v>
      </c>
      <c r="Q3097" s="9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5678.57</v>
      </c>
      <c r="Q3098" s="9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4083.33</v>
      </c>
      <c r="Q3099" s="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6511.11</v>
      </c>
      <c r="Q3100" s="9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5560</v>
      </c>
      <c r="Q3101" s="9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14053.85</v>
      </c>
      <c r="Q3102" s="9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2500</v>
      </c>
      <c r="Q3103" s="9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6953.33</v>
      </c>
      <c r="Q3104" s="9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550</v>
      </c>
      <c r="Q3105" s="9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23700</v>
      </c>
      <c r="Q3106" s="9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7987.1</v>
      </c>
      <c r="Q3107" s="9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1025</v>
      </c>
      <c r="Q3108" s="9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27258.62</v>
      </c>
      <c r="Q3109" s="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1300</v>
      </c>
      <c r="Q3110" s="9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5818.42</v>
      </c>
      <c r="Q3111" s="9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1000</v>
      </c>
      <c r="Q3112" s="9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7010.53</v>
      </c>
      <c r="Q3113" s="9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5788.89</v>
      </c>
      <c r="Q3114" s="9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12527.03</v>
      </c>
      <c r="Q3115" s="9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9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30000</v>
      </c>
      <c r="Q3117" s="9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4300</v>
      </c>
      <c r="Q3118" s="9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100</v>
      </c>
      <c r="Q3119" s="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77500</v>
      </c>
      <c r="Q3120" s="9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500</v>
      </c>
      <c r="Q3121" s="9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1280</v>
      </c>
      <c r="Q3122" s="9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1000</v>
      </c>
      <c r="Q3123" s="9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5800</v>
      </c>
      <c r="Q3124" s="9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24480.46</v>
      </c>
      <c r="Q3125" s="9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650</v>
      </c>
      <c r="Q3126" s="9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9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6117.65</v>
      </c>
      <c r="Q3128" s="9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13923.93</v>
      </c>
      <c r="Q3130" s="9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1000</v>
      </c>
      <c r="Q3131" s="9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9375</v>
      </c>
      <c r="Q3132" s="9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5375</v>
      </c>
      <c r="Q3133" s="9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1000</v>
      </c>
      <c r="Q3134" s="9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3375</v>
      </c>
      <c r="Q3135" s="9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1875</v>
      </c>
      <c r="Q3136" s="9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2314.29</v>
      </c>
      <c r="Q3137" s="9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2904.55</v>
      </c>
      <c r="Q3138" s="9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IFERROR(ROUND(E3139/L3139*100,2),0)</f>
        <v>5000</v>
      </c>
      <c r="Q3139" s="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9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45000</v>
      </c>
      <c r="Q3141" s="9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2400</v>
      </c>
      <c r="Q3142" s="9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3225</v>
      </c>
      <c r="Q3143" s="9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1500</v>
      </c>
      <c r="Q3144" s="9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9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25133.33</v>
      </c>
      <c r="Q3146" s="9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9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43750</v>
      </c>
      <c r="Q3148" s="9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1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11035.21</v>
      </c>
      <c r="Q3149" s="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1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4142.1099999999997</v>
      </c>
      <c r="Q3150" s="9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1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5200</v>
      </c>
      <c r="Q3151" s="9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1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3399.04</v>
      </c>
      <c r="Q3152" s="9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1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10335.290000000001</v>
      </c>
      <c r="Q3153" s="9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3479.1</v>
      </c>
      <c r="Q3154" s="9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1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4177.3900000000003</v>
      </c>
      <c r="Q3155" s="9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1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6426.83</v>
      </c>
      <c r="Q3156" s="9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3120.94</v>
      </c>
      <c r="Q3157" s="9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1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6292.13</v>
      </c>
      <c r="Q3158" s="9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1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9853.66</v>
      </c>
      <c r="Q3159" s="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1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8260.8700000000008</v>
      </c>
      <c r="Q3160" s="9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1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3850.42</v>
      </c>
      <c r="Q3161" s="9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1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8015.79</v>
      </c>
      <c r="Q3162" s="9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2840.54</v>
      </c>
      <c r="Q3163" s="9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1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8073.02</v>
      </c>
      <c r="Q3164" s="9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1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20069.439999999999</v>
      </c>
      <c r="Q3165" s="9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1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3759.15</v>
      </c>
      <c r="Q3166" s="9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1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5809.52</v>
      </c>
      <c r="Q3167" s="9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1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6030.09</v>
      </c>
      <c r="Q3168" s="9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1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6336.36</v>
      </c>
      <c r="Q3169" s="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1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5090.16</v>
      </c>
      <c r="Q3170" s="9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1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10050</v>
      </c>
      <c r="Q3171" s="9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1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3161.97</v>
      </c>
      <c r="Q3172" s="9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6510.26</v>
      </c>
      <c r="Q3173" s="9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1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7931.03</v>
      </c>
      <c r="Q3174" s="9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1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13918.92</v>
      </c>
      <c r="Q3175" s="9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1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13191.3</v>
      </c>
      <c r="Q3176" s="9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1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9130</v>
      </c>
      <c r="Q3177" s="9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1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3967.27</v>
      </c>
      <c r="Q3178" s="9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1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5754.9</v>
      </c>
      <c r="Q3179" s="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3302.56</v>
      </c>
      <c r="Q3180" s="9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1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7733.58</v>
      </c>
      <c r="Q3181" s="9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3193.33</v>
      </c>
      <c r="Q3182" s="9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3633.33</v>
      </c>
      <c r="Q3183" s="9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1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4676.82</v>
      </c>
      <c r="Q3184" s="9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1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4007.35</v>
      </c>
      <c r="Q3185" s="9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1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10021.74</v>
      </c>
      <c r="Q3186" s="9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4166.67</v>
      </c>
      <c r="Q3187" s="9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4671.43</v>
      </c>
      <c r="Q3188" s="9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1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7149.18</v>
      </c>
      <c r="Q3189" s="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1444.44</v>
      </c>
      <c r="Q3190" s="9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35684.21</v>
      </c>
      <c r="Q3191" s="9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9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3775</v>
      </c>
      <c r="Q3193" s="9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1275</v>
      </c>
      <c r="Q3194" s="9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2445.83</v>
      </c>
      <c r="Q3195" s="9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9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5307.69</v>
      </c>
      <c r="Q3197" s="9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30000</v>
      </c>
      <c r="Q3198" s="9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28625</v>
      </c>
      <c r="Q3199" s="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3666.67</v>
      </c>
      <c r="Q3200" s="9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4920.75</v>
      </c>
      <c r="Q3201" s="9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100</v>
      </c>
      <c r="Q3202" s="9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IFERROR(ROUND(E3203/L3203*100,2),0)</f>
        <v>1250</v>
      </c>
      <c r="Q3203" s="9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10904</v>
      </c>
      <c r="Q3204" s="9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4166.67</v>
      </c>
      <c r="Q3205" s="9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9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2275</v>
      </c>
      <c r="Q3207" s="9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9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7083.33</v>
      </c>
      <c r="Q3209" s="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1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6310.98</v>
      </c>
      <c r="Q3210" s="9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1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5015.8</v>
      </c>
      <c r="Q3211" s="9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1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6288.33</v>
      </c>
      <c r="Q3212" s="9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1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8553.11</v>
      </c>
      <c r="Q3213" s="9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1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5372.34</v>
      </c>
      <c r="Q3214" s="9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12780.85</v>
      </c>
      <c r="Q3215" s="9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10657.39</v>
      </c>
      <c r="Q3216" s="9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1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26211.19</v>
      </c>
      <c r="Q3217" s="9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5717.14</v>
      </c>
      <c r="Q3218" s="9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1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5020.1899999999996</v>
      </c>
      <c r="Q3219" s="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6658.7</v>
      </c>
      <c r="Q3220" s="9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1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16825.21</v>
      </c>
      <c r="Q3221" s="9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1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25637.29</v>
      </c>
      <c r="Q3222" s="9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3661.06</v>
      </c>
      <c r="Q3223" s="9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1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3714.29</v>
      </c>
      <c r="Q3224" s="9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1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4587.84</v>
      </c>
      <c r="Q3225" s="9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1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14171.3</v>
      </c>
      <c r="Q3226" s="9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1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5248.72</v>
      </c>
      <c r="Q3227" s="9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5952.38</v>
      </c>
      <c r="Q3228" s="9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5000</v>
      </c>
      <c r="Q3229" s="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1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19362.16</v>
      </c>
      <c r="Q3230" s="9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1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10679.7</v>
      </c>
      <c r="Q3231" s="9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1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7721.62</v>
      </c>
      <c r="Q3232" s="9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1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5750</v>
      </c>
      <c r="Q3233" s="9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1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5046.1499999999996</v>
      </c>
      <c r="Q3234" s="9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1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9737.7000000000007</v>
      </c>
      <c r="Q3235" s="9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3491.92</v>
      </c>
      <c r="Q3236" s="9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1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8553.0400000000009</v>
      </c>
      <c r="Q3237" s="9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1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18290.91</v>
      </c>
      <c r="Q3238" s="9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1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13113.62</v>
      </c>
      <c r="Q3239" s="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3981.01</v>
      </c>
      <c r="Q3240" s="9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5970.17</v>
      </c>
      <c r="Q3241" s="9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8873.5300000000007</v>
      </c>
      <c r="Q3242" s="9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1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5868.86</v>
      </c>
      <c r="Q3243" s="9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1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6956.51</v>
      </c>
      <c r="Q3244" s="9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1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11587.32</v>
      </c>
      <c r="Q3245" s="9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2386.96</v>
      </c>
      <c r="Q3246" s="9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1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8112.59</v>
      </c>
      <c r="Q3247" s="9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1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5762.69</v>
      </c>
      <c r="Q3248" s="9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4642.9799999999996</v>
      </c>
      <c r="Q3249" s="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1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6047.5</v>
      </c>
      <c r="Q3250" s="9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1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6557.95</v>
      </c>
      <c r="Q3251" s="9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1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11919.25</v>
      </c>
      <c r="Q3252" s="9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1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8305</v>
      </c>
      <c r="Q3253" s="9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5752</v>
      </c>
      <c r="Q3254" s="9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1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17708.7</v>
      </c>
      <c r="Q3255" s="9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7077.15</v>
      </c>
      <c r="Q3256" s="9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2916.67</v>
      </c>
      <c r="Q3257" s="9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1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7276.14</v>
      </c>
      <c r="Q3258" s="9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5185.34</v>
      </c>
      <c r="Q3259" s="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1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9820</v>
      </c>
      <c r="Q3260" s="9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1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25173.81</v>
      </c>
      <c r="Q3261" s="9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1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7482.19</v>
      </c>
      <c r="Q3262" s="9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1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6765.31</v>
      </c>
      <c r="Q3263" s="9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1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9381.34</v>
      </c>
      <c r="Q3264" s="9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1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4123.76</v>
      </c>
      <c r="Q3265" s="9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1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5255.1</v>
      </c>
      <c r="Q3266" s="9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IFERROR(ROUND(E3267/L3267*100,2),0)</f>
        <v>7028.57</v>
      </c>
      <c r="Q3267" s="9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1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4832.5200000000004</v>
      </c>
      <c r="Q3268" s="9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1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5317.71</v>
      </c>
      <c r="Q3269" s="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1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6095.24</v>
      </c>
      <c r="Q3270" s="9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11600</v>
      </c>
      <c r="Q3271" s="9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6100</v>
      </c>
      <c r="Q3272" s="9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3823.53</v>
      </c>
      <c r="Q3273" s="9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1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10650.34</v>
      </c>
      <c r="Q3274" s="9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1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20457.14</v>
      </c>
      <c r="Q3275" s="9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1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5491.26</v>
      </c>
      <c r="Q3276" s="9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1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15041.67</v>
      </c>
      <c r="Q3277" s="9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5258</v>
      </c>
      <c r="Q3278" s="9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5430</v>
      </c>
      <c r="Q3279" s="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7602.94</v>
      </c>
      <c r="Q3280" s="9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1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10520.63</v>
      </c>
      <c r="Q3281" s="9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1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6866.67</v>
      </c>
      <c r="Q3282" s="9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1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12936.17</v>
      </c>
      <c r="Q3283" s="9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1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13426.37</v>
      </c>
      <c r="Q3284" s="9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1782.98</v>
      </c>
      <c r="Q3285" s="9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1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20320</v>
      </c>
      <c r="Q3286" s="9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1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6918.52</v>
      </c>
      <c r="Q3287" s="9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1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12512.3</v>
      </c>
      <c r="Q3288" s="9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7352.94</v>
      </c>
      <c r="Q3289" s="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4843.71</v>
      </c>
      <c r="Q3290" s="9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2660.84</v>
      </c>
      <c r="Q3291" s="9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3366.67</v>
      </c>
      <c r="Q3292" s="9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17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4071.43</v>
      </c>
      <c r="Q3293" s="9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1926.67</v>
      </c>
      <c r="Q3294" s="9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8428.57</v>
      </c>
      <c r="Q3295" s="9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2958.33</v>
      </c>
      <c r="Q3296" s="9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2666.7</v>
      </c>
      <c r="Q3297" s="9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4597.87</v>
      </c>
      <c r="Q3298" s="9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12509.09</v>
      </c>
      <c r="Q3299" s="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1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14129.17</v>
      </c>
      <c r="Q3300" s="9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1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5533.33</v>
      </c>
      <c r="Q3301" s="9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1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4642.05</v>
      </c>
      <c r="Q3302" s="9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1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5720</v>
      </c>
      <c r="Q3303" s="9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17370</v>
      </c>
      <c r="Q3304" s="9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1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5960</v>
      </c>
      <c r="Q3305" s="9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1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8958.57</v>
      </c>
      <c r="Q3306" s="9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1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20405</v>
      </c>
      <c r="Q3307" s="9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1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4870.37</v>
      </c>
      <c r="Q3308" s="9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1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5334</v>
      </c>
      <c r="Q3309" s="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1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7508.77</v>
      </c>
      <c r="Q3310" s="9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1800</v>
      </c>
      <c r="Q3311" s="9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1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20983.87</v>
      </c>
      <c r="Q3312" s="9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1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6102.22</v>
      </c>
      <c r="Q3313" s="9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1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6100</v>
      </c>
      <c r="Q3314" s="9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1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8003.45</v>
      </c>
      <c r="Q3315" s="9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2906.9</v>
      </c>
      <c r="Q3316" s="9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4943.82</v>
      </c>
      <c r="Q3317" s="9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1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9397.74</v>
      </c>
      <c r="Q3318" s="9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1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6194.44</v>
      </c>
      <c r="Q3319" s="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7850</v>
      </c>
      <c r="Q3320" s="9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3375</v>
      </c>
      <c r="Q3321" s="9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1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6644.74</v>
      </c>
      <c r="Q3322" s="9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17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3580</v>
      </c>
      <c r="Q3323" s="9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1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14565.22</v>
      </c>
      <c r="Q3324" s="9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2569.39</v>
      </c>
      <c r="Q3325" s="9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15250</v>
      </c>
      <c r="Q3326" s="9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3000</v>
      </c>
      <c r="Q3327" s="9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1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14228.07</v>
      </c>
      <c r="Q3328" s="9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2454.5500000000002</v>
      </c>
      <c r="Q3329" s="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1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29277.78</v>
      </c>
      <c r="Q3330" s="9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IFERROR(ROUND(E3331/L3331*100,2),0)</f>
        <v>4492.3100000000004</v>
      </c>
      <c r="Q3331" s="9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2310.14</v>
      </c>
      <c r="Q3332" s="9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1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8040</v>
      </c>
      <c r="Q3333" s="9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1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7228.92</v>
      </c>
      <c r="Q3334" s="9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1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3297.3</v>
      </c>
      <c r="Q3335" s="9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1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11665.22</v>
      </c>
      <c r="Q3336" s="9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7961.9</v>
      </c>
      <c r="Q3337" s="9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2777.78</v>
      </c>
      <c r="Q3338" s="9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8102.94</v>
      </c>
      <c r="Q3339" s="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1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13684.82</v>
      </c>
      <c r="Q3340" s="9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1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17761.7</v>
      </c>
      <c r="Q3341" s="9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1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10907.89</v>
      </c>
      <c r="Q3342" s="9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11964.29</v>
      </c>
      <c r="Q3343" s="9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1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7820.51</v>
      </c>
      <c r="Q3344" s="9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5217.3900000000003</v>
      </c>
      <c r="Q3345" s="9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1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11412.5</v>
      </c>
      <c r="Q3346" s="9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17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5000</v>
      </c>
      <c r="Q3347" s="9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1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9166.67</v>
      </c>
      <c r="Q3348" s="9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10859.09</v>
      </c>
      <c r="Q3349" s="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1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6982.28</v>
      </c>
      <c r="Q3350" s="9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1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10957.14</v>
      </c>
      <c r="Q3351" s="9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7166.67</v>
      </c>
      <c r="Q3352" s="9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9361.11</v>
      </c>
      <c r="Q3353" s="9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7680</v>
      </c>
      <c r="Q3354" s="9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3579.55</v>
      </c>
      <c r="Q3355" s="9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1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5560</v>
      </c>
      <c r="Q3356" s="9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14733.33</v>
      </c>
      <c r="Q3357" s="9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5633.33</v>
      </c>
      <c r="Q3358" s="9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9619.0499999999993</v>
      </c>
      <c r="Q3359" s="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1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6357.41</v>
      </c>
      <c r="Q3360" s="9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1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18478.259999999998</v>
      </c>
      <c r="Q3361" s="9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12672.22</v>
      </c>
      <c r="Q3362" s="9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1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8342.65</v>
      </c>
      <c r="Q3363" s="9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1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5450</v>
      </c>
      <c r="Q3364" s="9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1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30230.77</v>
      </c>
      <c r="Q3365" s="9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4413.8900000000003</v>
      </c>
      <c r="Q3366" s="9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1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86666.67</v>
      </c>
      <c r="Q3367" s="9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1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6138.89</v>
      </c>
      <c r="Q3368" s="9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2966.67</v>
      </c>
      <c r="Q3369" s="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1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4547.83</v>
      </c>
      <c r="Q3370" s="9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9620.3700000000008</v>
      </c>
      <c r="Q3371" s="9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1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6792.31</v>
      </c>
      <c r="Q3372" s="9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17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3077.78</v>
      </c>
      <c r="Q3373" s="9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1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3833.33</v>
      </c>
      <c r="Q3374" s="9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6683.33</v>
      </c>
      <c r="Q3375" s="9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7173.08</v>
      </c>
      <c r="Q3376" s="9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17647.060000000001</v>
      </c>
      <c r="Q3377" s="9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1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42110.53</v>
      </c>
      <c r="Q3378" s="9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10498.7</v>
      </c>
      <c r="Q3379" s="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2819.05</v>
      </c>
      <c r="Q3380" s="9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5455.26</v>
      </c>
      <c r="Q3381" s="9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1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11189.29</v>
      </c>
      <c r="Q3382" s="9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1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8520.83</v>
      </c>
      <c r="Q3383" s="9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7665.22</v>
      </c>
      <c r="Q3384" s="9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1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6516.67</v>
      </c>
      <c r="Q3385" s="9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1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9376.0300000000007</v>
      </c>
      <c r="Q3386" s="9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1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13333.33</v>
      </c>
      <c r="Q3387" s="9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1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5121.95</v>
      </c>
      <c r="Q3388" s="9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1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10017.14</v>
      </c>
      <c r="Q3389" s="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3460</v>
      </c>
      <c r="Q3390" s="9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1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18467.740000000002</v>
      </c>
      <c r="Q3391" s="9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1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6981.82</v>
      </c>
      <c r="Q3392" s="9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1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6194.44</v>
      </c>
      <c r="Q3393" s="9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4166.67</v>
      </c>
      <c r="Q3394" s="9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1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IFERROR(ROUND(E3395/L3395*100,2),0)</f>
        <v>3606.82</v>
      </c>
      <c r="Q3395" s="9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2900</v>
      </c>
      <c r="Q3396" s="9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2421.0500000000002</v>
      </c>
      <c r="Q3397" s="9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1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5589.29</v>
      </c>
      <c r="Q3398" s="9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1166.67</v>
      </c>
      <c r="Q3399" s="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1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6835.38</v>
      </c>
      <c r="Q3400" s="9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2706.52</v>
      </c>
      <c r="Q3401" s="9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1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11812.94</v>
      </c>
      <c r="Q3402" s="9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4475.76</v>
      </c>
      <c r="Q3403" s="9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1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9978.7900000000009</v>
      </c>
      <c r="Q3404" s="9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11764.71</v>
      </c>
      <c r="Q3405" s="9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17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20333.330000000002</v>
      </c>
      <c r="Q3406" s="9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2832.35</v>
      </c>
      <c r="Q3407" s="9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1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11023.08</v>
      </c>
      <c r="Q3408" s="9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3197.01</v>
      </c>
      <c r="Q3409" s="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1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5861.11</v>
      </c>
      <c r="Q3410" s="9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2942.86</v>
      </c>
      <c r="Q3411" s="9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1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8137.5</v>
      </c>
      <c r="Q3412" s="9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1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19916.669999999998</v>
      </c>
      <c r="Q3413" s="9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11538.46</v>
      </c>
      <c r="Q3414" s="9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17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4642.8599999999997</v>
      </c>
      <c r="Q3415" s="9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1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7056.82</v>
      </c>
      <c r="Q3416" s="9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17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2222.2199999999998</v>
      </c>
      <c r="Q3417" s="9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15946.67</v>
      </c>
      <c r="Q3418" s="9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1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3777.8</v>
      </c>
      <c r="Q3419" s="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1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7205.36</v>
      </c>
      <c r="Q3420" s="9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6369.57</v>
      </c>
      <c r="Q3421" s="9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2841.18</v>
      </c>
      <c r="Q3422" s="9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1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10321.43</v>
      </c>
      <c r="Q3423" s="9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7115.22</v>
      </c>
      <c r="Q3424" s="9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17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3500</v>
      </c>
      <c r="Q3425" s="9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1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8177.63</v>
      </c>
      <c r="Q3426" s="9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1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29702.98</v>
      </c>
      <c r="Q3427" s="9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1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4660.92</v>
      </c>
      <c r="Q3428" s="9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5172.41</v>
      </c>
      <c r="Q3429" s="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4029.41</v>
      </c>
      <c r="Q3430" s="9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1625</v>
      </c>
      <c r="Q3431" s="9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3015.26</v>
      </c>
      <c r="Q3432" s="9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1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9523.81</v>
      </c>
      <c r="Q3433" s="9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1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5221.43</v>
      </c>
      <c r="Q3434" s="9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1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13415.49</v>
      </c>
      <c r="Q3435" s="9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1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6282.74</v>
      </c>
      <c r="Q3436" s="9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1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5894.74</v>
      </c>
      <c r="Q3437" s="9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1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14310.81</v>
      </c>
      <c r="Q3438" s="9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1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8416.67</v>
      </c>
      <c r="Q3439" s="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18607.14</v>
      </c>
      <c r="Q3440" s="9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1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8978.56</v>
      </c>
      <c r="Q3441" s="9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1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6415.76</v>
      </c>
      <c r="Q3442" s="9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1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5965.12</v>
      </c>
      <c r="Q3443" s="9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17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3125</v>
      </c>
      <c r="Q3444" s="9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1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4122.22</v>
      </c>
      <c r="Q3445" s="9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4335</v>
      </c>
      <c r="Q3446" s="9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6451.61</v>
      </c>
      <c r="Q3447" s="9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4328</v>
      </c>
      <c r="Q3448" s="9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1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7700</v>
      </c>
      <c r="Q3449" s="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1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5122.22</v>
      </c>
      <c r="Q3450" s="9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1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6825</v>
      </c>
      <c r="Q3451" s="9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1948.72</v>
      </c>
      <c r="Q3452" s="9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17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4112.5</v>
      </c>
      <c r="Q3453" s="9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1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4140.54</v>
      </c>
      <c r="Q3454" s="9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2750</v>
      </c>
      <c r="Q3455" s="9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3357.14</v>
      </c>
      <c r="Q3456" s="9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1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14586.96</v>
      </c>
      <c r="Q3457" s="9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1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35868.75</v>
      </c>
      <c r="Q3458" s="9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1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IFERROR(ROUND(E3459/L3459*100,2),0)</f>
        <v>5098.18</v>
      </c>
      <c r="Q3459" s="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1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4503.7</v>
      </c>
      <c r="Q3460" s="9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1752.78</v>
      </c>
      <c r="Q3461" s="9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5000</v>
      </c>
      <c r="Q3462" s="9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17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5791.67</v>
      </c>
      <c r="Q3463" s="9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17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2970.59</v>
      </c>
      <c r="Q3464" s="9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9068.42</v>
      </c>
      <c r="Q3465" s="9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1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5501.27</v>
      </c>
      <c r="Q3466" s="9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5722.22</v>
      </c>
      <c r="Q3467" s="9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1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7295.08</v>
      </c>
      <c r="Q3468" s="9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1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6446.81</v>
      </c>
      <c r="Q3469" s="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1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71635.289999999994</v>
      </c>
      <c r="Q3470" s="9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1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5039.68</v>
      </c>
      <c r="Q3471" s="9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17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4166.67</v>
      </c>
      <c r="Q3472" s="9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3576.67</v>
      </c>
      <c r="Q3473" s="9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1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8873.91</v>
      </c>
      <c r="Q3474" s="9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1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14848.48</v>
      </c>
      <c r="Q3475" s="9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5179.49</v>
      </c>
      <c r="Q3476" s="9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2000</v>
      </c>
      <c r="Q3477" s="9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17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5200</v>
      </c>
      <c r="Q3478" s="9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1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5323.08</v>
      </c>
      <c r="Q3479" s="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1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3959.65</v>
      </c>
      <c r="Q3480" s="9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3425</v>
      </c>
      <c r="Q3481" s="9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1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16461.54</v>
      </c>
      <c r="Q3482" s="9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12505.26</v>
      </c>
      <c r="Q3483" s="9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5187.5</v>
      </c>
      <c r="Q3484" s="9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1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4028.57</v>
      </c>
      <c r="Q3485" s="9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1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6490.91</v>
      </c>
      <c r="Q3486" s="9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1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5533.33</v>
      </c>
      <c r="Q3487" s="9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1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8314.2900000000009</v>
      </c>
      <c r="Q3488" s="9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3871.21</v>
      </c>
      <c r="Q3489" s="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1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12537.93</v>
      </c>
      <c r="Q3490" s="9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7826.39</v>
      </c>
      <c r="Q3491" s="9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1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4722.22</v>
      </c>
      <c r="Q3492" s="9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17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7910</v>
      </c>
      <c r="Q3493" s="9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1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11429.2</v>
      </c>
      <c r="Q3494" s="9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1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5172.41</v>
      </c>
      <c r="Q3495" s="9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17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3076.92</v>
      </c>
      <c r="Q3496" s="9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7420.83</v>
      </c>
      <c r="Q3497" s="9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1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4784.62</v>
      </c>
      <c r="Q3498" s="9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1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3440.82</v>
      </c>
      <c r="Q3499" s="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4023.81</v>
      </c>
      <c r="Q3500" s="9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1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6028.57</v>
      </c>
      <c r="Q3501" s="9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1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2530.9499999999998</v>
      </c>
      <c r="Q3502" s="9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3595.24</v>
      </c>
      <c r="Q3503" s="9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1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13600</v>
      </c>
      <c r="Q3504" s="9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7076.32</v>
      </c>
      <c r="Q3505" s="9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1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12500</v>
      </c>
      <c r="Q3506" s="9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1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6651.28</v>
      </c>
      <c r="Q3507" s="9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1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10500</v>
      </c>
      <c r="Q3508" s="9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1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14500</v>
      </c>
      <c r="Q3509" s="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1200</v>
      </c>
      <c r="Q3510" s="9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1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9666.67</v>
      </c>
      <c r="Q3511" s="9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17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6033.33</v>
      </c>
      <c r="Q3512" s="9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7989.47</v>
      </c>
      <c r="Q3513" s="9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5882.35</v>
      </c>
      <c r="Q3514" s="9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1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7534.09</v>
      </c>
      <c r="Q3515" s="9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17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5500</v>
      </c>
      <c r="Q3516" s="9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1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6695.65</v>
      </c>
      <c r="Q3517" s="9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1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22727.27</v>
      </c>
      <c r="Q3518" s="9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30769.23</v>
      </c>
      <c r="Q3519" s="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1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5002.09</v>
      </c>
      <c r="Q3520" s="9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7239.29</v>
      </c>
      <c r="Q3521" s="9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9595.24</v>
      </c>
      <c r="Q3522" s="9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17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IFERROR(ROUND(E3523/L3523*100,2),0)</f>
        <v>4561.54</v>
      </c>
      <c r="Q3523" s="9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4102.9399999999996</v>
      </c>
      <c r="Q3524" s="9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5682.5</v>
      </c>
      <c r="Q3525" s="9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1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13724.32</v>
      </c>
      <c r="Q3526" s="9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17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7571.43</v>
      </c>
      <c r="Q3527" s="9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1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9900</v>
      </c>
      <c r="Q3528" s="9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1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8156.98</v>
      </c>
      <c r="Q3529" s="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4510.8100000000004</v>
      </c>
      <c r="Q3530" s="9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17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3666.67</v>
      </c>
      <c r="Q3531" s="9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12500</v>
      </c>
      <c r="Q3532" s="9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1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4923.08</v>
      </c>
      <c r="Q3533" s="9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1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4229.63</v>
      </c>
      <c r="Q3534" s="9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17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7887.5</v>
      </c>
      <c r="Q3535" s="9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1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3828.43</v>
      </c>
      <c r="Q3536" s="9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4484.78</v>
      </c>
      <c r="Q3537" s="9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1352.94</v>
      </c>
      <c r="Q3538" s="9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4350</v>
      </c>
      <c r="Q3539" s="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3095.18</v>
      </c>
      <c r="Q3540" s="9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17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5523.08</v>
      </c>
      <c r="Q3541" s="9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4612.5</v>
      </c>
      <c r="Q3542" s="9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3937.5</v>
      </c>
      <c r="Q3543" s="9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1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6615.29</v>
      </c>
      <c r="Q3544" s="9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5413.79</v>
      </c>
      <c r="Q3545" s="9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1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10416.67</v>
      </c>
      <c r="Q3546" s="9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17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3137.5</v>
      </c>
      <c r="Q3547" s="9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1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5921.05</v>
      </c>
      <c r="Q3548" s="9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1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11917.63</v>
      </c>
      <c r="Q3549" s="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1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16461.54</v>
      </c>
      <c r="Q3550" s="9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2428.5700000000002</v>
      </c>
      <c r="Q3551" s="9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4093.75</v>
      </c>
      <c r="Q3552" s="9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1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6110</v>
      </c>
      <c r="Q3553" s="9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3865</v>
      </c>
      <c r="Q3554" s="9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1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5620.19</v>
      </c>
      <c r="Q3555" s="9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1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10700.21</v>
      </c>
      <c r="Q3556" s="9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17142.86</v>
      </c>
      <c r="Q3557" s="9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11050</v>
      </c>
      <c r="Q3558" s="9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1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17927.599999999999</v>
      </c>
      <c r="Q3559" s="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2290.91</v>
      </c>
      <c r="Q3560" s="9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4312.5</v>
      </c>
      <c r="Q3561" s="9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4689.1899999999996</v>
      </c>
      <c r="Q3562" s="9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1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4740.74</v>
      </c>
      <c r="Q3563" s="9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1512.9</v>
      </c>
      <c r="Q3564" s="9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2109.8000000000002</v>
      </c>
      <c r="Q3565" s="9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5911.76</v>
      </c>
      <c r="Q3566" s="9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1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9791.67</v>
      </c>
      <c r="Q3567" s="9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5513.16</v>
      </c>
      <c r="Q3568" s="9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2653.66</v>
      </c>
      <c r="Q3569" s="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1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5842.11</v>
      </c>
      <c r="Q3570" s="9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1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12253.66</v>
      </c>
      <c r="Q3571" s="9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1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8796.15</v>
      </c>
      <c r="Q3572" s="9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7324</v>
      </c>
      <c r="Q3573" s="9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5555.56</v>
      </c>
      <c r="Q3574" s="9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3953.85</v>
      </c>
      <c r="Q3575" s="9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1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13677.78</v>
      </c>
      <c r="Q3576" s="9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1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9934.31</v>
      </c>
      <c r="Q3577" s="9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17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2000</v>
      </c>
      <c r="Q3578" s="9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17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2888.89</v>
      </c>
      <c r="Q3579" s="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4054.59</v>
      </c>
      <c r="Q3580" s="9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3571.43</v>
      </c>
      <c r="Q3581" s="9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1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3796.3</v>
      </c>
      <c r="Q3582" s="9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3333.33</v>
      </c>
      <c r="Q3583" s="9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1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5857.14</v>
      </c>
      <c r="Q3584" s="9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1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13562.5</v>
      </c>
      <c r="Q3585" s="9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3093.75</v>
      </c>
      <c r="Q3586" s="9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1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IFERROR(ROUND(E3587/L3587*100,2),0)</f>
        <v>17608.7</v>
      </c>
      <c r="Q3587" s="9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1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15198.15</v>
      </c>
      <c r="Q3588" s="9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2260.71</v>
      </c>
      <c r="Q3589" s="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1827.27</v>
      </c>
      <c r="Q3590" s="9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1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8225.81</v>
      </c>
      <c r="Q3591" s="9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6853.42</v>
      </c>
      <c r="Q3592" s="9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1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6805.56</v>
      </c>
      <c r="Q3593" s="9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1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7271.43</v>
      </c>
      <c r="Q3594" s="9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1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7718.6</v>
      </c>
      <c r="Q3595" s="9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1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5597.22</v>
      </c>
      <c r="Q3596" s="9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1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4969.3500000000004</v>
      </c>
      <c r="Q3597" s="9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7900</v>
      </c>
      <c r="Q3598" s="9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1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7772.73</v>
      </c>
      <c r="Q3599" s="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1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4077.78</v>
      </c>
      <c r="Q3600" s="9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1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5941.18</v>
      </c>
      <c r="Q3601" s="9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17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325</v>
      </c>
      <c r="Q3602" s="9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3937.74</v>
      </c>
      <c r="Q3603" s="9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1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8167.35</v>
      </c>
      <c r="Q3604" s="9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1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4491.2299999999996</v>
      </c>
      <c r="Q3605" s="9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1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4905.8</v>
      </c>
      <c r="Q3606" s="9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3066.67</v>
      </c>
      <c r="Q3607" s="9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6106.25</v>
      </c>
      <c r="Q3608" s="9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2900</v>
      </c>
      <c r="Q3609" s="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2962.96</v>
      </c>
      <c r="Q3610" s="9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14309.52</v>
      </c>
      <c r="Q3611" s="9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5235.4799999999996</v>
      </c>
      <c r="Q3612" s="9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6666.67</v>
      </c>
      <c r="Q3613" s="9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12666.67</v>
      </c>
      <c r="Q3614" s="9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1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6250</v>
      </c>
      <c r="Q3615" s="9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1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3549.3</v>
      </c>
      <c r="Q3616" s="9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3708.33</v>
      </c>
      <c r="Q3617" s="9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6933.33</v>
      </c>
      <c r="Q3618" s="9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1725.49</v>
      </c>
      <c r="Q3619" s="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3607.14</v>
      </c>
      <c r="Q3620" s="9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1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6647.06</v>
      </c>
      <c r="Q3621" s="9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1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5606.6</v>
      </c>
      <c r="Q3622" s="9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1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4702.8599999999997</v>
      </c>
      <c r="Q3623" s="9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1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4766.62</v>
      </c>
      <c r="Q3624" s="9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1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8823.5300000000007</v>
      </c>
      <c r="Q3625" s="9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1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8071.79</v>
      </c>
      <c r="Q3626" s="9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3948.72</v>
      </c>
      <c r="Q3627" s="9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8485.42</v>
      </c>
      <c r="Q3628" s="9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1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6896.55</v>
      </c>
      <c r="Q3629" s="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9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100</v>
      </c>
      <c r="Q3631" s="9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100</v>
      </c>
      <c r="Q3632" s="9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14788.14</v>
      </c>
      <c r="Q3633" s="9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10000</v>
      </c>
      <c r="Q3634" s="9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5683.87</v>
      </c>
      <c r="Q3635" s="9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17694.439999999999</v>
      </c>
      <c r="Q3636" s="9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12760</v>
      </c>
      <c r="Q3637" s="9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9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6614.29</v>
      </c>
      <c r="Q3639" s="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10800</v>
      </c>
      <c r="Q3640" s="9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100</v>
      </c>
      <c r="Q3641" s="9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1833.33</v>
      </c>
      <c r="Q3642" s="9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9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750</v>
      </c>
      <c r="Q3644" s="9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9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6841.67</v>
      </c>
      <c r="Q3646" s="9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100</v>
      </c>
      <c r="Q3647" s="9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6012.5</v>
      </c>
      <c r="Q3648" s="9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1500</v>
      </c>
      <c r="Q3649" s="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1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55004.11</v>
      </c>
      <c r="Q3650" s="9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IFERROR(ROUND(E3651/L3651*100,2),0)</f>
        <v>9750</v>
      </c>
      <c r="Q3651" s="9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2941.18</v>
      </c>
      <c r="Q3652" s="9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17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5777.78</v>
      </c>
      <c r="Q3653" s="9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4423.53</v>
      </c>
      <c r="Q3654" s="9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6090.91</v>
      </c>
      <c r="Q3655" s="9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6884.21</v>
      </c>
      <c r="Q3656" s="9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1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7358.23</v>
      </c>
      <c r="Q3657" s="9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11502.17</v>
      </c>
      <c r="Q3658" s="9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11075</v>
      </c>
      <c r="Q3659" s="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1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7550</v>
      </c>
      <c r="Q3660" s="9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1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23546.15</v>
      </c>
      <c r="Q3661" s="9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1136.3599999999999</v>
      </c>
      <c r="Q3662" s="9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1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9250</v>
      </c>
      <c r="Q3663" s="9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20285</v>
      </c>
      <c r="Q3664" s="9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2600</v>
      </c>
      <c r="Q3665" s="9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17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4605.26</v>
      </c>
      <c r="Q3666" s="9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5100</v>
      </c>
      <c r="Q3667" s="9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1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3157.89</v>
      </c>
      <c r="Q3668" s="9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5336.4</v>
      </c>
      <c r="Q3669" s="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1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3696.43</v>
      </c>
      <c r="Q3670" s="9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8129.41</v>
      </c>
      <c r="Q3671" s="9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2008.33</v>
      </c>
      <c r="Q3672" s="9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1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8825</v>
      </c>
      <c r="Q3673" s="9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5343.86</v>
      </c>
      <c r="Q3674" s="9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3986.84</v>
      </c>
      <c r="Q3675" s="9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14516.13</v>
      </c>
      <c r="Q3676" s="9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2333.33</v>
      </c>
      <c r="Q3677" s="9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1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6437.5</v>
      </c>
      <c r="Q3678" s="9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1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6205.28</v>
      </c>
      <c r="Q3679" s="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6612.9</v>
      </c>
      <c r="Q3680" s="9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1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7340</v>
      </c>
      <c r="Q3681" s="9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1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9950</v>
      </c>
      <c r="Q3682" s="9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1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6216.67</v>
      </c>
      <c r="Q3683" s="9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1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6232.84</v>
      </c>
      <c r="Q3684" s="9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1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5878.79</v>
      </c>
      <c r="Q3685" s="9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1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4534.78</v>
      </c>
      <c r="Q3686" s="9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1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4194.4399999999996</v>
      </c>
      <c r="Q3687" s="9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17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5916.67</v>
      </c>
      <c r="Q3688" s="9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1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20049</v>
      </c>
      <c r="Q3689" s="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8397.44</v>
      </c>
      <c r="Q3690" s="9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1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5725.81</v>
      </c>
      <c r="Q3691" s="9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1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5806.45</v>
      </c>
      <c r="Q3692" s="9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1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18680.29</v>
      </c>
      <c r="Q3693" s="9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1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7411.76</v>
      </c>
      <c r="Q3694" s="9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3071.43</v>
      </c>
      <c r="Q3695" s="9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1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6266.67</v>
      </c>
      <c r="Q3696" s="9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1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12136.36</v>
      </c>
      <c r="Q3697" s="9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3974.36</v>
      </c>
      <c r="Q3698" s="9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7200</v>
      </c>
      <c r="Q3699" s="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1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4063.24</v>
      </c>
      <c r="Q3700" s="9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1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6300</v>
      </c>
      <c r="Q3701" s="9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17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3366.67</v>
      </c>
      <c r="Q3702" s="9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3858.97</v>
      </c>
      <c r="Q3703" s="9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15595.24</v>
      </c>
      <c r="Q3704" s="9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1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4320</v>
      </c>
      <c r="Q3705" s="9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1514.85</v>
      </c>
      <c r="Q3706" s="9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1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8357.14</v>
      </c>
      <c r="Q3707" s="9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1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14000</v>
      </c>
      <c r="Q3708" s="9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1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8086.96</v>
      </c>
      <c r="Q3709" s="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1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5384.62</v>
      </c>
      <c r="Q3710" s="9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3092.86</v>
      </c>
      <c r="Q3711" s="9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1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6796.3</v>
      </c>
      <c r="Q3712" s="9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17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2714.29</v>
      </c>
      <c r="Q3713" s="9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1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11086.54</v>
      </c>
      <c r="Q3714" s="9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1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IFERROR(ROUND(E3715/L3715*100,2),0)</f>
        <v>10684.21</v>
      </c>
      <c r="Q3715" s="9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1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10551.55</v>
      </c>
      <c r="Q3716" s="9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13296.3</v>
      </c>
      <c r="Q3717" s="9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1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5191.67</v>
      </c>
      <c r="Q3718" s="9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31000</v>
      </c>
      <c r="Q3719" s="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2602.17</v>
      </c>
      <c r="Q3720" s="9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10500</v>
      </c>
      <c r="Q3721" s="9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1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8622.5</v>
      </c>
      <c r="Q3722" s="9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1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11454.55</v>
      </c>
      <c r="Q3723" s="9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4765.71</v>
      </c>
      <c r="Q3724" s="9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7288.89</v>
      </c>
      <c r="Q3725" s="9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4954.55</v>
      </c>
      <c r="Q3726" s="9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2540</v>
      </c>
      <c r="Q3727" s="9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1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6258.7</v>
      </c>
      <c r="Q3728" s="9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1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6106.06</v>
      </c>
      <c r="Q3729" s="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6006.45</v>
      </c>
      <c r="Q3730" s="9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7240</v>
      </c>
      <c r="Q3731" s="9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10000</v>
      </c>
      <c r="Q3732" s="9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5166.67</v>
      </c>
      <c r="Q3733" s="9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3275</v>
      </c>
      <c r="Q3734" s="9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9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6100</v>
      </c>
      <c r="Q3736" s="9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1000</v>
      </c>
      <c r="Q3737" s="9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1000</v>
      </c>
      <c r="Q3738" s="9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3750</v>
      </c>
      <c r="Q3739" s="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4500</v>
      </c>
      <c r="Q3740" s="9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10062.5</v>
      </c>
      <c r="Q3741" s="9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2557.14</v>
      </c>
      <c r="Q3742" s="9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9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2500</v>
      </c>
      <c r="Q3744" s="9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9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9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1000</v>
      </c>
      <c r="Q3747" s="9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20200</v>
      </c>
      <c r="Q3748" s="9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2500</v>
      </c>
      <c r="Q3749" s="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9953.85</v>
      </c>
      <c r="Q3750" s="9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7500</v>
      </c>
      <c r="Q3751" s="9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21525</v>
      </c>
      <c r="Q3752" s="9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12054.55</v>
      </c>
      <c r="Q3753" s="9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3766.67</v>
      </c>
      <c r="Q3754" s="9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17223.330000000002</v>
      </c>
      <c r="Q3755" s="9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11111.11</v>
      </c>
      <c r="Q3756" s="9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2546.4299999999998</v>
      </c>
      <c r="Q3757" s="9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26764.71</v>
      </c>
      <c r="Q3758" s="9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7596</v>
      </c>
      <c r="Q3759" s="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5903.85</v>
      </c>
      <c r="Q3760" s="9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5011.1000000000004</v>
      </c>
      <c r="Q3761" s="9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5550.3</v>
      </c>
      <c r="Q3762" s="9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16666.669999999998</v>
      </c>
      <c r="Q3763" s="9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4742.8599999999997</v>
      </c>
      <c r="Q3764" s="9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6493.51</v>
      </c>
      <c r="Q3765" s="9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5555.56</v>
      </c>
      <c r="Q3766" s="9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7422.43</v>
      </c>
      <c r="Q3767" s="9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10692.72</v>
      </c>
      <c r="Q3768" s="9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4169.6400000000003</v>
      </c>
      <c r="Q3769" s="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7424.33</v>
      </c>
      <c r="Q3770" s="9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7333.33</v>
      </c>
      <c r="Q3771" s="9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10000</v>
      </c>
      <c r="Q3772" s="9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3842.11</v>
      </c>
      <c r="Q3773" s="9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16696.97</v>
      </c>
      <c r="Q3774" s="9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9491.23</v>
      </c>
      <c r="Q3775" s="9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10000</v>
      </c>
      <c r="Q3776" s="9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14321.43</v>
      </c>
      <c r="Q3777" s="9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9081.91</v>
      </c>
      <c r="Q3778" s="9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IFERROR(ROUND(E3779/L3779*100,2),0)</f>
        <v>4854.24</v>
      </c>
      <c r="Q3779" s="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7002.78</v>
      </c>
      <c r="Q3780" s="9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13562.61</v>
      </c>
      <c r="Q3781" s="9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10000</v>
      </c>
      <c r="Q3782" s="9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9490.3799999999992</v>
      </c>
      <c r="Q3783" s="9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7537.04</v>
      </c>
      <c r="Q3784" s="9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6445.83</v>
      </c>
      <c r="Q3785" s="9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11500</v>
      </c>
      <c r="Q3786" s="9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10050</v>
      </c>
      <c r="Q3787" s="9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9377.4599999999991</v>
      </c>
      <c r="Q3788" s="9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3510</v>
      </c>
      <c r="Q3789" s="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50000</v>
      </c>
      <c r="Q3790" s="9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2900</v>
      </c>
      <c r="Q3791" s="9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9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9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1750</v>
      </c>
      <c r="Q3794" s="9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17400</v>
      </c>
      <c r="Q3795" s="9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5000</v>
      </c>
      <c r="Q3796" s="9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500</v>
      </c>
      <c r="Q3797" s="9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100</v>
      </c>
      <c r="Q3798" s="9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14540.54</v>
      </c>
      <c r="Q3799" s="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20500</v>
      </c>
      <c r="Q3800" s="9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10050</v>
      </c>
      <c r="Q3801" s="9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5506.25</v>
      </c>
      <c r="Q3802" s="9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4733.33</v>
      </c>
      <c r="Q3803" s="9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9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5895</v>
      </c>
      <c r="Q3805" s="9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9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150</v>
      </c>
      <c r="Q3807" s="9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500</v>
      </c>
      <c r="Q3808" s="9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5055.5600000000004</v>
      </c>
      <c r="Q3809" s="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4166.67</v>
      </c>
      <c r="Q3810" s="9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5328.95</v>
      </c>
      <c r="Q3811" s="9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1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7023.08</v>
      </c>
      <c r="Q3812" s="9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4342.1099999999997</v>
      </c>
      <c r="Q3813" s="9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19918.18</v>
      </c>
      <c r="Q3814" s="9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1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7851.81</v>
      </c>
      <c r="Q3815" s="9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1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6182.35</v>
      </c>
      <c r="Q3816" s="9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5000.05</v>
      </c>
      <c r="Q3817" s="9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1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4833.97</v>
      </c>
      <c r="Q3818" s="9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1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10725</v>
      </c>
      <c r="Q3819" s="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17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5700</v>
      </c>
      <c r="Q3820" s="9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1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4092.31</v>
      </c>
      <c r="Q3821" s="9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2150</v>
      </c>
      <c r="Q3822" s="9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1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7954.35</v>
      </c>
      <c r="Q3823" s="9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7238.16</v>
      </c>
      <c r="Q3824" s="9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1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6463.41</v>
      </c>
      <c r="Q3825" s="9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3857.14</v>
      </c>
      <c r="Q3826" s="9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1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10757.14</v>
      </c>
      <c r="Q3827" s="9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2750</v>
      </c>
      <c r="Q3828" s="9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7046.15</v>
      </c>
      <c r="Q3829" s="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1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17857.14</v>
      </c>
      <c r="Q3830" s="9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17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6262.5</v>
      </c>
      <c r="Q3831" s="9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17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7500</v>
      </c>
      <c r="Q3832" s="9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1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5890.11</v>
      </c>
      <c r="Q3833" s="9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1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13955.56</v>
      </c>
      <c r="Q3834" s="9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7000</v>
      </c>
      <c r="Q3835" s="9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5738.6</v>
      </c>
      <c r="Q3836" s="9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4000</v>
      </c>
      <c r="Q3837" s="9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17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6428.57</v>
      </c>
      <c r="Q3838" s="9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12011.76</v>
      </c>
      <c r="Q3839" s="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100824</v>
      </c>
      <c r="Q3840" s="9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1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6328.13</v>
      </c>
      <c r="Q3841" s="9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2166.67</v>
      </c>
      <c r="Q3842" s="9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IFERROR(ROUND(E3843/L3843*100,2),0)</f>
        <v>2564.71</v>
      </c>
      <c r="Q3843" s="9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4769.57</v>
      </c>
      <c r="Q3844" s="9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5605.26</v>
      </c>
      <c r="Q3845" s="9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8132</v>
      </c>
      <c r="Q3846" s="9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7016.67</v>
      </c>
      <c r="Q3847" s="9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2362.5</v>
      </c>
      <c r="Q3848" s="9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18855.560000000001</v>
      </c>
      <c r="Q3849" s="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4951.16</v>
      </c>
      <c r="Q3850" s="9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7546.43</v>
      </c>
      <c r="Q3851" s="9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950</v>
      </c>
      <c r="Q3852" s="9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3550</v>
      </c>
      <c r="Q3853" s="9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1000</v>
      </c>
      <c r="Q3854" s="9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1300</v>
      </c>
      <c r="Q3855" s="9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8940</v>
      </c>
      <c r="Q3856" s="9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2500</v>
      </c>
      <c r="Q3857" s="9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100</v>
      </c>
      <c r="Q3858" s="9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6500</v>
      </c>
      <c r="Q3859" s="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1000</v>
      </c>
      <c r="Q3860" s="9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100</v>
      </c>
      <c r="Q3861" s="9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8153.85</v>
      </c>
      <c r="Q3862" s="9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10000</v>
      </c>
      <c r="Q3863" s="9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100</v>
      </c>
      <c r="Q3864" s="9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9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2000</v>
      </c>
      <c r="Q3866" s="9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4642.8599999999997</v>
      </c>
      <c r="Q3867" s="9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550</v>
      </c>
      <c r="Q3868" s="9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5020</v>
      </c>
      <c r="Q3869" s="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1000</v>
      </c>
      <c r="Q3870" s="9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3013.33</v>
      </c>
      <c r="Q3871" s="9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15000</v>
      </c>
      <c r="Q3872" s="9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1333.33</v>
      </c>
      <c r="Q3873" s="9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9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9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9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9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4476.09</v>
      </c>
      <c r="Q3878" s="9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8864.2900000000009</v>
      </c>
      <c r="Q3879" s="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1000</v>
      </c>
      <c r="Q3880" s="9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9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5764.71</v>
      </c>
      <c r="Q3882" s="9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2500</v>
      </c>
      <c r="Q3883" s="9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9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9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9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9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9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1750</v>
      </c>
      <c r="Q3889" s="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3871.43</v>
      </c>
      <c r="Q3890" s="9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1311.11</v>
      </c>
      <c r="Q3891" s="9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31550</v>
      </c>
      <c r="Q3892" s="9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3714.29</v>
      </c>
      <c r="Q3893" s="9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9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12827.38</v>
      </c>
      <c r="Q3895" s="9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4727.2700000000004</v>
      </c>
      <c r="Q3896" s="9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5000</v>
      </c>
      <c r="Q3897" s="9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4250</v>
      </c>
      <c r="Q3898" s="9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4400</v>
      </c>
      <c r="Q3899" s="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5087.5</v>
      </c>
      <c r="Q3900" s="9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6250</v>
      </c>
      <c r="Q3901" s="9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2700</v>
      </c>
      <c r="Q3902" s="9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2500</v>
      </c>
      <c r="Q3903" s="9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4725.8100000000004</v>
      </c>
      <c r="Q3904" s="9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9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150</v>
      </c>
      <c r="Q3906" s="9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IFERROR(ROUND(E3907/L3907*100,2),0)</f>
        <v>2471.4299999999998</v>
      </c>
      <c r="Q3907" s="9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6312.5</v>
      </c>
      <c r="Q3908" s="9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3825</v>
      </c>
      <c r="Q3909" s="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1625</v>
      </c>
      <c r="Q3910" s="9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3375</v>
      </c>
      <c r="Q3911" s="9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6166.67</v>
      </c>
      <c r="Q3912" s="9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8313.89</v>
      </c>
      <c r="Q3913" s="9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100</v>
      </c>
      <c r="Q3914" s="9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14285.71</v>
      </c>
      <c r="Q3915" s="9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3366.67</v>
      </c>
      <c r="Q3916" s="9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500</v>
      </c>
      <c r="Q3917" s="9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9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1000</v>
      </c>
      <c r="Q3919" s="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4000</v>
      </c>
      <c r="Q3920" s="9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3000</v>
      </c>
      <c r="Q3921" s="9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4500</v>
      </c>
      <c r="Q3922" s="9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9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1016.67</v>
      </c>
      <c r="Q3924" s="9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8141.18</v>
      </c>
      <c r="Q3925" s="9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5725</v>
      </c>
      <c r="Q3926" s="9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500</v>
      </c>
      <c r="Q3927" s="9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1500</v>
      </c>
      <c r="Q3928" s="9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1250</v>
      </c>
      <c r="Q3929" s="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9300</v>
      </c>
      <c r="Q3930" s="9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3235.71</v>
      </c>
      <c r="Q3931" s="9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9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9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100</v>
      </c>
      <c r="Q3934" s="9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9183.33</v>
      </c>
      <c r="Q3935" s="9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4583.33</v>
      </c>
      <c r="Q3936" s="9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5717.39</v>
      </c>
      <c r="Q3937" s="9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9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24850</v>
      </c>
      <c r="Q3939" s="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7940</v>
      </c>
      <c r="Q3940" s="9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500</v>
      </c>
      <c r="Q3941" s="9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550</v>
      </c>
      <c r="Q3942" s="9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2500</v>
      </c>
      <c r="Q3943" s="9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9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13707.69</v>
      </c>
      <c r="Q3945" s="9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9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500</v>
      </c>
      <c r="Q3947" s="9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3900</v>
      </c>
      <c r="Q3948" s="9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5050</v>
      </c>
      <c r="Q3949" s="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9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4928.13</v>
      </c>
      <c r="Q3951" s="9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2500</v>
      </c>
      <c r="Q3952" s="9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100</v>
      </c>
      <c r="Q3953" s="9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2500</v>
      </c>
      <c r="Q3954" s="9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9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9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5312.5</v>
      </c>
      <c r="Q3957" s="9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9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700</v>
      </c>
      <c r="Q3959" s="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4006.25</v>
      </c>
      <c r="Q3960" s="9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2433.33</v>
      </c>
      <c r="Q3961" s="9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1125</v>
      </c>
      <c r="Q3962" s="9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1050</v>
      </c>
      <c r="Q3963" s="9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1500</v>
      </c>
      <c r="Q3964" s="9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9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4200</v>
      </c>
      <c r="Q3966" s="9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7125</v>
      </c>
      <c r="Q3967" s="9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2250</v>
      </c>
      <c r="Q3968" s="9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4100</v>
      </c>
      <c r="Q3969" s="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4790.91</v>
      </c>
      <c r="Q3970" s="9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IFERROR(ROUND(E3971/L3971*100,2),0)</f>
        <v>3516.67</v>
      </c>
      <c r="Q3971" s="9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550</v>
      </c>
      <c r="Q3972" s="9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2266.67</v>
      </c>
      <c r="Q3973" s="9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2637.5</v>
      </c>
      <c r="Q3974" s="9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10554.05</v>
      </c>
      <c r="Q3975" s="9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2909.09</v>
      </c>
      <c r="Q3976" s="9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9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6200</v>
      </c>
      <c r="Q3978" s="9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21750</v>
      </c>
      <c r="Q3979" s="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2675</v>
      </c>
      <c r="Q3980" s="9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1833.33</v>
      </c>
      <c r="Q3981" s="9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6428.57</v>
      </c>
      <c r="Q3982" s="9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17500</v>
      </c>
      <c r="Q3983" s="9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3400</v>
      </c>
      <c r="Q3984" s="9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8428.26</v>
      </c>
      <c r="Q3985" s="9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950</v>
      </c>
      <c r="Q3986" s="9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3373.68</v>
      </c>
      <c r="Q3987" s="9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3753.85</v>
      </c>
      <c r="Q3988" s="9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1161.54</v>
      </c>
      <c r="Q3989" s="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800</v>
      </c>
      <c r="Q3990" s="9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9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2300</v>
      </c>
      <c r="Q3992" s="9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10000</v>
      </c>
      <c r="Q3993" s="9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6011.11</v>
      </c>
      <c r="Q3994" s="9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300</v>
      </c>
      <c r="Q3995" s="9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500</v>
      </c>
      <c r="Q3996" s="9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1750</v>
      </c>
      <c r="Q3997" s="9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2923.53</v>
      </c>
      <c r="Q3998" s="9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5958.33</v>
      </c>
      <c r="Q4000" s="9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8257.14</v>
      </c>
      <c r="Q4001" s="9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1000</v>
      </c>
      <c r="Q4002" s="9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3235.71</v>
      </c>
      <c r="Q4003" s="9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575</v>
      </c>
      <c r="Q4004" s="9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10050</v>
      </c>
      <c r="Q4005" s="9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100</v>
      </c>
      <c r="Q4006" s="9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2000</v>
      </c>
      <c r="Q4007" s="9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200</v>
      </c>
      <c r="Q4008" s="9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500</v>
      </c>
      <c r="Q4009" s="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1500</v>
      </c>
      <c r="Q4010" s="9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2500</v>
      </c>
      <c r="Q4011" s="9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4584.21</v>
      </c>
      <c r="Q4012" s="9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475</v>
      </c>
      <c r="Q4013" s="9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9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1300</v>
      </c>
      <c r="Q4015" s="9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9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100</v>
      </c>
      <c r="Q4017" s="9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1000</v>
      </c>
      <c r="Q4018" s="9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5250</v>
      </c>
      <c r="Q4019" s="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3250</v>
      </c>
      <c r="Q4020" s="9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725</v>
      </c>
      <c r="Q4021" s="9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3333.33</v>
      </c>
      <c r="Q4022" s="9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6250</v>
      </c>
      <c r="Q4023" s="9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6355.84</v>
      </c>
      <c r="Q4024" s="9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9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1000</v>
      </c>
      <c r="Q4026" s="9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6250</v>
      </c>
      <c r="Q4027" s="9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9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3071.43</v>
      </c>
      <c r="Q4029" s="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5100</v>
      </c>
      <c r="Q4030" s="9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9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6666.67</v>
      </c>
      <c r="Q4032" s="9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9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5900</v>
      </c>
      <c r="Q4034" s="9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IFERROR(ROUND(E4035/L4035*100,2),0)</f>
        <v>6534.03</v>
      </c>
      <c r="Q4035" s="9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10000</v>
      </c>
      <c r="Q4036" s="9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14740</v>
      </c>
      <c r="Q4037" s="9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16605.88</v>
      </c>
      <c r="Q4038" s="9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4000</v>
      </c>
      <c r="Q4039" s="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7525</v>
      </c>
      <c r="Q4040" s="9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6000</v>
      </c>
      <c r="Q4041" s="9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125000</v>
      </c>
      <c r="Q4042" s="9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1050</v>
      </c>
      <c r="Q4043" s="9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700</v>
      </c>
      <c r="Q4044" s="9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9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5625</v>
      </c>
      <c r="Q4046" s="9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100</v>
      </c>
      <c r="Q4047" s="9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3833.33</v>
      </c>
      <c r="Q4048" s="9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2750</v>
      </c>
      <c r="Q4049" s="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3297.8</v>
      </c>
      <c r="Q4050" s="9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1600</v>
      </c>
      <c r="Q4051" s="9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100</v>
      </c>
      <c r="Q4052" s="9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9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8661.5400000000009</v>
      </c>
      <c r="Q4054" s="9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5500</v>
      </c>
      <c r="Q4055" s="9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9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4195.24</v>
      </c>
      <c r="Q4057" s="9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8833.33</v>
      </c>
      <c r="Q4058" s="9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12916.67</v>
      </c>
      <c r="Q4059" s="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2375</v>
      </c>
      <c r="Q4060" s="9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3571.43</v>
      </c>
      <c r="Q4061" s="9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5700</v>
      </c>
      <c r="Q4062" s="9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9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16333.33</v>
      </c>
      <c r="Q4064" s="9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1500</v>
      </c>
      <c r="Q4065" s="9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6416.67</v>
      </c>
      <c r="Q4066" s="9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675</v>
      </c>
      <c r="Q4067" s="9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2500</v>
      </c>
      <c r="Q4068" s="9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17911.759999999998</v>
      </c>
      <c r="Q4069" s="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3495</v>
      </c>
      <c r="Q4070" s="9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3307.69</v>
      </c>
      <c r="Q4071" s="9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2750</v>
      </c>
      <c r="Q4072" s="9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9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200</v>
      </c>
      <c r="Q4074" s="9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1850</v>
      </c>
      <c r="Q4075" s="9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3500</v>
      </c>
      <c r="Q4076" s="9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4430.7700000000004</v>
      </c>
      <c r="Q4077" s="9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9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22250</v>
      </c>
      <c r="Q4079" s="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9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500</v>
      </c>
      <c r="Q4081" s="9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9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2916.67</v>
      </c>
      <c r="Q4083" s="9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150</v>
      </c>
      <c r="Q4084" s="9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12650</v>
      </c>
      <c r="Q4085" s="9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1000</v>
      </c>
      <c r="Q4086" s="9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1000</v>
      </c>
      <c r="Q4087" s="9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940</v>
      </c>
      <c r="Q4088" s="9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7200</v>
      </c>
      <c r="Q4090" s="9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3000</v>
      </c>
      <c r="Q4091" s="9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1066.67</v>
      </c>
      <c r="Q4092" s="9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2550</v>
      </c>
      <c r="Q4093" s="9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2000</v>
      </c>
      <c r="Q4094" s="9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1500</v>
      </c>
      <c r="Q4095" s="9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9125</v>
      </c>
      <c r="Q4096" s="9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80000</v>
      </c>
      <c r="Q4097" s="9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8000</v>
      </c>
      <c r="Q4098" s="9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IFERROR(ROUND(E4099/L4099*100,2),0)</f>
        <v>0</v>
      </c>
      <c r="Q4099" s="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9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5000</v>
      </c>
      <c r="Q4101" s="9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9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9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2283.33</v>
      </c>
      <c r="Q4104" s="9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1666.67</v>
      </c>
      <c r="Q4105" s="9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4578.57</v>
      </c>
      <c r="Q4106" s="9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38333.33</v>
      </c>
      <c r="Q4107" s="9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10696.97</v>
      </c>
      <c r="Q4108" s="9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1025</v>
      </c>
      <c r="Q4109" s="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5900</v>
      </c>
      <c r="Q4110" s="9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9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1433.33</v>
      </c>
      <c r="Q4112" s="9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1566.67</v>
      </c>
      <c r="Q4113" s="9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100</v>
      </c>
      <c r="Q4114" s="9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100</v>
      </c>
      <c r="Q4115" s="9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A3211-6172-4301-A8CA-6DDBD9C0CC32}">
  <dimension ref="A1:K4115"/>
  <sheetViews>
    <sheetView workbookViewId="0">
      <selection activeCell="D14" sqref="D14"/>
    </sheetView>
  </sheetViews>
  <sheetFormatPr defaultRowHeight="14.4" x14ac:dyDescent="0.3"/>
  <cols>
    <col min="1" max="1" width="14.44140625" customWidth="1"/>
    <col min="2" max="2" width="21.6640625" customWidth="1"/>
    <col min="3" max="3" width="16.5546875" customWidth="1"/>
    <col min="4" max="4" width="19.109375" customWidth="1"/>
    <col min="5" max="5" width="17.21875" customWidth="1"/>
    <col min="6" max="6" width="27.109375" style="12" customWidth="1"/>
    <col min="7" max="7" width="21.5546875" customWidth="1"/>
    <col min="8" max="8" width="23.21875" customWidth="1"/>
    <col min="9" max="9" width="15.6640625" style="17" bestFit="1" customWidth="1"/>
    <col min="10" max="10" width="21.33203125" customWidth="1"/>
    <col min="11" max="11" width="15.88671875" customWidth="1"/>
  </cols>
  <sheetData>
    <row r="1" spans="1:11" s="22" customFormat="1" x14ac:dyDescent="0.3">
      <c r="A1" s="18" t="s">
        <v>8379</v>
      </c>
      <c r="B1" s="21" t="s">
        <v>8397</v>
      </c>
      <c r="C1" s="21" t="s">
        <v>8398</v>
      </c>
      <c r="D1" s="21" t="s">
        <v>8399</v>
      </c>
      <c r="E1" s="21" t="s">
        <v>8400</v>
      </c>
      <c r="F1" s="23" t="s">
        <v>8401</v>
      </c>
      <c r="G1" s="21" t="s">
        <v>8402</v>
      </c>
      <c r="H1" s="21" t="s">
        <v>8403</v>
      </c>
      <c r="I1" s="16"/>
      <c r="J1" s="1"/>
      <c r="K1" s="1"/>
    </row>
    <row r="2" spans="1:11" x14ac:dyDescent="0.3">
      <c r="A2" t="s">
        <v>8404</v>
      </c>
      <c r="B2">
        <f>COUNTIFS(Kickstarter!D:D,"&lt;1000",Kickstarter!F:F,"successful",Kickstarter!R:R,"plays")</f>
        <v>141</v>
      </c>
      <c r="C2">
        <f>COUNTIFS(Kickstarter!D:D,"&lt;=999",Kickstarter!F:F,"failed",Kickstarter!R:R,"plays")</f>
        <v>45</v>
      </c>
      <c r="D2">
        <f>COUNTIFS(Kickstarter!D:D,"&lt;=1000",Kickstarter!F:F,"canceled",Kickstarter!R:R,"plays")</f>
        <v>0</v>
      </c>
      <c r="E2">
        <f t="shared" ref="E2:E13" si="0">SUM(B2,C2,D2)</f>
        <v>186</v>
      </c>
      <c r="F2" s="12">
        <f>(B2*100)/E2</f>
        <v>75.806451612903231</v>
      </c>
      <c r="G2">
        <f>(C2*100)/E2</f>
        <v>24.193548387096776</v>
      </c>
      <c r="H2">
        <f>(D2*100)/E2</f>
        <v>0</v>
      </c>
      <c r="I2" s="5"/>
    </row>
    <row r="3" spans="1:11" x14ac:dyDescent="0.3">
      <c r="A3" t="s">
        <v>8405</v>
      </c>
      <c r="B3">
        <f>COUNTIFS(Kickstarter!D:D,"&gt;=1000",Kickstarter!F:F,"successful",Kickstarter!D:D,"&lt;=4999",Kickstarter!R:R,"plays")</f>
        <v>388</v>
      </c>
      <c r="C3">
        <f>COUNTIFS(Kickstarter!D:D,"&gt;=1000",Kickstarter!F:F,"failed",Kickstarter!D:D,"&lt;=4999",Kickstarter!R:R,"plays")</f>
        <v>146</v>
      </c>
      <c r="D3">
        <f>COUNTIFS(Kickstarter!D:D,"&gt;=1000",Kickstarter!F:F,"canceled",Kickstarter!D:D,"&lt;=4999",Kickstarter!R:R,"plays")</f>
        <v>0</v>
      </c>
      <c r="E3">
        <f t="shared" si="0"/>
        <v>534</v>
      </c>
      <c r="F3" s="12">
        <f t="shared" ref="F3:F13" si="1">(B3*100)/E3</f>
        <v>72.659176029962552</v>
      </c>
      <c r="G3">
        <f t="shared" ref="G3:G13" si="2">(C3*100)/E3</f>
        <v>27.340823970037452</v>
      </c>
      <c r="H3">
        <f t="shared" ref="H3:H13" si="3">(D3*100)/E3</f>
        <v>0</v>
      </c>
      <c r="I3" s="5"/>
    </row>
    <row r="4" spans="1:11" x14ac:dyDescent="0.3">
      <c r="A4" t="s">
        <v>8406</v>
      </c>
      <c r="B4">
        <f>COUNTIFS(Kickstarter!D:D,"&gt;=5000",Kickstarter!F:F,"successful",Kickstarter!D:D,"&lt;=9999",Kickstarter!R:R,"plays")</f>
        <v>93</v>
      </c>
      <c r="C4">
        <f>COUNTIFS(Kickstarter!D:D,"&gt;=5000",Kickstarter!F:F,"failed",Kickstarter!D:D,"&lt;=9999",Kickstarter!R:R,"plays")</f>
        <v>76</v>
      </c>
      <c r="D4">
        <f>COUNTIFS(Kickstarter!D:D,"&gt;=5000",Kickstarter!F:F,"canceled",Kickstarter!D:D,"&lt;=9999",Kickstarter!R:R,"plays")</f>
        <v>0</v>
      </c>
      <c r="E4">
        <f t="shared" si="0"/>
        <v>169</v>
      </c>
      <c r="F4" s="12">
        <f t="shared" si="1"/>
        <v>55.029585798816569</v>
      </c>
      <c r="G4">
        <f t="shared" si="2"/>
        <v>44.970414201183431</v>
      </c>
      <c r="H4">
        <f t="shared" si="3"/>
        <v>0</v>
      </c>
      <c r="I4" s="5"/>
    </row>
    <row r="5" spans="1:11" x14ac:dyDescent="0.3">
      <c r="A5" t="s">
        <v>8407</v>
      </c>
      <c r="B5">
        <f>COUNTIFS(Kickstarter!D:D,"&gt;=10000",Kickstarter!F:F,"successful",Kickstarter!D:D,"&lt;=14999",Kickstarter!R:R,"plays")</f>
        <v>39</v>
      </c>
      <c r="C5">
        <f>COUNTIFS(Kickstarter!D:D,"&gt;=10000",Kickstarter!F:F,"failed",Kickstarter!D:D,"&lt;=14999",Kickstarter!R:R,"plays")</f>
        <v>33</v>
      </c>
      <c r="D5">
        <f>COUNTIFS(Kickstarter!D:D,"&gt;=10000",Kickstarter!F:F,"canceled",Kickstarter!D:D,"&lt;=14999",Kickstarter!R:R,"plays")</f>
        <v>0</v>
      </c>
      <c r="E5">
        <f t="shared" si="0"/>
        <v>72</v>
      </c>
      <c r="F5" s="12">
        <f t="shared" si="1"/>
        <v>54.166666666666664</v>
      </c>
      <c r="G5">
        <f t="shared" si="2"/>
        <v>45.833333333333336</v>
      </c>
      <c r="H5">
        <f t="shared" si="3"/>
        <v>0</v>
      </c>
      <c r="I5" s="5"/>
    </row>
    <row r="6" spans="1:11" x14ac:dyDescent="0.3">
      <c r="A6" t="s">
        <v>8408</v>
      </c>
      <c r="B6">
        <f>COUNTIFS(Kickstarter!D:D,"&gt;=15000",Kickstarter!F:F,"successful",Kickstarter!D:D,"&lt;=19999",Kickstarter!R:R,"plays")</f>
        <v>12</v>
      </c>
      <c r="C6">
        <f>COUNTIFS(Kickstarter!D:D,"&gt;=15000",Kickstarter!F:F,"failed",Kickstarter!D:D,"&lt;=19999",Kickstarter!R:R,"plays")</f>
        <v>12</v>
      </c>
      <c r="D6">
        <f>COUNTIFS(Kickstarter!D:D,"&gt;=15000",Kickstarter!F:F,"canceled",Kickstarter!D:D,"&lt;=19999",Kickstarter!R:R,"plays")</f>
        <v>0</v>
      </c>
      <c r="E6">
        <f t="shared" si="0"/>
        <v>24</v>
      </c>
      <c r="F6" s="12">
        <f t="shared" si="1"/>
        <v>50</v>
      </c>
      <c r="G6">
        <f t="shared" si="2"/>
        <v>50</v>
      </c>
      <c r="H6">
        <f t="shared" si="3"/>
        <v>0</v>
      </c>
      <c r="I6" s="5"/>
    </row>
    <row r="7" spans="1:11" x14ac:dyDescent="0.3">
      <c r="A7" t="s">
        <v>8409</v>
      </c>
      <c r="B7">
        <f>COUNTIFS(Kickstarter!D:D,"&gt;=20000",Kickstarter!F:F,"successful",Kickstarter!D:D,"&lt;=24999",Kickstarter!R:R,"plays")</f>
        <v>9</v>
      </c>
      <c r="C7">
        <f>COUNTIFS(Kickstarter!D:D,"&gt;=20000",Kickstarter!F:F,"failed",Kickstarter!D:D,"&lt;=24999",Kickstarter!R:R,"plays")</f>
        <v>11</v>
      </c>
      <c r="D7">
        <f>COUNTIFS(Kickstarter!D:D,"&gt;=20000",Kickstarter!F:F,"canceled",Kickstarter!D:D,"&lt;=24999",Kickstarter!R:R,"plays")</f>
        <v>0</v>
      </c>
      <c r="E7">
        <f t="shared" si="0"/>
        <v>20</v>
      </c>
      <c r="F7" s="12">
        <f t="shared" si="1"/>
        <v>45</v>
      </c>
      <c r="G7">
        <f t="shared" si="2"/>
        <v>55</v>
      </c>
      <c r="H7">
        <f t="shared" si="3"/>
        <v>0</v>
      </c>
      <c r="I7" s="5"/>
    </row>
    <row r="8" spans="1:11" x14ac:dyDescent="0.3">
      <c r="A8" t="s">
        <v>8410</v>
      </c>
      <c r="B8">
        <f>COUNTIFS(Kickstarter!D:D,"&gt;=25000",Kickstarter!F:F,"successful",Kickstarter!D:D,"&lt;=29999",Kickstarter!R:R,"plays")</f>
        <v>1</v>
      </c>
      <c r="C8">
        <f>COUNTIFS(Kickstarter!D:D,"&gt;=25000",Kickstarter!F:F,"failed",Kickstarter!D:D,"&lt;=29999",Kickstarter!R:R,"plays")</f>
        <v>4</v>
      </c>
      <c r="D8">
        <f>COUNTIFS(Kickstarter!D:D,"&gt;=25000",Kickstarter!F:F,"canceled",Kickstarter!D:D,"&lt;=29999",Kickstarter!R:R,"plays")</f>
        <v>0</v>
      </c>
      <c r="E8">
        <f t="shared" si="0"/>
        <v>5</v>
      </c>
      <c r="F8" s="12">
        <f t="shared" si="1"/>
        <v>20</v>
      </c>
      <c r="G8">
        <f t="shared" si="2"/>
        <v>80</v>
      </c>
      <c r="H8">
        <f t="shared" si="3"/>
        <v>0</v>
      </c>
      <c r="I8" s="5"/>
    </row>
    <row r="9" spans="1:11" x14ac:dyDescent="0.3">
      <c r="A9" t="s">
        <v>8411</v>
      </c>
      <c r="B9">
        <f>COUNTIFS(Kickstarter!D:D,"&gt;=30000",Kickstarter!F:F,"successful",Kickstarter!D:D,"&lt;=34999",Kickstarter!R:R,"plays")</f>
        <v>3</v>
      </c>
      <c r="C9">
        <f>COUNTIFS(Kickstarter!D:D,"&gt;=30000",Kickstarter!F:F,"failed",Kickstarter!D:D,"&lt;=34999",Kickstarter!R:R,"plays")</f>
        <v>8</v>
      </c>
      <c r="D9">
        <f>COUNTIFS(Kickstarter!D:D,"&gt;=30000",Kickstarter!F:F,"canceled",Kickstarter!D:D,"&lt;=34999",Kickstarter!R:R,"plays")</f>
        <v>0</v>
      </c>
      <c r="E9">
        <f t="shared" si="0"/>
        <v>11</v>
      </c>
      <c r="F9" s="12">
        <f t="shared" si="1"/>
        <v>27.272727272727273</v>
      </c>
      <c r="G9">
        <f t="shared" si="2"/>
        <v>72.727272727272734</v>
      </c>
      <c r="H9">
        <f t="shared" si="3"/>
        <v>0</v>
      </c>
      <c r="I9" s="5"/>
    </row>
    <row r="10" spans="1:11" x14ac:dyDescent="0.3">
      <c r="A10" t="s">
        <v>8412</v>
      </c>
      <c r="B10">
        <f>COUNTIFS(Kickstarter!D:D,"&gt;=35000",Kickstarter!F:F,"successful",Kickstarter!D:D,"&lt;=39999",Kickstarter!R:R,"plays")</f>
        <v>4</v>
      </c>
      <c r="C10">
        <f>COUNTIFS(Kickstarter!D:D,"&gt;=35000",Kickstarter!F:F,"failed",Kickstarter!D:D,"&lt;=39999",Kickstarter!R:R,"plays")</f>
        <v>2</v>
      </c>
      <c r="D10">
        <f>COUNTIFS(Kickstarter!D:D,"&gt;=35000",Kickstarter!F:F,"canceled",Kickstarter!D:D,"&lt;=39999",Kickstarter!R:R,"plays")</f>
        <v>0</v>
      </c>
      <c r="E10">
        <f t="shared" si="0"/>
        <v>6</v>
      </c>
      <c r="F10" s="12">
        <f t="shared" si="1"/>
        <v>66.666666666666671</v>
      </c>
      <c r="G10">
        <f t="shared" si="2"/>
        <v>33.333333333333336</v>
      </c>
      <c r="H10">
        <f t="shared" si="3"/>
        <v>0</v>
      </c>
      <c r="I10" s="5"/>
    </row>
    <row r="11" spans="1:11" x14ac:dyDescent="0.3">
      <c r="A11" t="s">
        <v>8413</v>
      </c>
      <c r="B11">
        <f>COUNTIFS(Kickstarter!D:D,"&gt;=40000",Kickstarter!F:F,"successful",Kickstarter!D:D,"&lt;=44999",Kickstarter!R:R,"plays")</f>
        <v>2</v>
      </c>
      <c r="C11">
        <f>COUNTIFS(Kickstarter!D:D,"&gt;=40000",Kickstarter!F:F,"failed",Kickstarter!D:D,"&lt;=44999",Kickstarter!R:R,"plays")</f>
        <v>1</v>
      </c>
      <c r="D11">
        <f>COUNTIFS(Kickstarter!D:D,"&gt;=40000",Kickstarter!F:F,"canceled",Kickstarter!D:D,"&lt;=44999",Kickstarter!R:R,"plays")</f>
        <v>0</v>
      </c>
      <c r="E11">
        <f t="shared" si="0"/>
        <v>3</v>
      </c>
      <c r="F11" s="12">
        <f t="shared" si="1"/>
        <v>66.666666666666671</v>
      </c>
      <c r="G11">
        <f t="shared" si="2"/>
        <v>33.333333333333336</v>
      </c>
      <c r="H11">
        <f t="shared" si="3"/>
        <v>0</v>
      </c>
      <c r="I11" s="5"/>
    </row>
    <row r="12" spans="1:11" x14ac:dyDescent="0.3">
      <c r="A12" t="s">
        <v>8414</v>
      </c>
      <c r="B12">
        <f>COUNTIFS(Kickstarter!D:D,"&gt;=45000",Kickstarter!F:F,"successful",Kickstarter!D:D,"&lt;=49999",Kickstarter!R:R,"plays")</f>
        <v>0</v>
      </c>
      <c r="C12">
        <f>COUNTIFS(Kickstarter!D:D,"&gt;=45000",Kickstarter!F:F,"failed",Kickstarter!D:D,"&lt;=49999",Kickstarter!R:R,"plays")</f>
        <v>1</v>
      </c>
      <c r="D12">
        <f>COUNTIFS(Kickstarter!D:D,"&gt;=45000",Kickstarter!F:F,"canceled",Kickstarter!D:D,"&lt;=49999",Kickstarter!R:R,"plays")</f>
        <v>0</v>
      </c>
      <c r="E12">
        <f t="shared" si="0"/>
        <v>1</v>
      </c>
      <c r="F12" s="12">
        <f t="shared" si="1"/>
        <v>0</v>
      </c>
      <c r="G12">
        <f t="shared" si="2"/>
        <v>100</v>
      </c>
      <c r="H12">
        <f t="shared" si="3"/>
        <v>0</v>
      </c>
      <c r="I12" s="5"/>
    </row>
    <row r="13" spans="1:11" x14ac:dyDescent="0.3">
      <c r="A13" t="s">
        <v>8415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2">
        <f t="shared" si="1"/>
        <v>12.5</v>
      </c>
      <c r="G13">
        <f t="shared" si="2"/>
        <v>87.5</v>
      </c>
      <c r="H13">
        <f t="shared" si="3"/>
        <v>0</v>
      </c>
      <c r="I13" s="5"/>
    </row>
    <row r="14" spans="1:11" x14ac:dyDescent="0.3">
      <c r="I14" s="5"/>
    </row>
    <row r="15" spans="1:11" x14ac:dyDescent="0.3">
      <c r="I15" s="5"/>
    </row>
    <row r="16" spans="1:11" x14ac:dyDescent="0.3">
      <c r="I16" s="5"/>
    </row>
    <row r="17" spans="9:9" x14ac:dyDescent="0.3">
      <c r="I17" s="5"/>
    </row>
    <row r="18" spans="9:9" x14ac:dyDescent="0.3">
      <c r="I18" s="5"/>
    </row>
    <row r="19" spans="9:9" x14ac:dyDescent="0.3">
      <c r="I19" s="5"/>
    </row>
    <row r="20" spans="9:9" x14ac:dyDescent="0.3">
      <c r="I20" s="5"/>
    </row>
    <row r="21" spans="9:9" x14ac:dyDescent="0.3">
      <c r="I21" s="5"/>
    </row>
    <row r="22" spans="9:9" x14ac:dyDescent="0.3">
      <c r="I22" s="5"/>
    </row>
    <row r="23" spans="9:9" x14ac:dyDescent="0.3">
      <c r="I23" s="5"/>
    </row>
    <row r="24" spans="9:9" x14ac:dyDescent="0.3">
      <c r="I24" s="5"/>
    </row>
    <row r="25" spans="9:9" x14ac:dyDescent="0.3">
      <c r="I25" s="5"/>
    </row>
    <row r="26" spans="9:9" x14ac:dyDescent="0.3">
      <c r="I26" s="5"/>
    </row>
    <row r="27" spans="9:9" x14ac:dyDescent="0.3">
      <c r="I27" s="5"/>
    </row>
    <row r="28" spans="9:9" x14ac:dyDescent="0.3">
      <c r="I28" s="5"/>
    </row>
    <row r="29" spans="9:9" x14ac:dyDescent="0.3">
      <c r="I29" s="5"/>
    </row>
    <row r="30" spans="9:9" x14ac:dyDescent="0.3">
      <c r="I30" s="5"/>
    </row>
    <row r="31" spans="9:9" x14ac:dyDescent="0.3">
      <c r="I31" s="5"/>
    </row>
    <row r="32" spans="9:9" x14ac:dyDescent="0.3">
      <c r="I32" s="5"/>
    </row>
    <row r="33" spans="9:9" x14ac:dyDescent="0.3">
      <c r="I33" s="5"/>
    </row>
    <row r="34" spans="9:9" x14ac:dyDescent="0.3">
      <c r="I34" s="5"/>
    </row>
    <row r="35" spans="9:9" x14ac:dyDescent="0.3">
      <c r="I35" s="5"/>
    </row>
    <row r="36" spans="9:9" x14ac:dyDescent="0.3">
      <c r="I36" s="5"/>
    </row>
    <row r="37" spans="9:9" x14ac:dyDescent="0.3">
      <c r="I37" s="5"/>
    </row>
    <row r="38" spans="9:9" x14ac:dyDescent="0.3">
      <c r="I38" s="5"/>
    </row>
    <row r="39" spans="9:9" x14ac:dyDescent="0.3">
      <c r="I39" s="5"/>
    </row>
    <row r="40" spans="9:9" x14ac:dyDescent="0.3">
      <c r="I40" s="5"/>
    </row>
    <row r="41" spans="9:9" x14ac:dyDescent="0.3">
      <c r="I41" s="5"/>
    </row>
    <row r="42" spans="9:9" x14ac:dyDescent="0.3">
      <c r="I42" s="5"/>
    </row>
    <row r="43" spans="9:9" x14ac:dyDescent="0.3">
      <c r="I43" s="5"/>
    </row>
    <row r="44" spans="9:9" x14ac:dyDescent="0.3">
      <c r="I44" s="5"/>
    </row>
    <row r="45" spans="9:9" x14ac:dyDescent="0.3">
      <c r="I45" s="5"/>
    </row>
    <row r="46" spans="9:9" x14ac:dyDescent="0.3">
      <c r="I46" s="5"/>
    </row>
    <row r="47" spans="9:9" x14ac:dyDescent="0.3">
      <c r="I47" s="5"/>
    </row>
    <row r="48" spans="9:9" x14ac:dyDescent="0.3">
      <c r="I48" s="5"/>
    </row>
    <row r="49" spans="9:9" x14ac:dyDescent="0.3">
      <c r="I49" s="5"/>
    </row>
    <row r="50" spans="9:9" x14ac:dyDescent="0.3">
      <c r="I50" s="5"/>
    </row>
    <row r="51" spans="9:9" x14ac:dyDescent="0.3">
      <c r="I51" s="5"/>
    </row>
    <row r="52" spans="9:9" x14ac:dyDescent="0.3">
      <c r="I52" s="5"/>
    </row>
    <row r="53" spans="9:9" x14ac:dyDescent="0.3">
      <c r="I53" s="5"/>
    </row>
    <row r="54" spans="9:9" x14ac:dyDescent="0.3">
      <c r="I54" s="5"/>
    </row>
    <row r="55" spans="9:9" x14ac:dyDescent="0.3">
      <c r="I55" s="5"/>
    </row>
    <row r="56" spans="9:9" x14ac:dyDescent="0.3">
      <c r="I56" s="5"/>
    </row>
    <row r="57" spans="9:9" x14ac:dyDescent="0.3">
      <c r="I57" s="5"/>
    </row>
    <row r="58" spans="9:9" x14ac:dyDescent="0.3">
      <c r="I58" s="5"/>
    </row>
    <row r="59" spans="9:9" x14ac:dyDescent="0.3">
      <c r="I59" s="5"/>
    </row>
    <row r="60" spans="9:9" x14ac:dyDescent="0.3">
      <c r="I60" s="5"/>
    </row>
    <row r="61" spans="9:9" x14ac:dyDescent="0.3">
      <c r="I61" s="5"/>
    </row>
    <row r="62" spans="9:9" x14ac:dyDescent="0.3">
      <c r="I62" s="5"/>
    </row>
    <row r="63" spans="9:9" x14ac:dyDescent="0.3">
      <c r="I63" s="5"/>
    </row>
    <row r="64" spans="9:9" x14ac:dyDescent="0.3">
      <c r="I64" s="5"/>
    </row>
    <row r="65" spans="9:9" x14ac:dyDescent="0.3">
      <c r="I65" s="5"/>
    </row>
    <row r="66" spans="9:9" x14ac:dyDescent="0.3">
      <c r="I66" s="5"/>
    </row>
    <row r="67" spans="9:9" x14ac:dyDescent="0.3">
      <c r="I67" s="5"/>
    </row>
    <row r="68" spans="9:9" x14ac:dyDescent="0.3">
      <c r="I68" s="5"/>
    </row>
    <row r="69" spans="9:9" x14ac:dyDescent="0.3">
      <c r="I69" s="5"/>
    </row>
    <row r="70" spans="9:9" x14ac:dyDescent="0.3">
      <c r="I70" s="5"/>
    </row>
    <row r="71" spans="9:9" x14ac:dyDescent="0.3">
      <c r="I71" s="5"/>
    </row>
    <row r="72" spans="9:9" x14ac:dyDescent="0.3">
      <c r="I72" s="5"/>
    </row>
    <row r="73" spans="9:9" x14ac:dyDescent="0.3">
      <c r="I73" s="5"/>
    </row>
    <row r="74" spans="9:9" x14ac:dyDescent="0.3">
      <c r="I74" s="5"/>
    </row>
    <row r="75" spans="9:9" x14ac:dyDescent="0.3">
      <c r="I75" s="5"/>
    </row>
    <row r="76" spans="9:9" x14ac:dyDescent="0.3">
      <c r="I76" s="5"/>
    </row>
    <row r="77" spans="9:9" x14ac:dyDescent="0.3">
      <c r="I77" s="5"/>
    </row>
    <row r="78" spans="9:9" x14ac:dyDescent="0.3">
      <c r="I78" s="5"/>
    </row>
    <row r="79" spans="9:9" x14ac:dyDescent="0.3">
      <c r="I79" s="5"/>
    </row>
    <row r="80" spans="9:9" x14ac:dyDescent="0.3">
      <c r="I80" s="5"/>
    </row>
    <row r="81" spans="9:9" x14ac:dyDescent="0.3">
      <c r="I81" s="5"/>
    </row>
    <row r="82" spans="9:9" x14ac:dyDescent="0.3">
      <c r="I82" s="5"/>
    </row>
    <row r="83" spans="9:9" x14ac:dyDescent="0.3">
      <c r="I83" s="5"/>
    </row>
    <row r="84" spans="9:9" x14ac:dyDescent="0.3">
      <c r="I84" s="5"/>
    </row>
    <row r="85" spans="9:9" x14ac:dyDescent="0.3">
      <c r="I85" s="5"/>
    </row>
    <row r="86" spans="9:9" x14ac:dyDescent="0.3">
      <c r="I86" s="5"/>
    </row>
    <row r="87" spans="9:9" x14ac:dyDescent="0.3">
      <c r="I87" s="5"/>
    </row>
    <row r="88" spans="9:9" x14ac:dyDescent="0.3">
      <c r="I88" s="5"/>
    </row>
    <row r="89" spans="9:9" x14ac:dyDescent="0.3">
      <c r="I89" s="5"/>
    </row>
    <row r="90" spans="9:9" x14ac:dyDescent="0.3">
      <c r="I90" s="5"/>
    </row>
    <row r="91" spans="9:9" x14ac:dyDescent="0.3">
      <c r="I91" s="5"/>
    </row>
    <row r="92" spans="9:9" x14ac:dyDescent="0.3">
      <c r="I92" s="5"/>
    </row>
    <row r="93" spans="9:9" x14ac:dyDescent="0.3">
      <c r="I93" s="5"/>
    </row>
    <row r="94" spans="9:9" x14ac:dyDescent="0.3">
      <c r="I94" s="5"/>
    </row>
    <row r="95" spans="9:9" x14ac:dyDescent="0.3">
      <c r="I95" s="5"/>
    </row>
    <row r="96" spans="9:9" x14ac:dyDescent="0.3">
      <c r="I96" s="5"/>
    </row>
    <row r="97" spans="9:9" x14ac:dyDescent="0.3">
      <c r="I97" s="5"/>
    </row>
    <row r="98" spans="9:9" x14ac:dyDescent="0.3">
      <c r="I98" s="5"/>
    </row>
    <row r="99" spans="9:9" x14ac:dyDescent="0.3">
      <c r="I99" s="5"/>
    </row>
    <row r="100" spans="9:9" x14ac:dyDescent="0.3">
      <c r="I100" s="5"/>
    </row>
    <row r="101" spans="9:9" x14ac:dyDescent="0.3">
      <c r="I101" s="5"/>
    </row>
    <row r="102" spans="9:9" x14ac:dyDescent="0.3">
      <c r="I102" s="5"/>
    </row>
    <row r="103" spans="9:9" x14ac:dyDescent="0.3">
      <c r="I103" s="5"/>
    </row>
    <row r="104" spans="9:9" x14ac:dyDescent="0.3">
      <c r="I104" s="5"/>
    </row>
    <row r="105" spans="9:9" x14ac:dyDescent="0.3">
      <c r="I105" s="5"/>
    </row>
    <row r="106" spans="9:9" x14ac:dyDescent="0.3">
      <c r="I106" s="5"/>
    </row>
    <row r="107" spans="9:9" x14ac:dyDescent="0.3">
      <c r="I107" s="5"/>
    </row>
    <row r="108" spans="9:9" x14ac:dyDescent="0.3">
      <c r="I108" s="5"/>
    </row>
    <row r="109" spans="9:9" x14ac:dyDescent="0.3">
      <c r="I109" s="5"/>
    </row>
    <row r="110" spans="9:9" x14ac:dyDescent="0.3">
      <c r="I110" s="5"/>
    </row>
    <row r="111" spans="9:9" x14ac:dyDescent="0.3">
      <c r="I111" s="5"/>
    </row>
    <row r="112" spans="9:9" x14ac:dyDescent="0.3">
      <c r="I112" s="5"/>
    </row>
    <row r="113" spans="9:9" x14ac:dyDescent="0.3">
      <c r="I113" s="5"/>
    </row>
    <row r="114" spans="9:9" x14ac:dyDescent="0.3">
      <c r="I114" s="5"/>
    </row>
    <row r="115" spans="9:9" x14ac:dyDescent="0.3">
      <c r="I115" s="5"/>
    </row>
    <row r="116" spans="9:9" x14ac:dyDescent="0.3">
      <c r="I116" s="5"/>
    </row>
    <row r="117" spans="9:9" x14ac:dyDescent="0.3">
      <c r="I117" s="5"/>
    </row>
    <row r="118" spans="9:9" x14ac:dyDescent="0.3">
      <c r="I118" s="5"/>
    </row>
    <row r="119" spans="9:9" x14ac:dyDescent="0.3">
      <c r="I119" s="5"/>
    </row>
    <row r="120" spans="9:9" x14ac:dyDescent="0.3">
      <c r="I120" s="5"/>
    </row>
    <row r="121" spans="9:9" x14ac:dyDescent="0.3">
      <c r="I121" s="5"/>
    </row>
    <row r="122" spans="9:9" x14ac:dyDescent="0.3">
      <c r="I122" s="5"/>
    </row>
    <row r="123" spans="9:9" x14ac:dyDescent="0.3">
      <c r="I123" s="5"/>
    </row>
    <row r="124" spans="9:9" x14ac:dyDescent="0.3">
      <c r="I124" s="5"/>
    </row>
    <row r="125" spans="9:9" x14ac:dyDescent="0.3">
      <c r="I125" s="5"/>
    </row>
    <row r="126" spans="9:9" x14ac:dyDescent="0.3">
      <c r="I126" s="5"/>
    </row>
    <row r="127" spans="9:9" x14ac:dyDescent="0.3">
      <c r="I127" s="5"/>
    </row>
    <row r="128" spans="9:9" x14ac:dyDescent="0.3">
      <c r="I128" s="5"/>
    </row>
    <row r="129" spans="9:9" x14ac:dyDescent="0.3">
      <c r="I129" s="5"/>
    </row>
    <row r="130" spans="9:9" x14ac:dyDescent="0.3">
      <c r="I130" s="5"/>
    </row>
    <row r="131" spans="9:9" x14ac:dyDescent="0.3">
      <c r="I131" s="5"/>
    </row>
    <row r="132" spans="9:9" x14ac:dyDescent="0.3">
      <c r="I132" s="5"/>
    </row>
    <row r="133" spans="9:9" x14ac:dyDescent="0.3">
      <c r="I133" s="5"/>
    </row>
    <row r="134" spans="9:9" x14ac:dyDescent="0.3">
      <c r="I134" s="5"/>
    </row>
    <row r="135" spans="9:9" x14ac:dyDescent="0.3">
      <c r="I135" s="5"/>
    </row>
    <row r="136" spans="9:9" x14ac:dyDescent="0.3">
      <c r="I136" s="5"/>
    </row>
    <row r="137" spans="9:9" x14ac:dyDescent="0.3">
      <c r="I137" s="5"/>
    </row>
    <row r="138" spans="9:9" x14ac:dyDescent="0.3">
      <c r="I138" s="5"/>
    </row>
    <row r="139" spans="9:9" x14ac:dyDescent="0.3">
      <c r="I139" s="5"/>
    </row>
    <row r="140" spans="9:9" x14ac:dyDescent="0.3">
      <c r="I140" s="5"/>
    </row>
    <row r="141" spans="9:9" x14ac:dyDescent="0.3">
      <c r="I141" s="5"/>
    </row>
    <row r="142" spans="9:9" x14ac:dyDescent="0.3">
      <c r="I142" s="5"/>
    </row>
    <row r="143" spans="9:9" x14ac:dyDescent="0.3">
      <c r="I143" s="5"/>
    </row>
    <row r="144" spans="9:9" x14ac:dyDescent="0.3">
      <c r="I144" s="5"/>
    </row>
    <row r="145" spans="9:9" x14ac:dyDescent="0.3">
      <c r="I145" s="5"/>
    </row>
    <row r="146" spans="9:9" x14ac:dyDescent="0.3">
      <c r="I146" s="5"/>
    </row>
    <row r="147" spans="9:9" x14ac:dyDescent="0.3">
      <c r="I147" s="5"/>
    </row>
    <row r="148" spans="9:9" x14ac:dyDescent="0.3">
      <c r="I148" s="5"/>
    </row>
    <row r="149" spans="9:9" x14ac:dyDescent="0.3">
      <c r="I149" s="5"/>
    </row>
    <row r="150" spans="9:9" x14ac:dyDescent="0.3">
      <c r="I150" s="5"/>
    </row>
    <row r="151" spans="9:9" x14ac:dyDescent="0.3">
      <c r="I151" s="5"/>
    </row>
    <row r="152" spans="9:9" x14ac:dyDescent="0.3">
      <c r="I152" s="5"/>
    </row>
    <row r="153" spans="9:9" x14ac:dyDescent="0.3">
      <c r="I153" s="5"/>
    </row>
    <row r="154" spans="9:9" x14ac:dyDescent="0.3">
      <c r="I154" s="5"/>
    </row>
    <row r="155" spans="9:9" x14ac:dyDescent="0.3">
      <c r="I155" s="5"/>
    </row>
    <row r="156" spans="9:9" x14ac:dyDescent="0.3">
      <c r="I156" s="5"/>
    </row>
    <row r="157" spans="9:9" x14ac:dyDescent="0.3">
      <c r="I157" s="5"/>
    </row>
    <row r="158" spans="9:9" x14ac:dyDescent="0.3">
      <c r="I158" s="5"/>
    </row>
    <row r="159" spans="9:9" x14ac:dyDescent="0.3">
      <c r="I159" s="5"/>
    </row>
    <row r="160" spans="9:9" x14ac:dyDescent="0.3">
      <c r="I160" s="5"/>
    </row>
    <row r="161" spans="9:9" x14ac:dyDescent="0.3">
      <c r="I161" s="5"/>
    </row>
    <row r="162" spans="9:9" x14ac:dyDescent="0.3">
      <c r="I162" s="5"/>
    </row>
    <row r="163" spans="9:9" x14ac:dyDescent="0.3">
      <c r="I163" s="5"/>
    </row>
    <row r="164" spans="9:9" x14ac:dyDescent="0.3">
      <c r="I164" s="5"/>
    </row>
    <row r="165" spans="9:9" x14ac:dyDescent="0.3">
      <c r="I165" s="5"/>
    </row>
    <row r="166" spans="9:9" x14ac:dyDescent="0.3">
      <c r="I166" s="5"/>
    </row>
    <row r="167" spans="9:9" x14ac:dyDescent="0.3">
      <c r="I167" s="5"/>
    </row>
    <row r="168" spans="9:9" x14ac:dyDescent="0.3">
      <c r="I168" s="5"/>
    </row>
    <row r="169" spans="9:9" x14ac:dyDescent="0.3">
      <c r="I169" s="5"/>
    </row>
    <row r="170" spans="9:9" x14ac:dyDescent="0.3">
      <c r="I170" s="5"/>
    </row>
    <row r="171" spans="9:9" x14ac:dyDescent="0.3">
      <c r="I171" s="5"/>
    </row>
    <row r="172" spans="9:9" x14ac:dyDescent="0.3">
      <c r="I172" s="5"/>
    </row>
    <row r="173" spans="9:9" x14ac:dyDescent="0.3">
      <c r="I173" s="5"/>
    </row>
    <row r="174" spans="9:9" x14ac:dyDescent="0.3">
      <c r="I174" s="5"/>
    </row>
    <row r="175" spans="9:9" x14ac:dyDescent="0.3">
      <c r="I175" s="5"/>
    </row>
    <row r="176" spans="9:9" x14ac:dyDescent="0.3">
      <c r="I176" s="5"/>
    </row>
    <row r="177" spans="9:9" x14ac:dyDescent="0.3">
      <c r="I177" s="5"/>
    </row>
    <row r="178" spans="9:9" x14ac:dyDescent="0.3">
      <c r="I178" s="5"/>
    </row>
    <row r="179" spans="9:9" x14ac:dyDescent="0.3">
      <c r="I179" s="5"/>
    </row>
    <row r="180" spans="9:9" x14ac:dyDescent="0.3">
      <c r="I180" s="5"/>
    </row>
    <row r="181" spans="9:9" x14ac:dyDescent="0.3">
      <c r="I181" s="5"/>
    </row>
    <row r="182" spans="9:9" x14ac:dyDescent="0.3">
      <c r="I182" s="5"/>
    </row>
    <row r="183" spans="9:9" x14ac:dyDescent="0.3">
      <c r="I183" s="5"/>
    </row>
    <row r="184" spans="9:9" x14ac:dyDescent="0.3">
      <c r="I184" s="5"/>
    </row>
    <row r="185" spans="9:9" x14ac:dyDescent="0.3">
      <c r="I185" s="5"/>
    </row>
    <row r="186" spans="9:9" x14ac:dyDescent="0.3">
      <c r="I186" s="5"/>
    </row>
    <row r="187" spans="9:9" x14ac:dyDescent="0.3">
      <c r="I187" s="5"/>
    </row>
    <row r="188" spans="9:9" x14ac:dyDescent="0.3">
      <c r="I188" s="5"/>
    </row>
    <row r="189" spans="9:9" x14ac:dyDescent="0.3">
      <c r="I189" s="5"/>
    </row>
    <row r="190" spans="9:9" x14ac:dyDescent="0.3">
      <c r="I190" s="5"/>
    </row>
    <row r="191" spans="9:9" x14ac:dyDescent="0.3">
      <c r="I191" s="5"/>
    </row>
    <row r="192" spans="9:9" x14ac:dyDescent="0.3">
      <c r="I192" s="5"/>
    </row>
    <row r="193" spans="9:9" x14ac:dyDescent="0.3">
      <c r="I193" s="5"/>
    </row>
    <row r="194" spans="9:9" x14ac:dyDescent="0.3">
      <c r="I194" s="5"/>
    </row>
    <row r="195" spans="9:9" x14ac:dyDescent="0.3">
      <c r="I195" s="5"/>
    </row>
    <row r="196" spans="9:9" x14ac:dyDescent="0.3">
      <c r="I196" s="5"/>
    </row>
    <row r="197" spans="9:9" x14ac:dyDescent="0.3">
      <c r="I197" s="5"/>
    </row>
    <row r="198" spans="9:9" x14ac:dyDescent="0.3">
      <c r="I198" s="5"/>
    </row>
    <row r="199" spans="9:9" x14ac:dyDescent="0.3">
      <c r="I199" s="5"/>
    </row>
    <row r="200" spans="9:9" x14ac:dyDescent="0.3">
      <c r="I200" s="5"/>
    </row>
    <row r="201" spans="9:9" x14ac:dyDescent="0.3">
      <c r="I201" s="5"/>
    </row>
    <row r="202" spans="9:9" x14ac:dyDescent="0.3">
      <c r="I202" s="5"/>
    </row>
    <row r="203" spans="9:9" x14ac:dyDescent="0.3">
      <c r="I203" s="5"/>
    </row>
    <row r="204" spans="9:9" x14ac:dyDescent="0.3">
      <c r="I204" s="5"/>
    </row>
    <row r="205" spans="9:9" x14ac:dyDescent="0.3">
      <c r="I205" s="5"/>
    </row>
    <row r="206" spans="9:9" x14ac:dyDescent="0.3">
      <c r="I206" s="5"/>
    </row>
    <row r="207" spans="9:9" x14ac:dyDescent="0.3">
      <c r="I207" s="5"/>
    </row>
    <row r="208" spans="9:9" x14ac:dyDescent="0.3">
      <c r="I208" s="5"/>
    </row>
    <row r="209" spans="9:9" x14ac:dyDescent="0.3">
      <c r="I209" s="5"/>
    </row>
    <row r="210" spans="9:9" x14ac:dyDescent="0.3">
      <c r="I210" s="5"/>
    </row>
    <row r="211" spans="9:9" x14ac:dyDescent="0.3">
      <c r="I211" s="5"/>
    </row>
    <row r="212" spans="9:9" x14ac:dyDescent="0.3">
      <c r="I212" s="5"/>
    </row>
    <row r="213" spans="9:9" x14ac:dyDescent="0.3">
      <c r="I213" s="5"/>
    </row>
    <row r="214" spans="9:9" x14ac:dyDescent="0.3">
      <c r="I214" s="5"/>
    </row>
    <row r="215" spans="9:9" x14ac:dyDescent="0.3">
      <c r="I215" s="5"/>
    </row>
    <row r="216" spans="9:9" x14ac:dyDescent="0.3">
      <c r="I216" s="5"/>
    </row>
    <row r="217" spans="9:9" x14ac:dyDescent="0.3">
      <c r="I217" s="5"/>
    </row>
    <row r="218" spans="9:9" x14ac:dyDescent="0.3">
      <c r="I218" s="5"/>
    </row>
    <row r="219" spans="9:9" x14ac:dyDescent="0.3">
      <c r="I219" s="5"/>
    </row>
    <row r="220" spans="9:9" x14ac:dyDescent="0.3">
      <c r="I220" s="5"/>
    </row>
    <row r="221" spans="9:9" x14ac:dyDescent="0.3">
      <c r="I221" s="5"/>
    </row>
    <row r="222" spans="9:9" x14ac:dyDescent="0.3">
      <c r="I222" s="5"/>
    </row>
    <row r="223" spans="9:9" x14ac:dyDescent="0.3">
      <c r="I223" s="5"/>
    </row>
    <row r="224" spans="9:9" x14ac:dyDescent="0.3">
      <c r="I224" s="5"/>
    </row>
    <row r="225" spans="9:9" x14ac:dyDescent="0.3">
      <c r="I225" s="5"/>
    </row>
    <row r="226" spans="9:9" x14ac:dyDescent="0.3">
      <c r="I226" s="5"/>
    </row>
    <row r="227" spans="9:9" x14ac:dyDescent="0.3">
      <c r="I227" s="5"/>
    </row>
    <row r="228" spans="9:9" x14ac:dyDescent="0.3">
      <c r="I228" s="5"/>
    </row>
    <row r="229" spans="9:9" x14ac:dyDescent="0.3">
      <c r="I229" s="5"/>
    </row>
    <row r="230" spans="9:9" x14ac:dyDescent="0.3">
      <c r="I230" s="5"/>
    </row>
    <row r="231" spans="9:9" x14ac:dyDescent="0.3">
      <c r="I231" s="5"/>
    </row>
    <row r="232" spans="9:9" x14ac:dyDescent="0.3">
      <c r="I232" s="5"/>
    </row>
    <row r="233" spans="9:9" x14ac:dyDescent="0.3">
      <c r="I233" s="5"/>
    </row>
    <row r="234" spans="9:9" x14ac:dyDescent="0.3">
      <c r="I234" s="5"/>
    </row>
    <row r="235" spans="9:9" x14ac:dyDescent="0.3">
      <c r="I235" s="5"/>
    </row>
    <row r="236" spans="9:9" x14ac:dyDescent="0.3">
      <c r="I236" s="5"/>
    </row>
    <row r="237" spans="9:9" x14ac:dyDescent="0.3">
      <c r="I237" s="5"/>
    </row>
    <row r="238" spans="9:9" x14ac:dyDescent="0.3">
      <c r="I238" s="5"/>
    </row>
    <row r="239" spans="9:9" x14ac:dyDescent="0.3">
      <c r="I239" s="5"/>
    </row>
    <row r="240" spans="9:9" x14ac:dyDescent="0.3">
      <c r="I240" s="5"/>
    </row>
    <row r="241" spans="9:9" x14ac:dyDescent="0.3">
      <c r="I241" s="5"/>
    </row>
    <row r="242" spans="9:9" x14ac:dyDescent="0.3">
      <c r="I242" s="5"/>
    </row>
    <row r="243" spans="9:9" x14ac:dyDescent="0.3">
      <c r="I243" s="5"/>
    </row>
    <row r="244" spans="9:9" x14ac:dyDescent="0.3">
      <c r="I244" s="5"/>
    </row>
    <row r="245" spans="9:9" x14ac:dyDescent="0.3">
      <c r="I245" s="5"/>
    </row>
    <row r="246" spans="9:9" x14ac:dyDescent="0.3">
      <c r="I246" s="5"/>
    </row>
    <row r="247" spans="9:9" x14ac:dyDescent="0.3">
      <c r="I247" s="5"/>
    </row>
    <row r="248" spans="9:9" x14ac:dyDescent="0.3">
      <c r="I248" s="5"/>
    </row>
    <row r="249" spans="9:9" x14ac:dyDescent="0.3">
      <c r="I249" s="5"/>
    </row>
    <row r="250" spans="9:9" x14ac:dyDescent="0.3">
      <c r="I250" s="5"/>
    </row>
    <row r="251" spans="9:9" x14ac:dyDescent="0.3">
      <c r="I251" s="5"/>
    </row>
    <row r="252" spans="9:9" x14ac:dyDescent="0.3">
      <c r="I252" s="5"/>
    </row>
    <row r="253" spans="9:9" x14ac:dyDescent="0.3">
      <c r="I253" s="5"/>
    </row>
    <row r="254" spans="9:9" x14ac:dyDescent="0.3">
      <c r="I254" s="5"/>
    </row>
    <row r="255" spans="9:9" x14ac:dyDescent="0.3">
      <c r="I255" s="5"/>
    </row>
    <row r="256" spans="9:9" x14ac:dyDescent="0.3">
      <c r="I256" s="5"/>
    </row>
    <row r="257" spans="9:9" x14ac:dyDescent="0.3">
      <c r="I257" s="5"/>
    </row>
    <row r="258" spans="9:9" x14ac:dyDescent="0.3">
      <c r="I258" s="5"/>
    </row>
    <row r="259" spans="9:9" x14ac:dyDescent="0.3">
      <c r="I259" s="5"/>
    </row>
    <row r="260" spans="9:9" x14ac:dyDescent="0.3">
      <c r="I260" s="5"/>
    </row>
    <row r="261" spans="9:9" x14ac:dyDescent="0.3">
      <c r="I261" s="5"/>
    </row>
    <row r="262" spans="9:9" x14ac:dyDescent="0.3">
      <c r="I262" s="5"/>
    </row>
    <row r="263" spans="9:9" x14ac:dyDescent="0.3">
      <c r="I263" s="5"/>
    </row>
    <row r="264" spans="9:9" x14ac:dyDescent="0.3">
      <c r="I264" s="5"/>
    </row>
    <row r="265" spans="9:9" x14ac:dyDescent="0.3">
      <c r="I265" s="5"/>
    </row>
    <row r="266" spans="9:9" x14ac:dyDescent="0.3">
      <c r="I266" s="5"/>
    </row>
    <row r="267" spans="9:9" x14ac:dyDescent="0.3">
      <c r="I267" s="5"/>
    </row>
    <row r="268" spans="9:9" x14ac:dyDescent="0.3">
      <c r="I268" s="5"/>
    </row>
    <row r="269" spans="9:9" x14ac:dyDescent="0.3">
      <c r="I269" s="5"/>
    </row>
    <row r="270" spans="9:9" x14ac:dyDescent="0.3">
      <c r="I270" s="5"/>
    </row>
    <row r="271" spans="9:9" x14ac:dyDescent="0.3">
      <c r="I271" s="5"/>
    </row>
    <row r="272" spans="9:9" x14ac:dyDescent="0.3">
      <c r="I272" s="5"/>
    </row>
    <row r="273" spans="9:9" x14ac:dyDescent="0.3">
      <c r="I273" s="5"/>
    </row>
    <row r="274" spans="9:9" x14ac:dyDescent="0.3">
      <c r="I274" s="5"/>
    </row>
    <row r="275" spans="9:9" x14ac:dyDescent="0.3">
      <c r="I275" s="5"/>
    </row>
    <row r="276" spans="9:9" x14ac:dyDescent="0.3">
      <c r="I276" s="5"/>
    </row>
    <row r="277" spans="9:9" x14ac:dyDescent="0.3">
      <c r="I277" s="5"/>
    </row>
    <row r="278" spans="9:9" x14ac:dyDescent="0.3">
      <c r="I278" s="5"/>
    </row>
    <row r="279" spans="9:9" x14ac:dyDescent="0.3">
      <c r="I279" s="5"/>
    </row>
    <row r="280" spans="9:9" x14ac:dyDescent="0.3">
      <c r="I280" s="5"/>
    </row>
    <row r="281" spans="9:9" x14ac:dyDescent="0.3">
      <c r="I281" s="5"/>
    </row>
    <row r="282" spans="9:9" x14ac:dyDescent="0.3">
      <c r="I282" s="5"/>
    </row>
    <row r="283" spans="9:9" x14ac:dyDescent="0.3">
      <c r="I283" s="5"/>
    </row>
    <row r="284" spans="9:9" x14ac:dyDescent="0.3">
      <c r="I284" s="5"/>
    </row>
    <row r="285" spans="9:9" x14ac:dyDescent="0.3">
      <c r="I285" s="5"/>
    </row>
    <row r="286" spans="9:9" x14ac:dyDescent="0.3">
      <c r="I286" s="5"/>
    </row>
    <row r="287" spans="9:9" x14ac:dyDescent="0.3">
      <c r="I287" s="5"/>
    </row>
    <row r="288" spans="9:9" x14ac:dyDescent="0.3">
      <c r="I288" s="5"/>
    </row>
    <row r="289" spans="9:9" x14ac:dyDescent="0.3">
      <c r="I289" s="5"/>
    </row>
    <row r="290" spans="9:9" x14ac:dyDescent="0.3">
      <c r="I290" s="5"/>
    </row>
    <row r="291" spans="9:9" x14ac:dyDescent="0.3">
      <c r="I291" s="5"/>
    </row>
    <row r="292" spans="9:9" x14ac:dyDescent="0.3">
      <c r="I292" s="5"/>
    </row>
    <row r="293" spans="9:9" x14ac:dyDescent="0.3">
      <c r="I293" s="5"/>
    </row>
    <row r="294" spans="9:9" x14ac:dyDescent="0.3">
      <c r="I294" s="5"/>
    </row>
    <row r="295" spans="9:9" x14ac:dyDescent="0.3">
      <c r="I295" s="5"/>
    </row>
    <row r="296" spans="9:9" x14ac:dyDescent="0.3">
      <c r="I296" s="5"/>
    </row>
    <row r="297" spans="9:9" x14ac:dyDescent="0.3">
      <c r="I297" s="5"/>
    </row>
    <row r="298" spans="9:9" x14ac:dyDescent="0.3">
      <c r="I298" s="5"/>
    </row>
    <row r="299" spans="9:9" x14ac:dyDescent="0.3">
      <c r="I299" s="5"/>
    </row>
    <row r="300" spans="9:9" x14ac:dyDescent="0.3">
      <c r="I300" s="5"/>
    </row>
    <row r="301" spans="9:9" x14ac:dyDescent="0.3">
      <c r="I301" s="5"/>
    </row>
    <row r="302" spans="9:9" x14ac:dyDescent="0.3">
      <c r="I302" s="5"/>
    </row>
    <row r="303" spans="9:9" x14ac:dyDescent="0.3">
      <c r="I303" s="5"/>
    </row>
    <row r="304" spans="9:9" x14ac:dyDescent="0.3">
      <c r="I304" s="5"/>
    </row>
    <row r="305" spans="9:9" x14ac:dyDescent="0.3">
      <c r="I305" s="5"/>
    </row>
    <row r="306" spans="9:9" x14ac:dyDescent="0.3">
      <c r="I306" s="5"/>
    </row>
    <row r="307" spans="9:9" x14ac:dyDescent="0.3">
      <c r="I307" s="5"/>
    </row>
    <row r="308" spans="9:9" x14ac:dyDescent="0.3">
      <c r="I308" s="5"/>
    </row>
    <row r="309" spans="9:9" x14ac:dyDescent="0.3">
      <c r="I309" s="5"/>
    </row>
    <row r="310" spans="9:9" x14ac:dyDescent="0.3">
      <c r="I310" s="5"/>
    </row>
    <row r="311" spans="9:9" x14ac:dyDescent="0.3">
      <c r="I311" s="5"/>
    </row>
    <row r="312" spans="9:9" x14ac:dyDescent="0.3">
      <c r="I312" s="5"/>
    </row>
    <row r="313" spans="9:9" x14ac:dyDescent="0.3">
      <c r="I313" s="5"/>
    </row>
    <row r="314" spans="9:9" x14ac:dyDescent="0.3">
      <c r="I314" s="5"/>
    </row>
    <row r="315" spans="9:9" x14ac:dyDescent="0.3">
      <c r="I315" s="5"/>
    </row>
    <row r="316" spans="9:9" x14ac:dyDescent="0.3">
      <c r="I316" s="5"/>
    </row>
    <row r="317" spans="9:9" x14ac:dyDescent="0.3">
      <c r="I317" s="5"/>
    </row>
    <row r="318" spans="9:9" x14ac:dyDescent="0.3">
      <c r="I318" s="5"/>
    </row>
    <row r="319" spans="9:9" x14ac:dyDescent="0.3">
      <c r="I319" s="5"/>
    </row>
    <row r="320" spans="9:9" x14ac:dyDescent="0.3">
      <c r="I320" s="5"/>
    </row>
    <row r="321" spans="9:9" x14ac:dyDescent="0.3">
      <c r="I321" s="5"/>
    </row>
    <row r="322" spans="9:9" x14ac:dyDescent="0.3">
      <c r="I322" s="5"/>
    </row>
    <row r="323" spans="9:9" x14ac:dyDescent="0.3">
      <c r="I323" s="5"/>
    </row>
    <row r="324" spans="9:9" x14ac:dyDescent="0.3">
      <c r="I324" s="5"/>
    </row>
    <row r="325" spans="9:9" x14ac:dyDescent="0.3">
      <c r="I325" s="5"/>
    </row>
    <row r="326" spans="9:9" x14ac:dyDescent="0.3">
      <c r="I326" s="5"/>
    </row>
    <row r="327" spans="9:9" x14ac:dyDescent="0.3">
      <c r="I327" s="5"/>
    </row>
    <row r="328" spans="9:9" x14ac:dyDescent="0.3">
      <c r="I328" s="5"/>
    </row>
    <row r="329" spans="9:9" x14ac:dyDescent="0.3">
      <c r="I329" s="5"/>
    </row>
    <row r="330" spans="9:9" x14ac:dyDescent="0.3">
      <c r="I330" s="5"/>
    </row>
    <row r="331" spans="9:9" x14ac:dyDescent="0.3">
      <c r="I331" s="5"/>
    </row>
    <row r="332" spans="9:9" x14ac:dyDescent="0.3">
      <c r="I332" s="5"/>
    </row>
    <row r="333" spans="9:9" x14ac:dyDescent="0.3">
      <c r="I333" s="5"/>
    </row>
    <row r="334" spans="9:9" x14ac:dyDescent="0.3">
      <c r="I334" s="5"/>
    </row>
    <row r="335" spans="9:9" x14ac:dyDescent="0.3">
      <c r="I335" s="5"/>
    </row>
    <row r="336" spans="9:9" x14ac:dyDescent="0.3">
      <c r="I336" s="5"/>
    </row>
    <row r="337" spans="9:9" x14ac:dyDescent="0.3">
      <c r="I337" s="5"/>
    </row>
    <row r="338" spans="9:9" x14ac:dyDescent="0.3">
      <c r="I338" s="5"/>
    </row>
    <row r="339" spans="9:9" x14ac:dyDescent="0.3">
      <c r="I339" s="5"/>
    </row>
    <row r="340" spans="9:9" x14ac:dyDescent="0.3">
      <c r="I340" s="5"/>
    </row>
    <row r="341" spans="9:9" x14ac:dyDescent="0.3">
      <c r="I341" s="5"/>
    </row>
    <row r="342" spans="9:9" x14ac:dyDescent="0.3">
      <c r="I342" s="5"/>
    </row>
    <row r="343" spans="9:9" x14ac:dyDescent="0.3">
      <c r="I343" s="5"/>
    </row>
    <row r="344" spans="9:9" x14ac:dyDescent="0.3">
      <c r="I344" s="5"/>
    </row>
    <row r="345" spans="9:9" x14ac:dyDescent="0.3">
      <c r="I345" s="5"/>
    </row>
    <row r="346" spans="9:9" x14ac:dyDescent="0.3">
      <c r="I346" s="5"/>
    </row>
    <row r="347" spans="9:9" x14ac:dyDescent="0.3">
      <c r="I347" s="5"/>
    </row>
    <row r="348" spans="9:9" x14ac:dyDescent="0.3">
      <c r="I348" s="5"/>
    </row>
    <row r="349" spans="9:9" x14ac:dyDescent="0.3">
      <c r="I349" s="5"/>
    </row>
    <row r="350" spans="9:9" x14ac:dyDescent="0.3">
      <c r="I350" s="5"/>
    </row>
    <row r="351" spans="9:9" x14ac:dyDescent="0.3">
      <c r="I351" s="5"/>
    </row>
    <row r="352" spans="9:9" x14ac:dyDescent="0.3">
      <c r="I352" s="5"/>
    </row>
    <row r="353" spans="9:9" x14ac:dyDescent="0.3">
      <c r="I353" s="5"/>
    </row>
    <row r="354" spans="9:9" x14ac:dyDescent="0.3">
      <c r="I354" s="5"/>
    </row>
    <row r="355" spans="9:9" x14ac:dyDescent="0.3">
      <c r="I355" s="5"/>
    </row>
    <row r="356" spans="9:9" x14ac:dyDescent="0.3">
      <c r="I356" s="5"/>
    </row>
    <row r="357" spans="9:9" x14ac:dyDescent="0.3">
      <c r="I357" s="5"/>
    </row>
    <row r="358" spans="9:9" x14ac:dyDescent="0.3">
      <c r="I358" s="5"/>
    </row>
    <row r="359" spans="9:9" x14ac:dyDescent="0.3">
      <c r="I359" s="5"/>
    </row>
    <row r="360" spans="9:9" x14ac:dyDescent="0.3">
      <c r="I360" s="5"/>
    </row>
    <row r="361" spans="9:9" x14ac:dyDescent="0.3">
      <c r="I361" s="5"/>
    </row>
    <row r="362" spans="9:9" x14ac:dyDescent="0.3">
      <c r="I362" s="5"/>
    </row>
    <row r="363" spans="9:9" x14ac:dyDescent="0.3">
      <c r="I363" s="5"/>
    </row>
    <row r="364" spans="9:9" x14ac:dyDescent="0.3">
      <c r="I364" s="5"/>
    </row>
    <row r="365" spans="9:9" x14ac:dyDescent="0.3">
      <c r="I365" s="5"/>
    </row>
    <row r="366" spans="9:9" x14ac:dyDescent="0.3">
      <c r="I366" s="5"/>
    </row>
    <row r="367" spans="9:9" x14ac:dyDescent="0.3">
      <c r="I367" s="5"/>
    </row>
    <row r="368" spans="9:9" x14ac:dyDescent="0.3">
      <c r="I368" s="5"/>
    </row>
    <row r="369" spans="9:9" x14ac:dyDescent="0.3">
      <c r="I369" s="5"/>
    </row>
    <row r="370" spans="9:9" x14ac:dyDescent="0.3">
      <c r="I370" s="5"/>
    </row>
    <row r="371" spans="9:9" x14ac:dyDescent="0.3">
      <c r="I371" s="5"/>
    </row>
    <row r="372" spans="9:9" x14ac:dyDescent="0.3">
      <c r="I372" s="5"/>
    </row>
    <row r="373" spans="9:9" x14ac:dyDescent="0.3">
      <c r="I373" s="5"/>
    </row>
    <row r="374" spans="9:9" x14ac:dyDescent="0.3">
      <c r="I374" s="5"/>
    </row>
    <row r="375" spans="9:9" x14ac:dyDescent="0.3">
      <c r="I375" s="5"/>
    </row>
    <row r="376" spans="9:9" x14ac:dyDescent="0.3">
      <c r="I376" s="5"/>
    </row>
    <row r="377" spans="9:9" x14ac:dyDescent="0.3">
      <c r="I377" s="5"/>
    </row>
    <row r="378" spans="9:9" x14ac:dyDescent="0.3">
      <c r="I378" s="5"/>
    </row>
    <row r="379" spans="9:9" x14ac:dyDescent="0.3">
      <c r="I379" s="5"/>
    </row>
    <row r="380" spans="9:9" x14ac:dyDescent="0.3">
      <c r="I380" s="5"/>
    </row>
    <row r="381" spans="9:9" x14ac:dyDescent="0.3">
      <c r="I381" s="5"/>
    </row>
    <row r="382" spans="9:9" x14ac:dyDescent="0.3">
      <c r="I382" s="5"/>
    </row>
    <row r="383" spans="9:9" x14ac:dyDescent="0.3">
      <c r="I383" s="5"/>
    </row>
    <row r="384" spans="9:9" x14ac:dyDescent="0.3">
      <c r="I384" s="5"/>
    </row>
    <row r="385" spans="9:9" x14ac:dyDescent="0.3">
      <c r="I385" s="5"/>
    </row>
    <row r="386" spans="9:9" x14ac:dyDescent="0.3">
      <c r="I386" s="5"/>
    </row>
    <row r="387" spans="9:9" x14ac:dyDescent="0.3">
      <c r="I387" s="5"/>
    </row>
    <row r="388" spans="9:9" x14ac:dyDescent="0.3">
      <c r="I388" s="5"/>
    </row>
    <row r="389" spans="9:9" x14ac:dyDescent="0.3">
      <c r="I389" s="5"/>
    </row>
    <row r="390" spans="9:9" x14ac:dyDescent="0.3">
      <c r="I390" s="5"/>
    </row>
    <row r="391" spans="9:9" x14ac:dyDescent="0.3">
      <c r="I391" s="5"/>
    </row>
    <row r="392" spans="9:9" x14ac:dyDescent="0.3">
      <c r="I392" s="5"/>
    </row>
    <row r="393" spans="9:9" x14ac:dyDescent="0.3">
      <c r="I393" s="5"/>
    </row>
    <row r="394" spans="9:9" x14ac:dyDescent="0.3">
      <c r="I394" s="5"/>
    </row>
    <row r="395" spans="9:9" x14ac:dyDescent="0.3">
      <c r="I395" s="5"/>
    </row>
    <row r="396" spans="9:9" x14ac:dyDescent="0.3">
      <c r="I396" s="5"/>
    </row>
    <row r="397" spans="9:9" x14ac:dyDescent="0.3">
      <c r="I397" s="5"/>
    </row>
    <row r="398" spans="9:9" x14ac:dyDescent="0.3">
      <c r="I398" s="5"/>
    </row>
    <row r="399" spans="9:9" x14ac:dyDescent="0.3">
      <c r="I399" s="5"/>
    </row>
    <row r="400" spans="9:9" x14ac:dyDescent="0.3">
      <c r="I400" s="5"/>
    </row>
    <row r="401" spans="9:9" x14ac:dyDescent="0.3">
      <c r="I401" s="5"/>
    </row>
    <row r="402" spans="9:9" x14ac:dyDescent="0.3">
      <c r="I402" s="5"/>
    </row>
    <row r="403" spans="9:9" x14ac:dyDescent="0.3">
      <c r="I403" s="5"/>
    </row>
    <row r="404" spans="9:9" x14ac:dyDescent="0.3">
      <c r="I404" s="5"/>
    </row>
    <row r="405" spans="9:9" x14ac:dyDescent="0.3">
      <c r="I405" s="5"/>
    </row>
    <row r="406" spans="9:9" x14ac:dyDescent="0.3">
      <c r="I406" s="5"/>
    </row>
    <row r="407" spans="9:9" x14ac:dyDescent="0.3">
      <c r="I407" s="5"/>
    </row>
    <row r="408" spans="9:9" x14ac:dyDescent="0.3">
      <c r="I408" s="5"/>
    </row>
    <row r="409" spans="9:9" x14ac:dyDescent="0.3">
      <c r="I409" s="5"/>
    </row>
    <row r="410" spans="9:9" x14ac:dyDescent="0.3">
      <c r="I410" s="5"/>
    </row>
    <row r="411" spans="9:9" x14ac:dyDescent="0.3">
      <c r="I411" s="5"/>
    </row>
    <row r="412" spans="9:9" x14ac:dyDescent="0.3">
      <c r="I412" s="5"/>
    </row>
    <row r="413" spans="9:9" x14ac:dyDescent="0.3">
      <c r="I413" s="5"/>
    </row>
    <row r="414" spans="9:9" x14ac:dyDescent="0.3">
      <c r="I414" s="5"/>
    </row>
    <row r="415" spans="9:9" x14ac:dyDescent="0.3">
      <c r="I415" s="5"/>
    </row>
    <row r="416" spans="9:9" x14ac:dyDescent="0.3">
      <c r="I416" s="5"/>
    </row>
    <row r="417" spans="9:9" x14ac:dyDescent="0.3">
      <c r="I417" s="5"/>
    </row>
    <row r="418" spans="9:9" x14ac:dyDescent="0.3">
      <c r="I418" s="5"/>
    </row>
    <row r="419" spans="9:9" x14ac:dyDescent="0.3">
      <c r="I419" s="5"/>
    </row>
    <row r="420" spans="9:9" x14ac:dyDescent="0.3">
      <c r="I420" s="5"/>
    </row>
    <row r="421" spans="9:9" x14ac:dyDescent="0.3">
      <c r="I421" s="5"/>
    </row>
    <row r="422" spans="9:9" x14ac:dyDescent="0.3">
      <c r="I422" s="5"/>
    </row>
    <row r="423" spans="9:9" x14ac:dyDescent="0.3">
      <c r="I423" s="5"/>
    </row>
    <row r="424" spans="9:9" x14ac:dyDescent="0.3">
      <c r="I424" s="5"/>
    </row>
    <row r="425" spans="9:9" x14ac:dyDescent="0.3">
      <c r="I425" s="5"/>
    </row>
    <row r="426" spans="9:9" x14ac:dyDescent="0.3">
      <c r="I426" s="5"/>
    </row>
    <row r="427" spans="9:9" x14ac:dyDescent="0.3">
      <c r="I427" s="5"/>
    </row>
    <row r="428" spans="9:9" x14ac:dyDescent="0.3">
      <c r="I428" s="5"/>
    </row>
    <row r="429" spans="9:9" x14ac:dyDescent="0.3">
      <c r="I429" s="5"/>
    </row>
    <row r="430" spans="9:9" x14ac:dyDescent="0.3">
      <c r="I430" s="5"/>
    </row>
    <row r="431" spans="9:9" x14ac:dyDescent="0.3">
      <c r="I431" s="5"/>
    </row>
    <row r="432" spans="9:9" x14ac:dyDescent="0.3">
      <c r="I432" s="5"/>
    </row>
    <row r="433" spans="9:9" x14ac:dyDescent="0.3">
      <c r="I433" s="5"/>
    </row>
    <row r="434" spans="9:9" x14ac:dyDescent="0.3">
      <c r="I434" s="5"/>
    </row>
    <row r="435" spans="9:9" x14ac:dyDescent="0.3">
      <c r="I435" s="5"/>
    </row>
    <row r="436" spans="9:9" x14ac:dyDescent="0.3">
      <c r="I436" s="5"/>
    </row>
    <row r="437" spans="9:9" x14ac:dyDescent="0.3">
      <c r="I437" s="5"/>
    </row>
    <row r="438" spans="9:9" x14ac:dyDescent="0.3">
      <c r="I438" s="5"/>
    </row>
    <row r="439" spans="9:9" x14ac:dyDescent="0.3">
      <c r="I439" s="5"/>
    </row>
    <row r="440" spans="9:9" x14ac:dyDescent="0.3">
      <c r="I440" s="5"/>
    </row>
    <row r="441" spans="9:9" x14ac:dyDescent="0.3">
      <c r="I441" s="5"/>
    </row>
    <row r="442" spans="9:9" x14ac:dyDescent="0.3">
      <c r="I442" s="5"/>
    </row>
    <row r="443" spans="9:9" x14ac:dyDescent="0.3">
      <c r="I443" s="5"/>
    </row>
    <row r="444" spans="9:9" x14ac:dyDescent="0.3">
      <c r="I444" s="5"/>
    </row>
    <row r="445" spans="9:9" x14ac:dyDescent="0.3">
      <c r="I445" s="5"/>
    </row>
    <row r="446" spans="9:9" x14ac:dyDescent="0.3">
      <c r="I446" s="5"/>
    </row>
    <row r="447" spans="9:9" x14ac:dyDescent="0.3">
      <c r="I447" s="5"/>
    </row>
    <row r="448" spans="9:9" x14ac:dyDescent="0.3">
      <c r="I448" s="5"/>
    </row>
    <row r="449" spans="9:9" x14ac:dyDescent="0.3">
      <c r="I449" s="5"/>
    </row>
    <row r="450" spans="9:9" x14ac:dyDescent="0.3">
      <c r="I450" s="5"/>
    </row>
    <row r="451" spans="9:9" x14ac:dyDescent="0.3">
      <c r="I451" s="5"/>
    </row>
    <row r="452" spans="9:9" x14ac:dyDescent="0.3">
      <c r="I452" s="5"/>
    </row>
    <row r="453" spans="9:9" x14ac:dyDescent="0.3">
      <c r="I453" s="5"/>
    </row>
    <row r="454" spans="9:9" x14ac:dyDescent="0.3">
      <c r="I454" s="5"/>
    </row>
    <row r="455" spans="9:9" x14ac:dyDescent="0.3">
      <c r="I455" s="5"/>
    </row>
    <row r="456" spans="9:9" x14ac:dyDescent="0.3">
      <c r="I456" s="5"/>
    </row>
    <row r="457" spans="9:9" x14ac:dyDescent="0.3">
      <c r="I457" s="5"/>
    </row>
    <row r="458" spans="9:9" x14ac:dyDescent="0.3">
      <c r="I458" s="5"/>
    </row>
    <row r="459" spans="9:9" x14ac:dyDescent="0.3">
      <c r="I459" s="5"/>
    </row>
    <row r="460" spans="9:9" x14ac:dyDescent="0.3">
      <c r="I460" s="5"/>
    </row>
    <row r="461" spans="9:9" x14ac:dyDescent="0.3">
      <c r="I461" s="5"/>
    </row>
    <row r="462" spans="9:9" x14ac:dyDescent="0.3">
      <c r="I462" s="5"/>
    </row>
    <row r="463" spans="9:9" x14ac:dyDescent="0.3">
      <c r="I463" s="5"/>
    </row>
    <row r="464" spans="9:9" x14ac:dyDescent="0.3">
      <c r="I464" s="5"/>
    </row>
    <row r="465" spans="9:9" x14ac:dyDescent="0.3">
      <c r="I465" s="5"/>
    </row>
    <row r="466" spans="9:9" x14ac:dyDescent="0.3">
      <c r="I466" s="5"/>
    </row>
    <row r="467" spans="9:9" x14ac:dyDescent="0.3">
      <c r="I467" s="5"/>
    </row>
    <row r="468" spans="9:9" x14ac:dyDescent="0.3">
      <c r="I468" s="5"/>
    </row>
    <row r="469" spans="9:9" x14ac:dyDescent="0.3">
      <c r="I469" s="5"/>
    </row>
    <row r="470" spans="9:9" x14ac:dyDescent="0.3">
      <c r="I470" s="5"/>
    </row>
    <row r="471" spans="9:9" x14ac:dyDescent="0.3">
      <c r="I471" s="5"/>
    </row>
    <row r="472" spans="9:9" x14ac:dyDescent="0.3">
      <c r="I472" s="5"/>
    </row>
    <row r="473" spans="9:9" x14ac:dyDescent="0.3">
      <c r="I473" s="5"/>
    </row>
    <row r="474" spans="9:9" x14ac:dyDescent="0.3">
      <c r="I474" s="5"/>
    </row>
    <row r="475" spans="9:9" x14ac:dyDescent="0.3">
      <c r="I475" s="5"/>
    </row>
    <row r="476" spans="9:9" x14ac:dyDescent="0.3">
      <c r="I476" s="5"/>
    </row>
    <row r="477" spans="9:9" x14ac:dyDescent="0.3">
      <c r="I477" s="5"/>
    </row>
    <row r="478" spans="9:9" x14ac:dyDescent="0.3">
      <c r="I478" s="5"/>
    </row>
    <row r="479" spans="9:9" x14ac:dyDescent="0.3">
      <c r="I479" s="5"/>
    </row>
    <row r="480" spans="9:9" x14ac:dyDescent="0.3">
      <c r="I480" s="5"/>
    </row>
    <row r="481" spans="9:9" x14ac:dyDescent="0.3">
      <c r="I481" s="5"/>
    </row>
    <row r="482" spans="9:9" x14ac:dyDescent="0.3">
      <c r="I482" s="5"/>
    </row>
    <row r="483" spans="9:9" x14ac:dyDescent="0.3">
      <c r="I483" s="5"/>
    </row>
    <row r="484" spans="9:9" x14ac:dyDescent="0.3">
      <c r="I484" s="5"/>
    </row>
    <row r="485" spans="9:9" x14ac:dyDescent="0.3">
      <c r="I485" s="5"/>
    </row>
    <row r="486" spans="9:9" x14ac:dyDescent="0.3">
      <c r="I486" s="5"/>
    </row>
    <row r="487" spans="9:9" x14ac:dyDescent="0.3">
      <c r="I487" s="5"/>
    </row>
    <row r="488" spans="9:9" x14ac:dyDescent="0.3">
      <c r="I488" s="5"/>
    </row>
    <row r="489" spans="9:9" x14ac:dyDescent="0.3">
      <c r="I489" s="5"/>
    </row>
    <row r="490" spans="9:9" x14ac:dyDescent="0.3">
      <c r="I490" s="5"/>
    </row>
    <row r="491" spans="9:9" x14ac:dyDescent="0.3">
      <c r="I491" s="5"/>
    </row>
    <row r="492" spans="9:9" x14ac:dyDescent="0.3">
      <c r="I492" s="5"/>
    </row>
    <row r="493" spans="9:9" x14ac:dyDescent="0.3">
      <c r="I493" s="5"/>
    </row>
    <row r="494" spans="9:9" x14ac:dyDescent="0.3">
      <c r="I494" s="5"/>
    </row>
    <row r="495" spans="9:9" x14ac:dyDescent="0.3">
      <c r="I495" s="5"/>
    </row>
    <row r="496" spans="9:9" x14ac:dyDescent="0.3">
      <c r="I496" s="5"/>
    </row>
    <row r="497" spans="9:9" x14ac:dyDescent="0.3">
      <c r="I497" s="5"/>
    </row>
    <row r="498" spans="9:9" x14ac:dyDescent="0.3">
      <c r="I498" s="5"/>
    </row>
    <row r="499" spans="9:9" x14ac:dyDescent="0.3">
      <c r="I499" s="5"/>
    </row>
    <row r="500" spans="9:9" x14ac:dyDescent="0.3">
      <c r="I500" s="5"/>
    </row>
    <row r="501" spans="9:9" x14ac:dyDescent="0.3">
      <c r="I501" s="5"/>
    </row>
    <row r="502" spans="9:9" x14ac:dyDescent="0.3">
      <c r="I502" s="5"/>
    </row>
    <row r="503" spans="9:9" x14ac:dyDescent="0.3">
      <c r="I503" s="5"/>
    </row>
    <row r="504" spans="9:9" x14ac:dyDescent="0.3">
      <c r="I504" s="5"/>
    </row>
    <row r="505" spans="9:9" x14ac:dyDescent="0.3">
      <c r="I505" s="5"/>
    </row>
    <row r="506" spans="9:9" x14ac:dyDescent="0.3">
      <c r="I506" s="5"/>
    </row>
    <row r="507" spans="9:9" x14ac:dyDescent="0.3">
      <c r="I507" s="5"/>
    </row>
    <row r="508" spans="9:9" x14ac:dyDescent="0.3">
      <c r="I508" s="5"/>
    </row>
    <row r="509" spans="9:9" x14ac:dyDescent="0.3">
      <c r="I509" s="5"/>
    </row>
    <row r="510" spans="9:9" x14ac:dyDescent="0.3">
      <c r="I510" s="5"/>
    </row>
    <row r="511" spans="9:9" x14ac:dyDescent="0.3">
      <c r="I511" s="5"/>
    </row>
    <row r="512" spans="9:9" x14ac:dyDescent="0.3">
      <c r="I512" s="5"/>
    </row>
    <row r="513" spans="9:9" x14ac:dyDescent="0.3">
      <c r="I513" s="5"/>
    </row>
    <row r="514" spans="9:9" x14ac:dyDescent="0.3">
      <c r="I514" s="5"/>
    </row>
    <row r="515" spans="9:9" x14ac:dyDescent="0.3">
      <c r="I515" s="5"/>
    </row>
    <row r="516" spans="9:9" x14ac:dyDescent="0.3">
      <c r="I516" s="5"/>
    </row>
    <row r="517" spans="9:9" x14ac:dyDescent="0.3">
      <c r="I517" s="5"/>
    </row>
    <row r="518" spans="9:9" x14ac:dyDescent="0.3">
      <c r="I518" s="5"/>
    </row>
    <row r="519" spans="9:9" x14ac:dyDescent="0.3">
      <c r="I519" s="5"/>
    </row>
    <row r="520" spans="9:9" x14ac:dyDescent="0.3">
      <c r="I520" s="5"/>
    </row>
    <row r="521" spans="9:9" x14ac:dyDescent="0.3">
      <c r="I521" s="5"/>
    </row>
    <row r="522" spans="9:9" x14ac:dyDescent="0.3">
      <c r="I522" s="5"/>
    </row>
    <row r="526" spans="9:9" x14ac:dyDescent="0.3">
      <c r="I526" s="5"/>
    </row>
    <row r="528" spans="9:9" x14ac:dyDescent="0.3">
      <c r="I528" s="5"/>
    </row>
    <row r="531" spans="9:9" x14ac:dyDescent="0.3">
      <c r="I531" s="5"/>
    </row>
    <row r="535" spans="9:9" x14ac:dyDescent="0.3">
      <c r="I535" s="5"/>
    </row>
    <row r="536" spans="9:9" x14ac:dyDescent="0.3">
      <c r="I536" s="5"/>
    </row>
    <row r="537" spans="9:9" x14ac:dyDescent="0.3">
      <c r="I537" s="5"/>
    </row>
    <row r="538" spans="9:9" x14ac:dyDescent="0.3">
      <c r="I538" s="5"/>
    </row>
    <row r="541" spans="9:9" x14ac:dyDescent="0.3">
      <c r="I541" s="5"/>
    </row>
    <row r="542" spans="9:9" x14ac:dyDescent="0.3">
      <c r="I542" s="5"/>
    </row>
    <row r="543" spans="9:9" x14ac:dyDescent="0.3">
      <c r="I543" s="5"/>
    </row>
    <row r="544" spans="9:9" x14ac:dyDescent="0.3">
      <c r="I544" s="5"/>
    </row>
    <row r="545" spans="9:9" x14ac:dyDescent="0.3">
      <c r="I545" s="5"/>
    </row>
    <row r="546" spans="9:9" x14ac:dyDescent="0.3">
      <c r="I546" s="5"/>
    </row>
    <row r="547" spans="9:9" x14ac:dyDescent="0.3">
      <c r="I547" s="5"/>
    </row>
    <row r="548" spans="9:9" x14ac:dyDescent="0.3">
      <c r="I548" s="5"/>
    </row>
    <row r="549" spans="9:9" x14ac:dyDescent="0.3">
      <c r="I549" s="5"/>
    </row>
    <row r="550" spans="9:9" x14ac:dyDescent="0.3">
      <c r="I550" s="5"/>
    </row>
    <row r="551" spans="9:9" x14ac:dyDescent="0.3">
      <c r="I551" s="5"/>
    </row>
    <row r="552" spans="9:9" x14ac:dyDescent="0.3">
      <c r="I552" s="5"/>
    </row>
    <row r="553" spans="9:9" x14ac:dyDescent="0.3">
      <c r="I553" s="5"/>
    </row>
    <row r="554" spans="9:9" x14ac:dyDescent="0.3">
      <c r="I554" s="5"/>
    </row>
    <row r="555" spans="9:9" x14ac:dyDescent="0.3">
      <c r="I555" s="5"/>
    </row>
    <row r="556" spans="9:9" x14ac:dyDescent="0.3">
      <c r="I556" s="5"/>
    </row>
    <row r="557" spans="9:9" x14ac:dyDescent="0.3">
      <c r="I557" s="5"/>
    </row>
    <row r="558" spans="9:9" x14ac:dyDescent="0.3">
      <c r="I558" s="5"/>
    </row>
    <row r="559" spans="9:9" x14ac:dyDescent="0.3">
      <c r="I559" s="5"/>
    </row>
    <row r="560" spans="9:9" x14ac:dyDescent="0.3">
      <c r="I560" s="5"/>
    </row>
    <row r="561" spans="9:9" x14ac:dyDescent="0.3">
      <c r="I561" s="5"/>
    </row>
    <row r="562" spans="9:9" x14ac:dyDescent="0.3">
      <c r="I562" s="5"/>
    </row>
    <row r="563" spans="9:9" x14ac:dyDescent="0.3">
      <c r="I563" s="5"/>
    </row>
    <row r="564" spans="9:9" x14ac:dyDescent="0.3">
      <c r="I564" s="5"/>
    </row>
    <row r="565" spans="9:9" x14ac:dyDescent="0.3">
      <c r="I565" s="5"/>
    </row>
    <row r="566" spans="9:9" x14ac:dyDescent="0.3">
      <c r="I566" s="5"/>
    </row>
    <row r="567" spans="9:9" x14ac:dyDescent="0.3">
      <c r="I567" s="5"/>
    </row>
    <row r="568" spans="9:9" x14ac:dyDescent="0.3">
      <c r="I568" s="5"/>
    </row>
    <row r="569" spans="9:9" x14ac:dyDescent="0.3">
      <c r="I569" s="5"/>
    </row>
    <row r="570" spans="9:9" x14ac:dyDescent="0.3">
      <c r="I570" s="5"/>
    </row>
    <row r="571" spans="9:9" x14ac:dyDescent="0.3">
      <c r="I571" s="5"/>
    </row>
    <row r="572" spans="9:9" x14ac:dyDescent="0.3">
      <c r="I572" s="5"/>
    </row>
    <row r="573" spans="9:9" x14ac:dyDescent="0.3">
      <c r="I573" s="5"/>
    </row>
    <row r="574" spans="9:9" x14ac:dyDescent="0.3">
      <c r="I574" s="5"/>
    </row>
    <row r="575" spans="9:9" x14ac:dyDescent="0.3">
      <c r="I575" s="5"/>
    </row>
    <row r="576" spans="9:9" x14ac:dyDescent="0.3">
      <c r="I576" s="5"/>
    </row>
    <row r="577" spans="9:9" x14ac:dyDescent="0.3">
      <c r="I577" s="5"/>
    </row>
    <row r="578" spans="9:9" x14ac:dyDescent="0.3">
      <c r="I578" s="5"/>
    </row>
    <row r="579" spans="9:9" x14ac:dyDescent="0.3">
      <c r="I579" s="5"/>
    </row>
    <row r="580" spans="9:9" x14ac:dyDescent="0.3">
      <c r="I580" s="5"/>
    </row>
    <row r="581" spans="9:9" x14ac:dyDescent="0.3">
      <c r="I581" s="5"/>
    </row>
    <row r="582" spans="9:9" x14ac:dyDescent="0.3">
      <c r="I582" s="5"/>
    </row>
    <row r="583" spans="9:9" x14ac:dyDescent="0.3">
      <c r="I583" s="5"/>
    </row>
    <row r="584" spans="9:9" x14ac:dyDescent="0.3">
      <c r="I584" s="5"/>
    </row>
    <row r="585" spans="9:9" x14ac:dyDescent="0.3">
      <c r="I585" s="5"/>
    </row>
    <row r="586" spans="9:9" x14ac:dyDescent="0.3">
      <c r="I586" s="5"/>
    </row>
    <row r="587" spans="9:9" x14ac:dyDescent="0.3">
      <c r="I587" s="5"/>
    </row>
    <row r="588" spans="9:9" x14ac:dyDescent="0.3">
      <c r="I588" s="5"/>
    </row>
    <row r="589" spans="9:9" x14ac:dyDescent="0.3">
      <c r="I589" s="5"/>
    </row>
    <row r="590" spans="9:9" x14ac:dyDescent="0.3">
      <c r="I590" s="5"/>
    </row>
    <row r="591" spans="9:9" x14ac:dyDescent="0.3">
      <c r="I591" s="5"/>
    </row>
    <row r="592" spans="9:9" x14ac:dyDescent="0.3">
      <c r="I592" s="5"/>
    </row>
    <row r="593" spans="9:9" x14ac:dyDescent="0.3">
      <c r="I593" s="5"/>
    </row>
    <row r="594" spans="9:9" x14ac:dyDescent="0.3">
      <c r="I594" s="5"/>
    </row>
    <row r="595" spans="9:9" x14ac:dyDescent="0.3">
      <c r="I595" s="5"/>
    </row>
    <row r="596" spans="9:9" x14ac:dyDescent="0.3">
      <c r="I596" s="5"/>
    </row>
    <row r="597" spans="9:9" x14ac:dyDescent="0.3">
      <c r="I597" s="5"/>
    </row>
    <row r="598" spans="9:9" x14ac:dyDescent="0.3">
      <c r="I598" s="5"/>
    </row>
    <row r="599" spans="9:9" x14ac:dyDescent="0.3">
      <c r="I599" s="5"/>
    </row>
    <row r="600" spans="9:9" x14ac:dyDescent="0.3">
      <c r="I600" s="5"/>
    </row>
    <row r="601" spans="9:9" x14ac:dyDescent="0.3">
      <c r="I601" s="5"/>
    </row>
    <row r="602" spans="9:9" x14ac:dyDescent="0.3">
      <c r="I602" s="5"/>
    </row>
    <row r="603" spans="9:9" x14ac:dyDescent="0.3">
      <c r="I603" s="5"/>
    </row>
    <row r="604" spans="9:9" x14ac:dyDescent="0.3">
      <c r="I604" s="5"/>
    </row>
    <row r="605" spans="9:9" x14ac:dyDescent="0.3">
      <c r="I605" s="5"/>
    </row>
    <row r="606" spans="9:9" x14ac:dyDescent="0.3">
      <c r="I606" s="5"/>
    </row>
    <row r="607" spans="9:9" x14ac:dyDescent="0.3">
      <c r="I607" s="5"/>
    </row>
    <row r="608" spans="9:9" x14ac:dyDescent="0.3">
      <c r="I608" s="5"/>
    </row>
    <row r="609" spans="9:9" x14ac:dyDescent="0.3">
      <c r="I609" s="5"/>
    </row>
    <row r="610" spans="9:9" x14ac:dyDescent="0.3">
      <c r="I610" s="5"/>
    </row>
    <row r="611" spans="9:9" x14ac:dyDescent="0.3">
      <c r="I611" s="5"/>
    </row>
    <row r="612" spans="9:9" x14ac:dyDescent="0.3">
      <c r="I612" s="5"/>
    </row>
    <row r="613" spans="9:9" x14ac:dyDescent="0.3">
      <c r="I613" s="5"/>
    </row>
    <row r="614" spans="9:9" x14ac:dyDescent="0.3">
      <c r="I614" s="5"/>
    </row>
    <row r="615" spans="9:9" x14ac:dyDescent="0.3">
      <c r="I615" s="5"/>
    </row>
    <row r="616" spans="9:9" x14ac:dyDescent="0.3">
      <c r="I616" s="5"/>
    </row>
    <row r="617" spans="9:9" x14ac:dyDescent="0.3">
      <c r="I617" s="5"/>
    </row>
    <row r="618" spans="9:9" x14ac:dyDescent="0.3">
      <c r="I618" s="5"/>
    </row>
    <row r="619" spans="9:9" x14ac:dyDescent="0.3">
      <c r="I619" s="5"/>
    </row>
    <row r="620" spans="9:9" x14ac:dyDescent="0.3">
      <c r="I620" s="5"/>
    </row>
    <row r="621" spans="9:9" x14ac:dyDescent="0.3">
      <c r="I621" s="5"/>
    </row>
    <row r="622" spans="9:9" x14ac:dyDescent="0.3">
      <c r="I622" s="5"/>
    </row>
    <row r="623" spans="9:9" x14ac:dyDescent="0.3">
      <c r="I623" s="5"/>
    </row>
    <row r="624" spans="9:9" x14ac:dyDescent="0.3">
      <c r="I624" s="5"/>
    </row>
    <row r="625" spans="9:9" x14ac:dyDescent="0.3">
      <c r="I625" s="5"/>
    </row>
    <row r="626" spans="9:9" x14ac:dyDescent="0.3">
      <c r="I626" s="5"/>
    </row>
    <row r="627" spans="9:9" x14ac:dyDescent="0.3">
      <c r="I627" s="5"/>
    </row>
    <row r="628" spans="9:9" x14ac:dyDescent="0.3">
      <c r="I628" s="5"/>
    </row>
    <row r="629" spans="9:9" x14ac:dyDescent="0.3">
      <c r="I629" s="5"/>
    </row>
    <row r="630" spans="9:9" x14ac:dyDescent="0.3">
      <c r="I630" s="5"/>
    </row>
    <row r="631" spans="9:9" x14ac:dyDescent="0.3">
      <c r="I631" s="5"/>
    </row>
    <row r="632" spans="9:9" x14ac:dyDescent="0.3">
      <c r="I632" s="5"/>
    </row>
    <row r="633" spans="9:9" x14ac:dyDescent="0.3">
      <c r="I633" s="5"/>
    </row>
    <row r="634" spans="9:9" x14ac:dyDescent="0.3">
      <c r="I634" s="5"/>
    </row>
    <row r="635" spans="9:9" x14ac:dyDescent="0.3">
      <c r="I635" s="5"/>
    </row>
    <row r="636" spans="9:9" x14ac:dyDescent="0.3">
      <c r="I636" s="5"/>
    </row>
    <row r="637" spans="9:9" x14ac:dyDescent="0.3">
      <c r="I637" s="5"/>
    </row>
    <row r="638" spans="9:9" x14ac:dyDescent="0.3">
      <c r="I638" s="5"/>
    </row>
    <row r="639" spans="9:9" x14ac:dyDescent="0.3">
      <c r="I639" s="5"/>
    </row>
    <row r="640" spans="9:9" x14ac:dyDescent="0.3">
      <c r="I640" s="5"/>
    </row>
    <row r="641" spans="9:9" x14ac:dyDescent="0.3">
      <c r="I641" s="5"/>
    </row>
    <row r="642" spans="9:9" x14ac:dyDescent="0.3">
      <c r="I642" s="5"/>
    </row>
    <row r="643" spans="9:9" x14ac:dyDescent="0.3">
      <c r="I643" s="5"/>
    </row>
    <row r="644" spans="9:9" x14ac:dyDescent="0.3">
      <c r="I644" s="5"/>
    </row>
    <row r="645" spans="9:9" x14ac:dyDescent="0.3">
      <c r="I645" s="5"/>
    </row>
    <row r="646" spans="9:9" x14ac:dyDescent="0.3">
      <c r="I646" s="5"/>
    </row>
    <row r="647" spans="9:9" x14ac:dyDescent="0.3">
      <c r="I647" s="5"/>
    </row>
    <row r="648" spans="9:9" x14ac:dyDescent="0.3">
      <c r="I648" s="5"/>
    </row>
    <row r="649" spans="9:9" x14ac:dyDescent="0.3">
      <c r="I649" s="5"/>
    </row>
    <row r="650" spans="9:9" x14ac:dyDescent="0.3">
      <c r="I650" s="5"/>
    </row>
    <row r="651" spans="9:9" x14ac:dyDescent="0.3">
      <c r="I651" s="5"/>
    </row>
    <row r="652" spans="9:9" x14ac:dyDescent="0.3">
      <c r="I652" s="5"/>
    </row>
    <row r="653" spans="9:9" x14ac:dyDescent="0.3">
      <c r="I653" s="5"/>
    </row>
    <row r="654" spans="9:9" x14ac:dyDescent="0.3">
      <c r="I654" s="5"/>
    </row>
    <row r="655" spans="9:9" x14ac:dyDescent="0.3">
      <c r="I655" s="5"/>
    </row>
    <row r="656" spans="9:9" x14ac:dyDescent="0.3">
      <c r="I656" s="5"/>
    </row>
    <row r="657" spans="9:9" x14ac:dyDescent="0.3">
      <c r="I657" s="5"/>
    </row>
    <row r="658" spans="9:9" x14ac:dyDescent="0.3">
      <c r="I658" s="5"/>
    </row>
    <row r="659" spans="9:9" x14ac:dyDescent="0.3">
      <c r="I659" s="5"/>
    </row>
    <row r="660" spans="9:9" x14ac:dyDescent="0.3">
      <c r="I660" s="5"/>
    </row>
    <row r="661" spans="9:9" x14ac:dyDescent="0.3">
      <c r="I661" s="5"/>
    </row>
    <row r="662" spans="9:9" x14ac:dyDescent="0.3">
      <c r="I662" s="5"/>
    </row>
    <row r="663" spans="9:9" x14ac:dyDescent="0.3">
      <c r="I663" s="5"/>
    </row>
    <row r="664" spans="9:9" x14ac:dyDescent="0.3">
      <c r="I664" s="5"/>
    </row>
    <row r="665" spans="9:9" x14ac:dyDescent="0.3">
      <c r="I665" s="5"/>
    </row>
    <row r="666" spans="9:9" x14ac:dyDescent="0.3">
      <c r="I666" s="5"/>
    </row>
    <row r="667" spans="9:9" x14ac:dyDescent="0.3">
      <c r="I667" s="5"/>
    </row>
    <row r="668" spans="9:9" x14ac:dyDescent="0.3">
      <c r="I668" s="5"/>
    </row>
    <row r="669" spans="9:9" x14ac:dyDescent="0.3">
      <c r="I669" s="5"/>
    </row>
    <row r="670" spans="9:9" x14ac:dyDescent="0.3">
      <c r="I670" s="5"/>
    </row>
    <row r="671" spans="9:9" x14ac:dyDescent="0.3">
      <c r="I671" s="5"/>
    </row>
    <row r="672" spans="9:9" x14ac:dyDescent="0.3">
      <c r="I672" s="5"/>
    </row>
    <row r="673" spans="9:9" x14ac:dyDescent="0.3">
      <c r="I673" s="5"/>
    </row>
    <row r="674" spans="9:9" x14ac:dyDescent="0.3">
      <c r="I674" s="5"/>
    </row>
    <row r="675" spans="9:9" x14ac:dyDescent="0.3">
      <c r="I675" s="5"/>
    </row>
    <row r="676" spans="9:9" x14ac:dyDescent="0.3">
      <c r="I676" s="5"/>
    </row>
    <row r="677" spans="9:9" x14ac:dyDescent="0.3">
      <c r="I677" s="5"/>
    </row>
    <row r="678" spans="9:9" x14ac:dyDescent="0.3">
      <c r="I678" s="5"/>
    </row>
    <row r="679" spans="9:9" x14ac:dyDescent="0.3">
      <c r="I679" s="5"/>
    </row>
    <row r="680" spans="9:9" x14ac:dyDescent="0.3">
      <c r="I680" s="5"/>
    </row>
    <row r="681" spans="9:9" x14ac:dyDescent="0.3">
      <c r="I681" s="5"/>
    </row>
    <row r="682" spans="9:9" x14ac:dyDescent="0.3">
      <c r="I682" s="5"/>
    </row>
    <row r="683" spans="9:9" x14ac:dyDescent="0.3">
      <c r="I683" s="5"/>
    </row>
    <row r="684" spans="9:9" x14ac:dyDescent="0.3">
      <c r="I684" s="5"/>
    </row>
    <row r="685" spans="9:9" x14ac:dyDescent="0.3">
      <c r="I685" s="5"/>
    </row>
    <row r="686" spans="9:9" x14ac:dyDescent="0.3">
      <c r="I686" s="5"/>
    </row>
    <row r="687" spans="9:9" x14ac:dyDescent="0.3">
      <c r="I687" s="5"/>
    </row>
    <row r="688" spans="9:9" x14ac:dyDescent="0.3">
      <c r="I688" s="5"/>
    </row>
    <row r="689" spans="9:9" x14ac:dyDescent="0.3">
      <c r="I689" s="5"/>
    </row>
    <row r="690" spans="9:9" x14ac:dyDescent="0.3">
      <c r="I690" s="5"/>
    </row>
    <row r="691" spans="9:9" x14ac:dyDescent="0.3">
      <c r="I691" s="5"/>
    </row>
    <row r="692" spans="9:9" x14ac:dyDescent="0.3">
      <c r="I692" s="5"/>
    </row>
    <row r="693" spans="9:9" x14ac:dyDescent="0.3">
      <c r="I693" s="5"/>
    </row>
    <row r="694" spans="9:9" x14ac:dyDescent="0.3">
      <c r="I694" s="5"/>
    </row>
    <row r="695" spans="9:9" x14ac:dyDescent="0.3">
      <c r="I695" s="5"/>
    </row>
    <row r="696" spans="9:9" x14ac:dyDescent="0.3">
      <c r="I696" s="5"/>
    </row>
    <row r="697" spans="9:9" x14ac:dyDescent="0.3">
      <c r="I697" s="5"/>
    </row>
    <row r="698" spans="9:9" x14ac:dyDescent="0.3">
      <c r="I698" s="5"/>
    </row>
    <row r="699" spans="9:9" x14ac:dyDescent="0.3">
      <c r="I699" s="5"/>
    </row>
    <row r="700" spans="9:9" x14ac:dyDescent="0.3">
      <c r="I700" s="5"/>
    </row>
    <row r="701" spans="9:9" x14ac:dyDescent="0.3">
      <c r="I701" s="5"/>
    </row>
    <row r="702" spans="9:9" x14ac:dyDescent="0.3">
      <c r="I702" s="5"/>
    </row>
    <row r="703" spans="9:9" x14ac:dyDescent="0.3">
      <c r="I703" s="5"/>
    </row>
    <row r="704" spans="9:9" x14ac:dyDescent="0.3">
      <c r="I704" s="5"/>
    </row>
    <row r="705" spans="9:9" x14ac:dyDescent="0.3">
      <c r="I705" s="5"/>
    </row>
    <row r="706" spans="9:9" x14ac:dyDescent="0.3">
      <c r="I706" s="5"/>
    </row>
    <row r="707" spans="9:9" x14ac:dyDescent="0.3">
      <c r="I707" s="5"/>
    </row>
    <row r="708" spans="9:9" x14ac:dyDescent="0.3">
      <c r="I708" s="5"/>
    </row>
    <row r="709" spans="9:9" x14ac:dyDescent="0.3">
      <c r="I709" s="5"/>
    </row>
    <row r="710" spans="9:9" x14ac:dyDescent="0.3">
      <c r="I710" s="5"/>
    </row>
    <row r="711" spans="9:9" x14ac:dyDescent="0.3">
      <c r="I711" s="5"/>
    </row>
    <row r="712" spans="9:9" x14ac:dyDescent="0.3">
      <c r="I712" s="5"/>
    </row>
    <row r="713" spans="9:9" x14ac:dyDescent="0.3">
      <c r="I713" s="5"/>
    </row>
    <row r="714" spans="9:9" x14ac:dyDescent="0.3">
      <c r="I714" s="5"/>
    </row>
    <row r="715" spans="9:9" x14ac:dyDescent="0.3">
      <c r="I715" s="5"/>
    </row>
    <row r="716" spans="9:9" x14ac:dyDescent="0.3">
      <c r="I716" s="5"/>
    </row>
    <row r="717" spans="9:9" x14ac:dyDescent="0.3">
      <c r="I717" s="5"/>
    </row>
    <row r="718" spans="9:9" x14ac:dyDescent="0.3">
      <c r="I718" s="5"/>
    </row>
    <row r="719" spans="9:9" x14ac:dyDescent="0.3">
      <c r="I719" s="5"/>
    </row>
    <row r="720" spans="9:9" x14ac:dyDescent="0.3">
      <c r="I720" s="5"/>
    </row>
    <row r="721" spans="9:9" x14ac:dyDescent="0.3">
      <c r="I721" s="5"/>
    </row>
    <row r="722" spans="9:9" x14ac:dyDescent="0.3">
      <c r="I722" s="5"/>
    </row>
    <row r="723" spans="9:9" x14ac:dyDescent="0.3">
      <c r="I723" s="5"/>
    </row>
    <row r="724" spans="9:9" x14ac:dyDescent="0.3">
      <c r="I724" s="5"/>
    </row>
    <row r="725" spans="9:9" x14ac:dyDescent="0.3">
      <c r="I725" s="5"/>
    </row>
    <row r="726" spans="9:9" x14ac:dyDescent="0.3">
      <c r="I726" s="5"/>
    </row>
    <row r="727" spans="9:9" x14ac:dyDescent="0.3">
      <c r="I727" s="5"/>
    </row>
    <row r="728" spans="9:9" x14ac:dyDescent="0.3">
      <c r="I728" s="5"/>
    </row>
    <row r="729" spans="9:9" x14ac:dyDescent="0.3">
      <c r="I729" s="5"/>
    </row>
    <row r="730" spans="9:9" x14ac:dyDescent="0.3">
      <c r="I730" s="5"/>
    </row>
    <row r="731" spans="9:9" x14ac:dyDescent="0.3">
      <c r="I731" s="5"/>
    </row>
    <row r="732" spans="9:9" x14ac:dyDescent="0.3">
      <c r="I732" s="5"/>
    </row>
    <row r="733" spans="9:9" x14ac:dyDescent="0.3">
      <c r="I733" s="5"/>
    </row>
    <row r="734" spans="9:9" x14ac:dyDescent="0.3">
      <c r="I734" s="5"/>
    </row>
    <row r="735" spans="9:9" x14ac:dyDescent="0.3">
      <c r="I735" s="5"/>
    </row>
    <row r="736" spans="9:9" x14ac:dyDescent="0.3">
      <c r="I736" s="5"/>
    </row>
    <row r="737" spans="9:9" x14ac:dyDescent="0.3">
      <c r="I737" s="5"/>
    </row>
    <row r="738" spans="9:9" x14ac:dyDescent="0.3">
      <c r="I738" s="5"/>
    </row>
    <row r="739" spans="9:9" x14ac:dyDescent="0.3">
      <c r="I739" s="5"/>
    </row>
    <row r="740" spans="9:9" x14ac:dyDescent="0.3">
      <c r="I740" s="5"/>
    </row>
    <row r="741" spans="9:9" x14ac:dyDescent="0.3">
      <c r="I741" s="5"/>
    </row>
    <row r="742" spans="9:9" x14ac:dyDescent="0.3">
      <c r="I742" s="5"/>
    </row>
    <row r="743" spans="9:9" x14ac:dyDescent="0.3">
      <c r="I743" s="5"/>
    </row>
    <row r="744" spans="9:9" x14ac:dyDescent="0.3">
      <c r="I744" s="5"/>
    </row>
    <row r="745" spans="9:9" x14ac:dyDescent="0.3">
      <c r="I745" s="5"/>
    </row>
    <row r="746" spans="9:9" x14ac:dyDescent="0.3">
      <c r="I746" s="5"/>
    </row>
    <row r="747" spans="9:9" x14ac:dyDescent="0.3">
      <c r="I747" s="5"/>
    </row>
    <row r="748" spans="9:9" x14ac:dyDescent="0.3">
      <c r="I748" s="5"/>
    </row>
    <row r="749" spans="9:9" x14ac:dyDescent="0.3">
      <c r="I749" s="5"/>
    </row>
    <row r="750" spans="9:9" x14ac:dyDescent="0.3">
      <c r="I750" s="5"/>
    </row>
    <row r="751" spans="9:9" x14ac:dyDescent="0.3">
      <c r="I751" s="5"/>
    </row>
    <row r="752" spans="9:9" x14ac:dyDescent="0.3">
      <c r="I752" s="5"/>
    </row>
    <row r="753" spans="9:9" x14ac:dyDescent="0.3">
      <c r="I753" s="5"/>
    </row>
    <row r="754" spans="9:9" x14ac:dyDescent="0.3">
      <c r="I754" s="5"/>
    </row>
    <row r="755" spans="9:9" x14ac:dyDescent="0.3">
      <c r="I755" s="5"/>
    </row>
    <row r="756" spans="9:9" x14ac:dyDescent="0.3">
      <c r="I756" s="5"/>
    </row>
    <row r="757" spans="9:9" x14ac:dyDescent="0.3">
      <c r="I757" s="5"/>
    </row>
    <row r="758" spans="9:9" x14ac:dyDescent="0.3">
      <c r="I758" s="5"/>
    </row>
    <row r="759" spans="9:9" x14ac:dyDescent="0.3">
      <c r="I759" s="5"/>
    </row>
    <row r="760" spans="9:9" x14ac:dyDescent="0.3">
      <c r="I760" s="5"/>
    </row>
    <row r="761" spans="9:9" x14ac:dyDescent="0.3">
      <c r="I761" s="5"/>
    </row>
    <row r="762" spans="9:9" x14ac:dyDescent="0.3">
      <c r="I762" s="5"/>
    </row>
    <row r="763" spans="9:9" x14ac:dyDescent="0.3">
      <c r="I763" s="5"/>
    </row>
    <row r="764" spans="9:9" x14ac:dyDescent="0.3">
      <c r="I764" s="5"/>
    </row>
    <row r="765" spans="9:9" x14ac:dyDescent="0.3">
      <c r="I765" s="5"/>
    </row>
    <row r="766" spans="9:9" x14ac:dyDescent="0.3">
      <c r="I766" s="5"/>
    </row>
    <row r="767" spans="9:9" x14ac:dyDescent="0.3">
      <c r="I767" s="5"/>
    </row>
    <row r="768" spans="9:9" x14ac:dyDescent="0.3">
      <c r="I768" s="5"/>
    </row>
    <row r="769" spans="9:9" x14ac:dyDescent="0.3">
      <c r="I769" s="5"/>
    </row>
    <row r="770" spans="9:9" x14ac:dyDescent="0.3">
      <c r="I770" s="5"/>
    </row>
    <row r="771" spans="9:9" x14ac:dyDescent="0.3">
      <c r="I771" s="5"/>
    </row>
    <row r="772" spans="9:9" x14ac:dyDescent="0.3">
      <c r="I772" s="5"/>
    </row>
    <row r="773" spans="9:9" x14ac:dyDescent="0.3">
      <c r="I773" s="5"/>
    </row>
    <row r="774" spans="9:9" x14ac:dyDescent="0.3">
      <c r="I774" s="5"/>
    </row>
    <row r="775" spans="9:9" x14ac:dyDescent="0.3">
      <c r="I775" s="5"/>
    </row>
    <row r="776" spans="9:9" x14ac:dyDescent="0.3">
      <c r="I776" s="5"/>
    </row>
    <row r="777" spans="9:9" x14ac:dyDescent="0.3">
      <c r="I777" s="5"/>
    </row>
    <row r="778" spans="9:9" x14ac:dyDescent="0.3">
      <c r="I778" s="5"/>
    </row>
    <row r="779" spans="9:9" x14ac:dyDescent="0.3">
      <c r="I779" s="5"/>
    </row>
    <row r="780" spans="9:9" x14ac:dyDescent="0.3">
      <c r="I780" s="5"/>
    </row>
    <row r="781" spans="9:9" x14ac:dyDescent="0.3">
      <c r="I781" s="5"/>
    </row>
    <row r="782" spans="9:9" x14ac:dyDescent="0.3">
      <c r="I782" s="5"/>
    </row>
    <row r="783" spans="9:9" x14ac:dyDescent="0.3">
      <c r="I783" s="5"/>
    </row>
    <row r="784" spans="9:9" x14ac:dyDescent="0.3">
      <c r="I784" s="5"/>
    </row>
    <row r="785" spans="9:9" x14ac:dyDescent="0.3">
      <c r="I785" s="5"/>
    </row>
    <row r="786" spans="9:9" x14ac:dyDescent="0.3">
      <c r="I786" s="5"/>
    </row>
    <row r="787" spans="9:9" x14ac:dyDescent="0.3">
      <c r="I787" s="5"/>
    </row>
    <row r="788" spans="9:9" x14ac:dyDescent="0.3">
      <c r="I788" s="5"/>
    </row>
    <row r="789" spans="9:9" x14ac:dyDescent="0.3">
      <c r="I789" s="5"/>
    </row>
    <row r="790" spans="9:9" x14ac:dyDescent="0.3">
      <c r="I790" s="5"/>
    </row>
    <row r="791" spans="9:9" x14ac:dyDescent="0.3">
      <c r="I791" s="5"/>
    </row>
    <row r="792" spans="9:9" x14ac:dyDescent="0.3">
      <c r="I792" s="5"/>
    </row>
    <row r="793" spans="9:9" x14ac:dyDescent="0.3">
      <c r="I793" s="5"/>
    </row>
    <row r="794" spans="9:9" x14ac:dyDescent="0.3">
      <c r="I794" s="5"/>
    </row>
    <row r="795" spans="9:9" x14ac:dyDescent="0.3">
      <c r="I795" s="5"/>
    </row>
    <row r="796" spans="9:9" x14ac:dyDescent="0.3">
      <c r="I796" s="5"/>
    </row>
    <row r="797" spans="9:9" x14ac:dyDescent="0.3">
      <c r="I797" s="5"/>
    </row>
    <row r="798" spans="9:9" x14ac:dyDescent="0.3">
      <c r="I798" s="5"/>
    </row>
    <row r="799" spans="9:9" x14ac:dyDescent="0.3">
      <c r="I799" s="5"/>
    </row>
    <row r="800" spans="9:9" x14ac:dyDescent="0.3">
      <c r="I800" s="5"/>
    </row>
    <row r="801" spans="9:9" x14ac:dyDescent="0.3">
      <c r="I801" s="5"/>
    </row>
    <row r="802" spans="9:9" x14ac:dyDescent="0.3">
      <c r="I802" s="5"/>
    </row>
    <row r="803" spans="9:9" x14ac:dyDescent="0.3">
      <c r="I803" s="5"/>
    </row>
    <row r="804" spans="9:9" x14ac:dyDescent="0.3">
      <c r="I804" s="5"/>
    </row>
    <row r="805" spans="9:9" x14ac:dyDescent="0.3">
      <c r="I805" s="5"/>
    </row>
    <row r="806" spans="9:9" x14ac:dyDescent="0.3">
      <c r="I806" s="5"/>
    </row>
    <row r="807" spans="9:9" x14ac:dyDescent="0.3">
      <c r="I807" s="5"/>
    </row>
    <row r="808" spans="9:9" x14ac:dyDescent="0.3">
      <c r="I808" s="5"/>
    </row>
    <row r="809" spans="9:9" x14ac:dyDescent="0.3">
      <c r="I809" s="5"/>
    </row>
    <row r="810" spans="9:9" x14ac:dyDescent="0.3">
      <c r="I810" s="5"/>
    </row>
    <row r="811" spans="9:9" x14ac:dyDescent="0.3">
      <c r="I811" s="5"/>
    </row>
    <row r="812" spans="9:9" x14ac:dyDescent="0.3">
      <c r="I812" s="5"/>
    </row>
    <row r="813" spans="9:9" x14ac:dyDescent="0.3">
      <c r="I813" s="5"/>
    </row>
    <row r="814" spans="9:9" x14ac:dyDescent="0.3">
      <c r="I814" s="5"/>
    </row>
    <row r="815" spans="9:9" x14ac:dyDescent="0.3">
      <c r="I815" s="5"/>
    </row>
    <row r="816" spans="9:9" x14ac:dyDescent="0.3">
      <c r="I816" s="5"/>
    </row>
    <row r="817" spans="9:9" x14ac:dyDescent="0.3">
      <c r="I817" s="5"/>
    </row>
    <row r="818" spans="9:9" x14ac:dyDescent="0.3">
      <c r="I818" s="5"/>
    </row>
    <row r="819" spans="9:9" x14ac:dyDescent="0.3">
      <c r="I819" s="5"/>
    </row>
    <row r="820" spans="9:9" x14ac:dyDescent="0.3">
      <c r="I820" s="5"/>
    </row>
    <row r="821" spans="9:9" x14ac:dyDescent="0.3">
      <c r="I821" s="5"/>
    </row>
    <row r="822" spans="9:9" x14ac:dyDescent="0.3">
      <c r="I822" s="5"/>
    </row>
    <row r="823" spans="9:9" x14ac:dyDescent="0.3">
      <c r="I823" s="5"/>
    </row>
    <row r="824" spans="9:9" x14ac:dyDescent="0.3">
      <c r="I824" s="5"/>
    </row>
    <row r="825" spans="9:9" x14ac:dyDescent="0.3">
      <c r="I825" s="5"/>
    </row>
    <row r="826" spans="9:9" x14ac:dyDescent="0.3">
      <c r="I826" s="5"/>
    </row>
    <row r="827" spans="9:9" x14ac:dyDescent="0.3">
      <c r="I827" s="5"/>
    </row>
    <row r="828" spans="9:9" x14ac:dyDescent="0.3">
      <c r="I828" s="5"/>
    </row>
    <row r="829" spans="9:9" x14ac:dyDescent="0.3">
      <c r="I829" s="5"/>
    </row>
    <row r="830" spans="9:9" x14ac:dyDescent="0.3">
      <c r="I830" s="5"/>
    </row>
    <row r="831" spans="9:9" x14ac:dyDescent="0.3">
      <c r="I831" s="5"/>
    </row>
    <row r="832" spans="9:9" x14ac:dyDescent="0.3">
      <c r="I832" s="5"/>
    </row>
    <row r="833" spans="9:9" x14ac:dyDescent="0.3">
      <c r="I833" s="5"/>
    </row>
    <row r="834" spans="9:9" x14ac:dyDescent="0.3">
      <c r="I834" s="5"/>
    </row>
    <row r="835" spans="9:9" x14ac:dyDescent="0.3">
      <c r="I835" s="5"/>
    </row>
    <row r="836" spans="9:9" x14ac:dyDescent="0.3">
      <c r="I836" s="5"/>
    </row>
    <row r="837" spans="9:9" x14ac:dyDescent="0.3">
      <c r="I837" s="5"/>
    </row>
    <row r="838" spans="9:9" x14ac:dyDescent="0.3">
      <c r="I838" s="5"/>
    </row>
    <row r="839" spans="9:9" x14ac:dyDescent="0.3">
      <c r="I839" s="5"/>
    </row>
    <row r="840" spans="9:9" x14ac:dyDescent="0.3">
      <c r="I840" s="5"/>
    </row>
    <row r="841" spans="9:9" x14ac:dyDescent="0.3">
      <c r="I841" s="5"/>
    </row>
    <row r="842" spans="9:9" x14ac:dyDescent="0.3">
      <c r="I842" s="5"/>
    </row>
    <row r="843" spans="9:9" x14ac:dyDescent="0.3">
      <c r="I843" s="5"/>
    </row>
    <row r="844" spans="9:9" x14ac:dyDescent="0.3">
      <c r="I844" s="5"/>
    </row>
    <row r="845" spans="9:9" x14ac:dyDescent="0.3">
      <c r="I845" s="5"/>
    </row>
    <row r="846" spans="9:9" x14ac:dyDescent="0.3">
      <c r="I846" s="5"/>
    </row>
    <row r="847" spans="9:9" x14ac:dyDescent="0.3">
      <c r="I847" s="5"/>
    </row>
    <row r="848" spans="9:9" x14ac:dyDescent="0.3">
      <c r="I848" s="5"/>
    </row>
    <row r="849" spans="9:9" x14ac:dyDescent="0.3">
      <c r="I849" s="5"/>
    </row>
    <row r="850" spans="9:9" x14ac:dyDescent="0.3">
      <c r="I850" s="5"/>
    </row>
    <row r="851" spans="9:9" x14ac:dyDescent="0.3">
      <c r="I851" s="5"/>
    </row>
    <row r="852" spans="9:9" x14ac:dyDescent="0.3">
      <c r="I852" s="5"/>
    </row>
    <row r="853" spans="9:9" x14ac:dyDescent="0.3">
      <c r="I853" s="5"/>
    </row>
    <row r="854" spans="9:9" x14ac:dyDescent="0.3">
      <c r="I854" s="5"/>
    </row>
    <row r="855" spans="9:9" x14ac:dyDescent="0.3">
      <c r="I855" s="5"/>
    </row>
    <row r="856" spans="9:9" x14ac:dyDescent="0.3">
      <c r="I856" s="5"/>
    </row>
    <row r="857" spans="9:9" x14ac:dyDescent="0.3">
      <c r="I857" s="5"/>
    </row>
    <row r="858" spans="9:9" x14ac:dyDescent="0.3">
      <c r="I858" s="5"/>
    </row>
    <row r="859" spans="9:9" x14ac:dyDescent="0.3">
      <c r="I859" s="5"/>
    </row>
    <row r="860" spans="9:9" x14ac:dyDescent="0.3">
      <c r="I860" s="5"/>
    </row>
    <row r="861" spans="9:9" x14ac:dyDescent="0.3">
      <c r="I861" s="5"/>
    </row>
    <row r="862" spans="9:9" x14ac:dyDescent="0.3">
      <c r="I862" s="5"/>
    </row>
    <row r="863" spans="9:9" x14ac:dyDescent="0.3">
      <c r="I863" s="5"/>
    </row>
    <row r="864" spans="9:9" x14ac:dyDescent="0.3">
      <c r="I864" s="5"/>
    </row>
    <row r="865" spans="9:9" x14ac:dyDescent="0.3">
      <c r="I865" s="5"/>
    </row>
    <row r="866" spans="9:9" x14ac:dyDescent="0.3">
      <c r="I866" s="5"/>
    </row>
    <row r="867" spans="9:9" x14ac:dyDescent="0.3">
      <c r="I867" s="5"/>
    </row>
    <row r="868" spans="9:9" x14ac:dyDescent="0.3">
      <c r="I868" s="5"/>
    </row>
    <row r="869" spans="9:9" x14ac:dyDescent="0.3">
      <c r="I869" s="5"/>
    </row>
    <row r="870" spans="9:9" x14ac:dyDescent="0.3">
      <c r="I870" s="5"/>
    </row>
    <row r="871" spans="9:9" x14ac:dyDescent="0.3">
      <c r="I871" s="5"/>
    </row>
    <row r="872" spans="9:9" x14ac:dyDescent="0.3">
      <c r="I872" s="5"/>
    </row>
    <row r="873" spans="9:9" x14ac:dyDescent="0.3">
      <c r="I873" s="5"/>
    </row>
    <row r="874" spans="9:9" x14ac:dyDescent="0.3">
      <c r="I874" s="5"/>
    </row>
    <row r="875" spans="9:9" x14ac:dyDescent="0.3">
      <c r="I875" s="5"/>
    </row>
    <row r="876" spans="9:9" x14ac:dyDescent="0.3">
      <c r="I876" s="5"/>
    </row>
    <row r="877" spans="9:9" x14ac:dyDescent="0.3">
      <c r="I877" s="5"/>
    </row>
    <row r="878" spans="9:9" x14ac:dyDescent="0.3">
      <c r="I878" s="5"/>
    </row>
    <row r="879" spans="9:9" x14ac:dyDescent="0.3">
      <c r="I879" s="5"/>
    </row>
    <row r="880" spans="9:9" x14ac:dyDescent="0.3">
      <c r="I880" s="5"/>
    </row>
    <row r="881" spans="9:9" x14ac:dyDescent="0.3">
      <c r="I881" s="5"/>
    </row>
    <row r="882" spans="9:9" x14ac:dyDescent="0.3">
      <c r="I882" s="5"/>
    </row>
    <row r="883" spans="9:9" x14ac:dyDescent="0.3">
      <c r="I883" s="5"/>
    </row>
    <row r="884" spans="9:9" x14ac:dyDescent="0.3">
      <c r="I884" s="5"/>
    </row>
    <row r="885" spans="9:9" x14ac:dyDescent="0.3">
      <c r="I885" s="5"/>
    </row>
    <row r="886" spans="9:9" x14ac:dyDescent="0.3">
      <c r="I886" s="5"/>
    </row>
    <row r="887" spans="9:9" x14ac:dyDescent="0.3">
      <c r="I887" s="5"/>
    </row>
    <row r="888" spans="9:9" x14ac:dyDescent="0.3">
      <c r="I888" s="5"/>
    </row>
    <row r="889" spans="9:9" x14ac:dyDescent="0.3">
      <c r="I889" s="5"/>
    </row>
    <row r="890" spans="9:9" x14ac:dyDescent="0.3">
      <c r="I890" s="5"/>
    </row>
    <row r="891" spans="9:9" x14ac:dyDescent="0.3">
      <c r="I891" s="5"/>
    </row>
    <row r="892" spans="9:9" x14ac:dyDescent="0.3">
      <c r="I892" s="5"/>
    </row>
    <row r="893" spans="9:9" x14ac:dyDescent="0.3">
      <c r="I893" s="5"/>
    </row>
    <row r="894" spans="9:9" x14ac:dyDescent="0.3">
      <c r="I894" s="5"/>
    </row>
    <row r="895" spans="9:9" x14ac:dyDescent="0.3">
      <c r="I895" s="5"/>
    </row>
    <row r="896" spans="9:9" x14ac:dyDescent="0.3">
      <c r="I896" s="5"/>
    </row>
    <row r="897" spans="9:9" x14ac:dyDescent="0.3">
      <c r="I897" s="5"/>
    </row>
    <row r="898" spans="9:9" x14ac:dyDescent="0.3">
      <c r="I898" s="5"/>
    </row>
    <row r="899" spans="9:9" x14ac:dyDescent="0.3">
      <c r="I899" s="5"/>
    </row>
    <row r="900" spans="9:9" x14ac:dyDescent="0.3">
      <c r="I900" s="5"/>
    </row>
    <row r="901" spans="9:9" x14ac:dyDescent="0.3">
      <c r="I901" s="5"/>
    </row>
    <row r="902" spans="9:9" x14ac:dyDescent="0.3">
      <c r="I902" s="5"/>
    </row>
    <row r="903" spans="9:9" x14ac:dyDescent="0.3">
      <c r="I903" s="5"/>
    </row>
    <row r="904" spans="9:9" x14ac:dyDescent="0.3">
      <c r="I904" s="5"/>
    </row>
    <row r="905" spans="9:9" x14ac:dyDescent="0.3">
      <c r="I905" s="5"/>
    </row>
    <row r="906" spans="9:9" x14ac:dyDescent="0.3">
      <c r="I906" s="5"/>
    </row>
    <row r="907" spans="9:9" x14ac:dyDescent="0.3">
      <c r="I907" s="5"/>
    </row>
    <row r="908" spans="9:9" x14ac:dyDescent="0.3">
      <c r="I908" s="5"/>
    </row>
    <row r="909" spans="9:9" x14ac:dyDescent="0.3">
      <c r="I909" s="5"/>
    </row>
    <row r="910" spans="9:9" x14ac:dyDescent="0.3">
      <c r="I910" s="5"/>
    </row>
    <row r="911" spans="9:9" x14ac:dyDescent="0.3">
      <c r="I911" s="5"/>
    </row>
    <row r="912" spans="9:9" x14ac:dyDescent="0.3">
      <c r="I912" s="5"/>
    </row>
    <row r="913" spans="9:9" x14ac:dyDescent="0.3">
      <c r="I913" s="5"/>
    </row>
    <row r="914" spans="9:9" x14ac:dyDescent="0.3">
      <c r="I914" s="5"/>
    </row>
    <row r="915" spans="9:9" x14ac:dyDescent="0.3">
      <c r="I915" s="5"/>
    </row>
    <row r="916" spans="9:9" x14ac:dyDescent="0.3">
      <c r="I916" s="5"/>
    </row>
    <row r="917" spans="9:9" x14ac:dyDescent="0.3">
      <c r="I917" s="5"/>
    </row>
    <row r="918" spans="9:9" x14ac:dyDescent="0.3">
      <c r="I918" s="5"/>
    </row>
    <row r="919" spans="9:9" x14ac:dyDescent="0.3">
      <c r="I919" s="5"/>
    </row>
    <row r="920" spans="9:9" x14ac:dyDescent="0.3">
      <c r="I920" s="5"/>
    </row>
    <row r="921" spans="9:9" x14ac:dyDescent="0.3">
      <c r="I921" s="5"/>
    </row>
    <row r="922" spans="9:9" x14ac:dyDescent="0.3">
      <c r="I922" s="5"/>
    </row>
    <row r="923" spans="9:9" x14ac:dyDescent="0.3">
      <c r="I923" s="5"/>
    </row>
    <row r="924" spans="9:9" x14ac:dyDescent="0.3">
      <c r="I924" s="5"/>
    </row>
    <row r="925" spans="9:9" x14ac:dyDescent="0.3">
      <c r="I925" s="5"/>
    </row>
    <row r="926" spans="9:9" x14ac:dyDescent="0.3">
      <c r="I926" s="5"/>
    </row>
    <row r="927" spans="9:9" x14ac:dyDescent="0.3">
      <c r="I927" s="5"/>
    </row>
    <row r="928" spans="9:9" x14ac:dyDescent="0.3">
      <c r="I928" s="5"/>
    </row>
    <row r="929" spans="9:9" x14ac:dyDescent="0.3">
      <c r="I929" s="5"/>
    </row>
    <row r="930" spans="9:9" x14ac:dyDescent="0.3">
      <c r="I930" s="5"/>
    </row>
    <row r="931" spans="9:9" x14ac:dyDescent="0.3">
      <c r="I931" s="5"/>
    </row>
    <row r="932" spans="9:9" x14ac:dyDescent="0.3">
      <c r="I932" s="5"/>
    </row>
    <row r="933" spans="9:9" x14ac:dyDescent="0.3">
      <c r="I933" s="5"/>
    </row>
    <row r="934" spans="9:9" x14ac:dyDescent="0.3">
      <c r="I934" s="5"/>
    </row>
    <row r="935" spans="9:9" x14ac:dyDescent="0.3">
      <c r="I935" s="5"/>
    </row>
    <row r="936" spans="9:9" x14ac:dyDescent="0.3">
      <c r="I936" s="5"/>
    </row>
    <row r="937" spans="9:9" x14ac:dyDescent="0.3">
      <c r="I937" s="5"/>
    </row>
    <row r="938" spans="9:9" x14ac:dyDescent="0.3">
      <c r="I938" s="5"/>
    </row>
    <row r="939" spans="9:9" x14ac:dyDescent="0.3">
      <c r="I939" s="5"/>
    </row>
    <row r="940" spans="9:9" x14ac:dyDescent="0.3">
      <c r="I940" s="5"/>
    </row>
    <row r="941" spans="9:9" x14ac:dyDescent="0.3">
      <c r="I941" s="5"/>
    </row>
    <row r="942" spans="9:9" x14ac:dyDescent="0.3">
      <c r="I942" s="5"/>
    </row>
    <row r="943" spans="9:9" x14ac:dyDescent="0.3">
      <c r="I943" s="5"/>
    </row>
    <row r="944" spans="9:9" x14ac:dyDescent="0.3">
      <c r="I944" s="5"/>
    </row>
    <row r="945" spans="9:9" x14ac:dyDescent="0.3">
      <c r="I945" s="5"/>
    </row>
    <row r="946" spans="9:9" x14ac:dyDescent="0.3">
      <c r="I946" s="5"/>
    </row>
    <row r="947" spans="9:9" x14ac:dyDescent="0.3">
      <c r="I947" s="5"/>
    </row>
    <row r="948" spans="9:9" x14ac:dyDescent="0.3">
      <c r="I948" s="5"/>
    </row>
    <row r="949" spans="9:9" x14ac:dyDescent="0.3">
      <c r="I949" s="5"/>
    </row>
    <row r="950" spans="9:9" x14ac:dyDescent="0.3">
      <c r="I950" s="5"/>
    </row>
    <row r="951" spans="9:9" x14ac:dyDescent="0.3">
      <c r="I951" s="5"/>
    </row>
    <row r="952" spans="9:9" x14ac:dyDescent="0.3">
      <c r="I952" s="5"/>
    </row>
    <row r="953" spans="9:9" x14ac:dyDescent="0.3">
      <c r="I953" s="5"/>
    </row>
    <row r="954" spans="9:9" x14ac:dyDescent="0.3">
      <c r="I954" s="5"/>
    </row>
    <row r="955" spans="9:9" x14ac:dyDescent="0.3">
      <c r="I955" s="5"/>
    </row>
    <row r="956" spans="9:9" x14ac:dyDescent="0.3">
      <c r="I956" s="5"/>
    </row>
    <row r="957" spans="9:9" x14ac:dyDescent="0.3">
      <c r="I957" s="5"/>
    </row>
    <row r="958" spans="9:9" x14ac:dyDescent="0.3">
      <c r="I958" s="5"/>
    </row>
    <row r="959" spans="9:9" x14ac:dyDescent="0.3">
      <c r="I959" s="5"/>
    </row>
    <row r="960" spans="9:9" x14ac:dyDescent="0.3">
      <c r="I960" s="5"/>
    </row>
    <row r="961" spans="9:9" x14ac:dyDescent="0.3">
      <c r="I961" s="5"/>
    </row>
    <row r="962" spans="9:9" x14ac:dyDescent="0.3">
      <c r="I962" s="5"/>
    </row>
    <row r="963" spans="9:9" x14ac:dyDescent="0.3">
      <c r="I963" s="5"/>
    </row>
    <row r="964" spans="9:9" x14ac:dyDescent="0.3">
      <c r="I964" s="5"/>
    </row>
    <row r="965" spans="9:9" x14ac:dyDescent="0.3">
      <c r="I965" s="5"/>
    </row>
    <row r="966" spans="9:9" x14ac:dyDescent="0.3">
      <c r="I966" s="5"/>
    </row>
    <row r="967" spans="9:9" x14ac:dyDescent="0.3">
      <c r="I967" s="5"/>
    </row>
    <row r="968" spans="9:9" x14ac:dyDescent="0.3">
      <c r="I968" s="5"/>
    </row>
    <row r="969" spans="9:9" x14ac:dyDescent="0.3">
      <c r="I969" s="5"/>
    </row>
    <row r="970" spans="9:9" x14ac:dyDescent="0.3">
      <c r="I970" s="5"/>
    </row>
    <row r="971" spans="9:9" x14ac:dyDescent="0.3">
      <c r="I971" s="5"/>
    </row>
    <row r="972" spans="9:9" x14ac:dyDescent="0.3">
      <c r="I972" s="5"/>
    </row>
    <row r="973" spans="9:9" x14ac:dyDescent="0.3">
      <c r="I973" s="5"/>
    </row>
    <row r="974" spans="9:9" x14ac:dyDescent="0.3">
      <c r="I974" s="5"/>
    </row>
    <row r="975" spans="9:9" x14ac:dyDescent="0.3">
      <c r="I975" s="5"/>
    </row>
    <row r="976" spans="9:9" x14ac:dyDescent="0.3">
      <c r="I976" s="5"/>
    </row>
    <row r="977" spans="9:9" x14ac:dyDescent="0.3">
      <c r="I977" s="5"/>
    </row>
    <row r="978" spans="9:9" x14ac:dyDescent="0.3">
      <c r="I978" s="5"/>
    </row>
    <row r="979" spans="9:9" x14ac:dyDescent="0.3">
      <c r="I979" s="5"/>
    </row>
    <row r="980" spans="9:9" x14ac:dyDescent="0.3">
      <c r="I980" s="5"/>
    </row>
    <row r="981" spans="9:9" x14ac:dyDescent="0.3">
      <c r="I981" s="5"/>
    </row>
    <row r="982" spans="9:9" x14ac:dyDescent="0.3">
      <c r="I982" s="5"/>
    </row>
    <row r="983" spans="9:9" x14ac:dyDescent="0.3">
      <c r="I983" s="5"/>
    </row>
    <row r="984" spans="9:9" x14ac:dyDescent="0.3">
      <c r="I984" s="5"/>
    </row>
    <row r="985" spans="9:9" x14ac:dyDescent="0.3">
      <c r="I985" s="5"/>
    </row>
    <row r="986" spans="9:9" x14ac:dyDescent="0.3">
      <c r="I986" s="5"/>
    </row>
    <row r="987" spans="9:9" x14ac:dyDescent="0.3">
      <c r="I987" s="5"/>
    </row>
    <row r="988" spans="9:9" x14ac:dyDescent="0.3">
      <c r="I988" s="5"/>
    </row>
    <row r="989" spans="9:9" x14ac:dyDescent="0.3">
      <c r="I989" s="5"/>
    </row>
    <row r="990" spans="9:9" x14ac:dyDescent="0.3">
      <c r="I990" s="5"/>
    </row>
    <row r="991" spans="9:9" x14ac:dyDescent="0.3">
      <c r="I991" s="5"/>
    </row>
    <row r="992" spans="9:9" x14ac:dyDescent="0.3">
      <c r="I992" s="5"/>
    </row>
    <row r="993" spans="9:9" x14ac:dyDescent="0.3">
      <c r="I993" s="5"/>
    </row>
    <row r="994" spans="9:9" x14ac:dyDescent="0.3">
      <c r="I994" s="5"/>
    </row>
    <row r="995" spans="9:9" x14ac:dyDescent="0.3">
      <c r="I995" s="5"/>
    </row>
    <row r="996" spans="9:9" x14ac:dyDescent="0.3">
      <c r="I996" s="5"/>
    </row>
    <row r="997" spans="9:9" x14ac:dyDescent="0.3">
      <c r="I997" s="5"/>
    </row>
    <row r="998" spans="9:9" x14ac:dyDescent="0.3">
      <c r="I998" s="5"/>
    </row>
    <row r="999" spans="9:9" x14ac:dyDescent="0.3">
      <c r="I999" s="5"/>
    </row>
    <row r="1000" spans="9:9" x14ac:dyDescent="0.3">
      <c r="I1000" s="5"/>
    </row>
    <row r="1001" spans="9:9" x14ac:dyDescent="0.3">
      <c r="I1001" s="5"/>
    </row>
    <row r="1002" spans="9:9" x14ac:dyDescent="0.3">
      <c r="I1002" s="5"/>
    </row>
    <row r="1003" spans="9:9" x14ac:dyDescent="0.3">
      <c r="I1003" s="5"/>
    </row>
    <row r="1004" spans="9:9" x14ac:dyDescent="0.3">
      <c r="I1004" s="5"/>
    </row>
    <row r="1005" spans="9:9" x14ac:dyDescent="0.3">
      <c r="I1005" s="5"/>
    </row>
    <row r="1006" spans="9:9" x14ac:dyDescent="0.3">
      <c r="I1006" s="5"/>
    </row>
    <row r="1007" spans="9:9" x14ac:dyDescent="0.3">
      <c r="I1007" s="5"/>
    </row>
    <row r="1008" spans="9:9" x14ac:dyDescent="0.3">
      <c r="I1008" s="5"/>
    </row>
    <row r="1009" spans="9:9" x14ac:dyDescent="0.3">
      <c r="I1009" s="5"/>
    </row>
    <row r="1010" spans="9:9" x14ac:dyDescent="0.3">
      <c r="I1010" s="5"/>
    </row>
    <row r="1011" spans="9:9" x14ac:dyDescent="0.3">
      <c r="I1011" s="5"/>
    </row>
    <row r="1012" spans="9:9" x14ac:dyDescent="0.3">
      <c r="I1012" s="5"/>
    </row>
    <row r="1013" spans="9:9" x14ac:dyDescent="0.3">
      <c r="I1013" s="5"/>
    </row>
    <row r="1014" spans="9:9" x14ac:dyDescent="0.3">
      <c r="I1014" s="5"/>
    </row>
    <row r="1015" spans="9:9" x14ac:dyDescent="0.3">
      <c r="I1015" s="5"/>
    </row>
    <row r="1016" spans="9:9" x14ac:dyDescent="0.3">
      <c r="I1016" s="5"/>
    </row>
    <row r="1017" spans="9:9" x14ac:dyDescent="0.3">
      <c r="I1017" s="5"/>
    </row>
    <row r="1018" spans="9:9" x14ac:dyDescent="0.3">
      <c r="I1018" s="5"/>
    </row>
    <row r="1019" spans="9:9" x14ac:dyDescent="0.3">
      <c r="I1019" s="5"/>
    </row>
    <row r="1020" spans="9:9" x14ac:dyDescent="0.3">
      <c r="I1020" s="5"/>
    </row>
    <row r="1021" spans="9:9" x14ac:dyDescent="0.3">
      <c r="I1021" s="5"/>
    </row>
    <row r="1022" spans="9:9" x14ac:dyDescent="0.3">
      <c r="I1022" s="5"/>
    </row>
    <row r="1023" spans="9:9" x14ac:dyDescent="0.3">
      <c r="I1023" s="5"/>
    </row>
    <row r="1024" spans="9:9" x14ac:dyDescent="0.3">
      <c r="I1024" s="5"/>
    </row>
    <row r="1025" spans="9:9" x14ac:dyDescent="0.3">
      <c r="I1025" s="5"/>
    </row>
    <row r="1026" spans="9:9" x14ac:dyDescent="0.3">
      <c r="I1026" s="5"/>
    </row>
    <row r="1027" spans="9:9" x14ac:dyDescent="0.3">
      <c r="I1027" s="5"/>
    </row>
    <row r="1028" spans="9:9" x14ac:dyDescent="0.3">
      <c r="I1028" s="5"/>
    </row>
    <row r="1029" spans="9:9" x14ac:dyDescent="0.3">
      <c r="I1029" s="5"/>
    </row>
    <row r="1030" spans="9:9" x14ac:dyDescent="0.3">
      <c r="I1030" s="5"/>
    </row>
    <row r="1031" spans="9:9" x14ac:dyDescent="0.3">
      <c r="I1031" s="5"/>
    </row>
    <row r="1032" spans="9:9" x14ac:dyDescent="0.3">
      <c r="I1032" s="5"/>
    </row>
    <row r="1033" spans="9:9" x14ac:dyDescent="0.3">
      <c r="I1033" s="5"/>
    </row>
    <row r="1034" spans="9:9" x14ac:dyDescent="0.3">
      <c r="I1034" s="5"/>
    </row>
    <row r="1035" spans="9:9" x14ac:dyDescent="0.3">
      <c r="I1035" s="5"/>
    </row>
    <row r="1036" spans="9:9" x14ac:dyDescent="0.3">
      <c r="I1036" s="5"/>
    </row>
    <row r="1037" spans="9:9" x14ac:dyDescent="0.3">
      <c r="I1037" s="5"/>
    </row>
    <row r="1038" spans="9:9" x14ac:dyDescent="0.3">
      <c r="I1038" s="5"/>
    </row>
    <row r="1039" spans="9:9" x14ac:dyDescent="0.3">
      <c r="I1039" s="5"/>
    </row>
    <row r="1040" spans="9:9" x14ac:dyDescent="0.3">
      <c r="I1040" s="5"/>
    </row>
    <row r="1041" spans="9:9" x14ac:dyDescent="0.3">
      <c r="I1041" s="5"/>
    </row>
    <row r="1042" spans="9:9" x14ac:dyDescent="0.3">
      <c r="I1042" s="5"/>
    </row>
    <row r="1043" spans="9:9" x14ac:dyDescent="0.3">
      <c r="I1043" s="5"/>
    </row>
    <row r="1044" spans="9:9" x14ac:dyDescent="0.3">
      <c r="I1044" s="5"/>
    </row>
    <row r="1045" spans="9:9" x14ac:dyDescent="0.3">
      <c r="I1045" s="5"/>
    </row>
    <row r="1046" spans="9:9" x14ac:dyDescent="0.3">
      <c r="I1046" s="5"/>
    </row>
    <row r="1047" spans="9:9" x14ac:dyDescent="0.3">
      <c r="I1047" s="5"/>
    </row>
    <row r="1048" spans="9:9" x14ac:dyDescent="0.3">
      <c r="I1048" s="5"/>
    </row>
    <row r="1049" spans="9:9" x14ac:dyDescent="0.3">
      <c r="I1049" s="5"/>
    </row>
    <row r="1050" spans="9:9" x14ac:dyDescent="0.3">
      <c r="I1050" s="5"/>
    </row>
    <row r="1051" spans="9:9" x14ac:dyDescent="0.3">
      <c r="I1051" s="5"/>
    </row>
    <row r="1052" spans="9:9" x14ac:dyDescent="0.3">
      <c r="I1052" s="5"/>
    </row>
    <row r="1053" spans="9:9" x14ac:dyDescent="0.3">
      <c r="I1053" s="5"/>
    </row>
    <row r="1054" spans="9:9" x14ac:dyDescent="0.3">
      <c r="I1054" s="5"/>
    </row>
    <row r="1055" spans="9:9" x14ac:dyDescent="0.3">
      <c r="I1055" s="5"/>
    </row>
    <row r="1056" spans="9:9" x14ac:dyDescent="0.3">
      <c r="I1056" s="5"/>
    </row>
    <row r="1057" spans="9:9" x14ac:dyDescent="0.3">
      <c r="I1057" s="5"/>
    </row>
    <row r="1058" spans="9:9" x14ac:dyDescent="0.3">
      <c r="I1058" s="5"/>
    </row>
    <row r="1059" spans="9:9" x14ac:dyDescent="0.3">
      <c r="I1059" s="5"/>
    </row>
    <row r="1060" spans="9:9" x14ac:dyDescent="0.3">
      <c r="I1060" s="5"/>
    </row>
    <row r="1061" spans="9:9" x14ac:dyDescent="0.3">
      <c r="I1061" s="5"/>
    </row>
    <row r="1062" spans="9:9" x14ac:dyDescent="0.3">
      <c r="I1062" s="5"/>
    </row>
    <row r="1063" spans="9:9" x14ac:dyDescent="0.3">
      <c r="I1063" s="5"/>
    </row>
    <row r="1064" spans="9:9" x14ac:dyDescent="0.3">
      <c r="I1064" s="5"/>
    </row>
    <row r="1065" spans="9:9" x14ac:dyDescent="0.3">
      <c r="I1065" s="5"/>
    </row>
    <row r="1066" spans="9:9" x14ac:dyDescent="0.3">
      <c r="I1066" s="5"/>
    </row>
    <row r="1067" spans="9:9" x14ac:dyDescent="0.3">
      <c r="I1067" s="5"/>
    </row>
    <row r="1068" spans="9:9" x14ac:dyDescent="0.3">
      <c r="I1068" s="5"/>
    </row>
    <row r="1069" spans="9:9" x14ac:dyDescent="0.3">
      <c r="I1069" s="5"/>
    </row>
    <row r="1070" spans="9:9" x14ac:dyDescent="0.3">
      <c r="I1070" s="5"/>
    </row>
    <row r="1071" spans="9:9" x14ac:dyDescent="0.3">
      <c r="I1071" s="5"/>
    </row>
    <row r="1072" spans="9:9" x14ac:dyDescent="0.3">
      <c r="I1072" s="5"/>
    </row>
    <row r="1073" spans="9:9" x14ac:dyDescent="0.3">
      <c r="I1073" s="5"/>
    </row>
    <row r="1074" spans="9:9" x14ac:dyDescent="0.3">
      <c r="I1074" s="5"/>
    </row>
    <row r="1075" spans="9:9" x14ac:dyDescent="0.3">
      <c r="I1075" s="5"/>
    </row>
    <row r="1076" spans="9:9" x14ac:dyDescent="0.3">
      <c r="I1076" s="5"/>
    </row>
    <row r="1077" spans="9:9" x14ac:dyDescent="0.3">
      <c r="I1077" s="5"/>
    </row>
    <row r="1078" spans="9:9" x14ac:dyDescent="0.3">
      <c r="I1078" s="5"/>
    </row>
    <row r="1079" spans="9:9" x14ac:dyDescent="0.3">
      <c r="I1079" s="5"/>
    </row>
    <row r="1080" spans="9:9" x14ac:dyDescent="0.3">
      <c r="I1080" s="5"/>
    </row>
    <row r="1081" spans="9:9" x14ac:dyDescent="0.3">
      <c r="I1081" s="5"/>
    </row>
    <row r="1082" spans="9:9" x14ac:dyDescent="0.3">
      <c r="I1082" s="5"/>
    </row>
    <row r="1083" spans="9:9" x14ac:dyDescent="0.3">
      <c r="I1083" s="5"/>
    </row>
    <row r="1084" spans="9:9" x14ac:dyDescent="0.3">
      <c r="I1084" s="5"/>
    </row>
    <row r="1085" spans="9:9" x14ac:dyDescent="0.3">
      <c r="I1085" s="5"/>
    </row>
    <row r="1086" spans="9:9" x14ac:dyDescent="0.3">
      <c r="I1086" s="5"/>
    </row>
    <row r="1087" spans="9:9" x14ac:dyDescent="0.3">
      <c r="I1087" s="5"/>
    </row>
    <row r="1088" spans="9:9" x14ac:dyDescent="0.3">
      <c r="I1088" s="5"/>
    </row>
    <row r="1089" spans="9:9" x14ac:dyDescent="0.3">
      <c r="I1089" s="5"/>
    </row>
    <row r="1090" spans="9:9" x14ac:dyDescent="0.3">
      <c r="I1090" s="5"/>
    </row>
    <row r="1091" spans="9:9" x14ac:dyDescent="0.3">
      <c r="I1091" s="5"/>
    </row>
    <row r="1092" spans="9:9" x14ac:dyDescent="0.3">
      <c r="I1092" s="5"/>
    </row>
    <row r="1093" spans="9:9" x14ac:dyDescent="0.3">
      <c r="I1093" s="5"/>
    </row>
    <row r="1094" spans="9:9" x14ac:dyDescent="0.3">
      <c r="I1094" s="5"/>
    </row>
    <row r="1095" spans="9:9" x14ac:dyDescent="0.3">
      <c r="I1095" s="5"/>
    </row>
    <row r="1096" spans="9:9" x14ac:dyDescent="0.3">
      <c r="I1096" s="5"/>
    </row>
    <row r="1097" spans="9:9" x14ac:dyDescent="0.3">
      <c r="I1097" s="5"/>
    </row>
    <row r="1098" spans="9:9" x14ac:dyDescent="0.3">
      <c r="I1098" s="5"/>
    </row>
    <row r="1099" spans="9:9" x14ac:dyDescent="0.3">
      <c r="I1099" s="5"/>
    </row>
    <row r="1100" spans="9:9" x14ac:dyDescent="0.3">
      <c r="I1100" s="5"/>
    </row>
    <row r="1101" spans="9:9" x14ac:dyDescent="0.3">
      <c r="I1101" s="5"/>
    </row>
    <row r="1102" spans="9:9" x14ac:dyDescent="0.3">
      <c r="I1102" s="5"/>
    </row>
    <row r="1103" spans="9:9" x14ac:dyDescent="0.3">
      <c r="I1103" s="5"/>
    </row>
    <row r="1104" spans="9:9" x14ac:dyDescent="0.3">
      <c r="I1104" s="5"/>
    </row>
    <row r="1105" spans="9:9" x14ac:dyDescent="0.3">
      <c r="I1105" s="5"/>
    </row>
    <row r="1106" spans="9:9" x14ac:dyDescent="0.3">
      <c r="I1106" s="5"/>
    </row>
    <row r="1107" spans="9:9" x14ac:dyDescent="0.3">
      <c r="I1107" s="5"/>
    </row>
    <row r="1108" spans="9:9" x14ac:dyDescent="0.3">
      <c r="I1108" s="5"/>
    </row>
    <row r="1109" spans="9:9" x14ac:dyDescent="0.3">
      <c r="I1109" s="5"/>
    </row>
    <row r="1110" spans="9:9" x14ac:dyDescent="0.3">
      <c r="I1110" s="5"/>
    </row>
    <row r="1111" spans="9:9" x14ac:dyDescent="0.3">
      <c r="I1111" s="5"/>
    </row>
    <row r="1112" spans="9:9" x14ac:dyDescent="0.3">
      <c r="I1112" s="5"/>
    </row>
    <row r="1113" spans="9:9" x14ac:dyDescent="0.3">
      <c r="I1113" s="5"/>
    </row>
    <row r="1114" spans="9:9" x14ac:dyDescent="0.3">
      <c r="I1114" s="5"/>
    </row>
    <row r="1115" spans="9:9" x14ac:dyDescent="0.3">
      <c r="I1115" s="5"/>
    </row>
    <row r="1116" spans="9:9" x14ac:dyDescent="0.3">
      <c r="I1116" s="5"/>
    </row>
    <row r="1117" spans="9:9" x14ac:dyDescent="0.3">
      <c r="I1117" s="5"/>
    </row>
    <row r="1118" spans="9:9" x14ac:dyDescent="0.3">
      <c r="I1118" s="5"/>
    </row>
    <row r="1119" spans="9:9" x14ac:dyDescent="0.3">
      <c r="I1119" s="5"/>
    </row>
    <row r="1120" spans="9:9" x14ac:dyDescent="0.3">
      <c r="I1120" s="5"/>
    </row>
    <row r="1121" spans="9:9" x14ac:dyDescent="0.3">
      <c r="I1121" s="5"/>
    </row>
    <row r="1122" spans="9:9" x14ac:dyDescent="0.3">
      <c r="I1122" s="5"/>
    </row>
    <row r="1123" spans="9:9" x14ac:dyDescent="0.3">
      <c r="I1123" s="5"/>
    </row>
    <row r="1124" spans="9:9" x14ac:dyDescent="0.3">
      <c r="I1124" s="5"/>
    </row>
    <row r="1125" spans="9:9" x14ac:dyDescent="0.3">
      <c r="I1125" s="5"/>
    </row>
    <row r="1126" spans="9:9" x14ac:dyDescent="0.3">
      <c r="I1126" s="5"/>
    </row>
    <row r="1127" spans="9:9" x14ac:dyDescent="0.3">
      <c r="I1127" s="5"/>
    </row>
    <row r="1128" spans="9:9" x14ac:dyDescent="0.3">
      <c r="I1128" s="5"/>
    </row>
    <row r="1129" spans="9:9" x14ac:dyDescent="0.3">
      <c r="I1129" s="5"/>
    </row>
    <row r="1130" spans="9:9" x14ac:dyDescent="0.3">
      <c r="I1130" s="5"/>
    </row>
    <row r="1131" spans="9:9" x14ac:dyDescent="0.3">
      <c r="I1131" s="5"/>
    </row>
    <row r="1132" spans="9:9" x14ac:dyDescent="0.3">
      <c r="I1132" s="5"/>
    </row>
    <row r="1133" spans="9:9" x14ac:dyDescent="0.3">
      <c r="I1133" s="5"/>
    </row>
    <row r="1134" spans="9:9" x14ac:dyDescent="0.3">
      <c r="I1134" s="5"/>
    </row>
    <row r="1135" spans="9:9" x14ac:dyDescent="0.3">
      <c r="I1135" s="5"/>
    </row>
    <row r="1136" spans="9:9" x14ac:dyDescent="0.3">
      <c r="I1136" s="5"/>
    </row>
    <row r="1137" spans="9:9" x14ac:dyDescent="0.3">
      <c r="I1137" s="5"/>
    </row>
    <row r="1138" spans="9:9" x14ac:dyDescent="0.3">
      <c r="I1138" s="5"/>
    </row>
    <row r="1139" spans="9:9" x14ac:dyDescent="0.3">
      <c r="I1139" s="5"/>
    </row>
    <row r="1140" spans="9:9" x14ac:dyDescent="0.3">
      <c r="I1140" s="5"/>
    </row>
    <row r="1141" spans="9:9" x14ac:dyDescent="0.3">
      <c r="I1141" s="5"/>
    </row>
    <row r="1142" spans="9:9" x14ac:dyDescent="0.3">
      <c r="I1142" s="5"/>
    </row>
    <row r="1143" spans="9:9" x14ac:dyDescent="0.3">
      <c r="I1143" s="5"/>
    </row>
    <row r="1144" spans="9:9" x14ac:dyDescent="0.3">
      <c r="I1144" s="5"/>
    </row>
    <row r="1145" spans="9:9" x14ac:dyDescent="0.3">
      <c r="I1145" s="5"/>
    </row>
    <row r="1146" spans="9:9" x14ac:dyDescent="0.3">
      <c r="I1146" s="5"/>
    </row>
    <row r="1147" spans="9:9" x14ac:dyDescent="0.3">
      <c r="I1147" s="5"/>
    </row>
    <row r="1148" spans="9:9" x14ac:dyDescent="0.3">
      <c r="I1148" s="5"/>
    </row>
    <row r="1149" spans="9:9" x14ac:dyDescent="0.3">
      <c r="I1149" s="5"/>
    </row>
    <row r="1150" spans="9:9" x14ac:dyDescent="0.3">
      <c r="I1150" s="5"/>
    </row>
    <row r="1151" spans="9:9" x14ac:dyDescent="0.3">
      <c r="I1151" s="5"/>
    </row>
    <row r="1152" spans="9:9" x14ac:dyDescent="0.3">
      <c r="I1152" s="5"/>
    </row>
    <row r="1153" spans="9:9" x14ac:dyDescent="0.3">
      <c r="I1153" s="5"/>
    </row>
    <row r="1154" spans="9:9" x14ac:dyDescent="0.3">
      <c r="I1154" s="5"/>
    </row>
    <row r="1155" spans="9:9" x14ac:dyDescent="0.3">
      <c r="I1155" s="5"/>
    </row>
    <row r="1156" spans="9:9" x14ac:dyDescent="0.3">
      <c r="I1156" s="5"/>
    </row>
    <row r="1157" spans="9:9" x14ac:dyDescent="0.3">
      <c r="I1157" s="5"/>
    </row>
    <row r="1158" spans="9:9" x14ac:dyDescent="0.3">
      <c r="I1158" s="5"/>
    </row>
    <row r="1159" spans="9:9" x14ac:dyDescent="0.3">
      <c r="I1159" s="5"/>
    </row>
    <row r="1160" spans="9:9" x14ac:dyDescent="0.3">
      <c r="I1160" s="5"/>
    </row>
    <row r="1161" spans="9:9" x14ac:dyDescent="0.3">
      <c r="I1161" s="5"/>
    </row>
    <row r="1162" spans="9:9" x14ac:dyDescent="0.3">
      <c r="I1162" s="5"/>
    </row>
    <row r="1163" spans="9:9" x14ac:dyDescent="0.3">
      <c r="I1163" s="5"/>
    </row>
    <row r="1164" spans="9:9" x14ac:dyDescent="0.3">
      <c r="I1164" s="5"/>
    </row>
    <row r="1165" spans="9:9" x14ac:dyDescent="0.3">
      <c r="I1165" s="5"/>
    </row>
    <row r="1166" spans="9:9" x14ac:dyDescent="0.3">
      <c r="I1166" s="5"/>
    </row>
    <row r="1167" spans="9:9" x14ac:dyDescent="0.3">
      <c r="I1167" s="5"/>
    </row>
    <row r="1168" spans="9:9" x14ac:dyDescent="0.3">
      <c r="I1168" s="5"/>
    </row>
    <row r="1169" spans="9:9" x14ac:dyDescent="0.3">
      <c r="I1169" s="5"/>
    </row>
    <row r="1170" spans="9:9" x14ac:dyDescent="0.3">
      <c r="I1170" s="5"/>
    </row>
    <row r="1171" spans="9:9" x14ac:dyDescent="0.3">
      <c r="I1171" s="5"/>
    </row>
    <row r="1172" spans="9:9" x14ac:dyDescent="0.3">
      <c r="I1172" s="5"/>
    </row>
    <row r="1173" spans="9:9" x14ac:dyDescent="0.3">
      <c r="I1173" s="5"/>
    </row>
    <row r="1174" spans="9:9" x14ac:dyDescent="0.3">
      <c r="I1174" s="5"/>
    </row>
    <row r="1175" spans="9:9" x14ac:dyDescent="0.3">
      <c r="I1175" s="5"/>
    </row>
    <row r="1176" spans="9:9" x14ac:dyDescent="0.3">
      <c r="I1176" s="5"/>
    </row>
    <row r="1177" spans="9:9" x14ac:dyDescent="0.3">
      <c r="I1177" s="5"/>
    </row>
    <row r="1178" spans="9:9" x14ac:dyDescent="0.3">
      <c r="I1178" s="5"/>
    </row>
    <row r="1179" spans="9:9" x14ac:dyDescent="0.3">
      <c r="I1179" s="5"/>
    </row>
    <row r="1180" spans="9:9" x14ac:dyDescent="0.3">
      <c r="I1180" s="5"/>
    </row>
    <row r="1181" spans="9:9" x14ac:dyDescent="0.3">
      <c r="I1181" s="5"/>
    </row>
    <row r="1182" spans="9:9" x14ac:dyDescent="0.3">
      <c r="I1182" s="5"/>
    </row>
    <row r="1183" spans="9:9" x14ac:dyDescent="0.3">
      <c r="I1183" s="5"/>
    </row>
    <row r="1184" spans="9:9" x14ac:dyDescent="0.3">
      <c r="I1184" s="5"/>
    </row>
    <row r="1185" spans="9:9" x14ac:dyDescent="0.3">
      <c r="I1185" s="5"/>
    </row>
    <row r="1186" spans="9:9" x14ac:dyDescent="0.3">
      <c r="I1186" s="5"/>
    </row>
    <row r="1187" spans="9:9" x14ac:dyDescent="0.3">
      <c r="I1187" s="5"/>
    </row>
    <row r="1188" spans="9:9" x14ac:dyDescent="0.3">
      <c r="I1188" s="5"/>
    </row>
    <row r="1189" spans="9:9" x14ac:dyDescent="0.3">
      <c r="I1189" s="5"/>
    </row>
    <row r="1190" spans="9:9" x14ac:dyDescent="0.3">
      <c r="I1190" s="5"/>
    </row>
    <row r="1191" spans="9:9" x14ac:dyDescent="0.3">
      <c r="I1191" s="5"/>
    </row>
    <row r="1192" spans="9:9" x14ac:dyDescent="0.3">
      <c r="I1192" s="5"/>
    </row>
    <row r="1193" spans="9:9" x14ac:dyDescent="0.3">
      <c r="I1193" s="5"/>
    </row>
    <row r="1194" spans="9:9" x14ac:dyDescent="0.3">
      <c r="I1194" s="5"/>
    </row>
    <row r="1195" spans="9:9" x14ac:dyDescent="0.3">
      <c r="I1195" s="5"/>
    </row>
    <row r="1196" spans="9:9" x14ac:dyDescent="0.3">
      <c r="I1196" s="5"/>
    </row>
    <row r="1197" spans="9:9" x14ac:dyDescent="0.3">
      <c r="I1197" s="5"/>
    </row>
    <row r="1198" spans="9:9" x14ac:dyDescent="0.3">
      <c r="I1198" s="5"/>
    </row>
    <row r="1199" spans="9:9" x14ac:dyDescent="0.3">
      <c r="I1199" s="5"/>
    </row>
    <row r="1200" spans="9:9" x14ac:dyDescent="0.3">
      <c r="I1200" s="5"/>
    </row>
    <row r="1201" spans="9:9" x14ac:dyDescent="0.3">
      <c r="I1201" s="5"/>
    </row>
    <row r="1202" spans="9:9" x14ac:dyDescent="0.3">
      <c r="I1202" s="5"/>
    </row>
    <row r="1203" spans="9:9" x14ac:dyDescent="0.3">
      <c r="I1203" s="5"/>
    </row>
    <row r="1204" spans="9:9" x14ac:dyDescent="0.3">
      <c r="I1204" s="5"/>
    </row>
    <row r="1205" spans="9:9" x14ac:dyDescent="0.3">
      <c r="I1205" s="5"/>
    </row>
    <row r="1206" spans="9:9" x14ac:dyDescent="0.3">
      <c r="I1206" s="5"/>
    </row>
    <row r="1207" spans="9:9" x14ac:dyDescent="0.3">
      <c r="I1207" s="5"/>
    </row>
    <row r="1208" spans="9:9" x14ac:dyDescent="0.3">
      <c r="I1208" s="5"/>
    </row>
    <row r="1209" spans="9:9" x14ac:dyDescent="0.3">
      <c r="I1209" s="5"/>
    </row>
    <row r="1210" spans="9:9" x14ac:dyDescent="0.3">
      <c r="I1210" s="5"/>
    </row>
    <row r="1211" spans="9:9" x14ac:dyDescent="0.3">
      <c r="I1211" s="5"/>
    </row>
    <row r="1212" spans="9:9" x14ac:dyDescent="0.3">
      <c r="I1212" s="5"/>
    </row>
    <row r="1213" spans="9:9" x14ac:dyDescent="0.3">
      <c r="I1213" s="5"/>
    </row>
    <row r="1214" spans="9:9" x14ac:dyDescent="0.3">
      <c r="I1214" s="5"/>
    </row>
    <row r="1215" spans="9:9" x14ac:dyDescent="0.3">
      <c r="I1215" s="5"/>
    </row>
    <row r="1216" spans="9:9" x14ac:dyDescent="0.3">
      <c r="I1216" s="5"/>
    </row>
    <row r="1217" spans="9:9" x14ac:dyDescent="0.3">
      <c r="I1217" s="5"/>
    </row>
    <row r="1218" spans="9:9" x14ac:dyDescent="0.3">
      <c r="I1218" s="5"/>
    </row>
    <row r="1219" spans="9:9" x14ac:dyDescent="0.3">
      <c r="I1219" s="5"/>
    </row>
    <row r="1220" spans="9:9" x14ac:dyDescent="0.3">
      <c r="I1220" s="5"/>
    </row>
    <row r="1221" spans="9:9" x14ac:dyDescent="0.3">
      <c r="I1221" s="5"/>
    </row>
    <row r="1222" spans="9:9" x14ac:dyDescent="0.3">
      <c r="I1222" s="5"/>
    </row>
    <row r="1223" spans="9:9" x14ac:dyDescent="0.3">
      <c r="I1223" s="5"/>
    </row>
    <row r="1224" spans="9:9" x14ac:dyDescent="0.3">
      <c r="I1224" s="5"/>
    </row>
    <row r="1225" spans="9:9" x14ac:dyDescent="0.3">
      <c r="I1225" s="5"/>
    </row>
    <row r="1226" spans="9:9" x14ac:dyDescent="0.3">
      <c r="I1226" s="5"/>
    </row>
    <row r="1227" spans="9:9" x14ac:dyDescent="0.3">
      <c r="I1227" s="5"/>
    </row>
    <row r="1228" spans="9:9" x14ac:dyDescent="0.3">
      <c r="I1228" s="5"/>
    </row>
    <row r="1229" spans="9:9" x14ac:dyDescent="0.3">
      <c r="I1229" s="5"/>
    </row>
    <row r="1230" spans="9:9" x14ac:dyDescent="0.3">
      <c r="I1230" s="5"/>
    </row>
    <row r="1231" spans="9:9" x14ac:dyDescent="0.3">
      <c r="I1231" s="5"/>
    </row>
    <row r="1232" spans="9:9" x14ac:dyDescent="0.3">
      <c r="I1232" s="5"/>
    </row>
    <row r="1233" spans="9:9" x14ac:dyDescent="0.3">
      <c r="I1233" s="5"/>
    </row>
    <row r="1234" spans="9:9" x14ac:dyDescent="0.3">
      <c r="I1234" s="5"/>
    </row>
    <row r="1235" spans="9:9" x14ac:dyDescent="0.3">
      <c r="I1235" s="5"/>
    </row>
    <row r="1236" spans="9:9" x14ac:dyDescent="0.3">
      <c r="I1236" s="5"/>
    </row>
    <row r="1237" spans="9:9" x14ac:dyDescent="0.3">
      <c r="I1237" s="5"/>
    </row>
    <row r="1238" spans="9:9" x14ac:dyDescent="0.3">
      <c r="I1238" s="5"/>
    </row>
    <row r="1239" spans="9:9" x14ac:dyDescent="0.3">
      <c r="I1239" s="5"/>
    </row>
    <row r="1240" spans="9:9" x14ac:dyDescent="0.3">
      <c r="I1240" s="5"/>
    </row>
    <row r="1241" spans="9:9" x14ac:dyDescent="0.3">
      <c r="I1241" s="5"/>
    </row>
    <row r="1242" spans="9:9" x14ac:dyDescent="0.3">
      <c r="I1242" s="5"/>
    </row>
    <row r="1243" spans="9:9" x14ac:dyDescent="0.3">
      <c r="I1243" s="5"/>
    </row>
    <row r="1244" spans="9:9" x14ac:dyDescent="0.3">
      <c r="I1244" s="5"/>
    </row>
    <row r="1245" spans="9:9" x14ac:dyDescent="0.3">
      <c r="I1245" s="5"/>
    </row>
    <row r="1246" spans="9:9" x14ac:dyDescent="0.3">
      <c r="I1246" s="5"/>
    </row>
    <row r="1247" spans="9:9" x14ac:dyDescent="0.3">
      <c r="I1247" s="5"/>
    </row>
    <row r="1248" spans="9:9" x14ac:dyDescent="0.3">
      <c r="I1248" s="5"/>
    </row>
    <row r="1249" spans="9:9" x14ac:dyDescent="0.3">
      <c r="I1249" s="5"/>
    </row>
    <row r="1250" spans="9:9" x14ac:dyDescent="0.3">
      <c r="I1250" s="5"/>
    </row>
    <row r="1251" spans="9:9" x14ac:dyDescent="0.3">
      <c r="I1251" s="5"/>
    </row>
    <row r="1252" spans="9:9" x14ac:dyDescent="0.3">
      <c r="I1252" s="5"/>
    </row>
    <row r="1253" spans="9:9" x14ac:dyDescent="0.3">
      <c r="I1253" s="5"/>
    </row>
    <row r="1254" spans="9:9" x14ac:dyDescent="0.3">
      <c r="I1254" s="5"/>
    </row>
    <row r="1255" spans="9:9" x14ac:dyDescent="0.3">
      <c r="I1255" s="5"/>
    </row>
    <row r="1256" spans="9:9" x14ac:dyDescent="0.3">
      <c r="I1256" s="5"/>
    </row>
    <row r="1257" spans="9:9" x14ac:dyDescent="0.3">
      <c r="I1257" s="5"/>
    </row>
    <row r="1258" spans="9:9" x14ac:dyDescent="0.3">
      <c r="I1258" s="5"/>
    </row>
    <row r="1259" spans="9:9" x14ac:dyDescent="0.3">
      <c r="I1259" s="5"/>
    </row>
    <row r="1260" spans="9:9" x14ac:dyDescent="0.3">
      <c r="I1260" s="5"/>
    </row>
    <row r="1261" spans="9:9" x14ac:dyDescent="0.3">
      <c r="I1261" s="5"/>
    </row>
    <row r="1262" spans="9:9" x14ac:dyDescent="0.3">
      <c r="I1262" s="5"/>
    </row>
    <row r="1263" spans="9:9" x14ac:dyDescent="0.3">
      <c r="I1263" s="5"/>
    </row>
    <row r="1264" spans="9:9" x14ac:dyDescent="0.3">
      <c r="I1264" s="5"/>
    </row>
    <row r="1265" spans="9:9" x14ac:dyDescent="0.3">
      <c r="I1265" s="5"/>
    </row>
    <row r="1266" spans="9:9" x14ac:dyDescent="0.3">
      <c r="I1266" s="5"/>
    </row>
    <row r="1267" spans="9:9" x14ac:dyDescent="0.3">
      <c r="I1267" s="5"/>
    </row>
    <row r="1268" spans="9:9" x14ac:dyDescent="0.3">
      <c r="I1268" s="5"/>
    </row>
    <row r="1269" spans="9:9" x14ac:dyDescent="0.3">
      <c r="I1269" s="5"/>
    </row>
    <row r="1270" spans="9:9" x14ac:dyDescent="0.3">
      <c r="I1270" s="5"/>
    </row>
    <row r="1271" spans="9:9" x14ac:dyDescent="0.3">
      <c r="I1271" s="5"/>
    </row>
    <row r="1272" spans="9:9" x14ac:dyDescent="0.3">
      <c r="I1272" s="5"/>
    </row>
    <row r="1273" spans="9:9" x14ac:dyDescent="0.3">
      <c r="I1273" s="5"/>
    </row>
    <row r="1274" spans="9:9" x14ac:dyDescent="0.3">
      <c r="I1274" s="5"/>
    </row>
    <row r="1275" spans="9:9" x14ac:dyDescent="0.3">
      <c r="I1275" s="5"/>
    </row>
    <row r="1276" spans="9:9" x14ac:dyDescent="0.3">
      <c r="I1276" s="5"/>
    </row>
    <row r="1277" spans="9:9" x14ac:dyDescent="0.3">
      <c r="I1277" s="5"/>
    </row>
    <row r="1278" spans="9:9" x14ac:dyDescent="0.3">
      <c r="I1278" s="5"/>
    </row>
    <row r="1279" spans="9:9" x14ac:dyDescent="0.3">
      <c r="I1279" s="5"/>
    </row>
    <row r="1280" spans="9:9" x14ac:dyDescent="0.3">
      <c r="I1280" s="5"/>
    </row>
    <row r="1281" spans="9:9" x14ac:dyDescent="0.3">
      <c r="I1281" s="5"/>
    </row>
    <row r="1282" spans="9:9" x14ac:dyDescent="0.3">
      <c r="I1282" s="5"/>
    </row>
    <row r="1283" spans="9:9" x14ac:dyDescent="0.3">
      <c r="I1283" s="5"/>
    </row>
    <row r="1284" spans="9:9" x14ac:dyDescent="0.3">
      <c r="I1284" s="5"/>
    </row>
    <row r="1285" spans="9:9" x14ac:dyDescent="0.3">
      <c r="I1285" s="5"/>
    </row>
    <row r="1287" spans="9:9" x14ac:dyDescent="0.3">
      <c r="I1287" s="5"/>
    </row>
    <row r="1288" spans="9:9" x14ac:dyDescent="0.3">
      <c r="I1288" s="5"/>
    </row>
    <row r="1289" spans="9:9" x14ac:dyDescent="0.3">
      <c r="I1289" s="5"/>
    </row>
    <row r="1294" spans="9:9" x14ac:dyDescent="0.3">
      <c r="I1294" s="5"/>
    </row>
    <row r="1296" spans="9:9" x14ac:dyDescent="0.3">
      <c r="I1296" s="5"/>
    </row>
    <row r="1297" spans="9:9" x14ac:dyDescent="0.3">
      <c r="I1297" s="5"/>
    </row>
    <row r="1298" spans="9:9" x14ac:dyDescent="0.3">
      <c r="I1298" s="5"/>
    </row>
    <row r="1300" spans="9:9" x14ac:dyDescent="0.3">
      <c r="I1300" s="5"/>
    </row>
    <row r="1305" spans="9:9" x14ac:dyDescent="0.3">
      <c r="I1305" s="5"/>
    </row>
    <row r="1306" spans="9:9" x14ac:dyDescent="0.3">
      <c r="I1306" s="5"/>
    </row>
    <row r="1307" spans="9:9" x14ac:dyDescent="0.3">
      <c r="I1307" s="5"/>
    </row>
    <row r="1308" spans="9:9" x14ac:dyDescent="0.3">
      <c r="I1308" s="5"/>
    </row>
    <row r="1309" spans="9:9" x14ac:dyDescent="0.3">
      <c r="I1309" s="5"/>
    </row>
    <row r="1310" spans="9:9" x14ac:dyDescent="0.3">
      <c r="I1310" s="5"/>
    </row>
    <row r="1311" spans="9:9" x14ac:dyDescent="0.3">
      <c r="I1311" s="5"/>
    </row>
    <row r="1312" spans="9:9" x14ac:dyDescent="0.3">
      <c r="I1312" s="5"/>
    </row>
    <row r="1313" spans="9:9" x14ac:dyDescent="0.3">
      <c r="I1313" s="5"/>
    </row>
    <row r="1314" spans="9:9" x14ac:dyDescent="0.3">
      <c r="I1314" s="5"/>
    </row>
    <row r="1315" spans="9:9" x14ac:dyDescent="0.3">
      <c r="I1315" s="5"/>
    </row>
    <row r="1316" spans="9:9" x14ac:dyDescent="0.3">
      <c r="I1316" s="5"/>
    </row>
    <row r="1317" spans="9:9" x14ac:dyDescent="0.3">
      <c r="I1317" s="5"/>
    </row>
    <row r="1318" spans="9:9" x14ac:dyDescent="0.3">
      <c r="I1318" s="5"/>
    </row>
    <row r="1319" spans="9:9" x14ac:dyDescent="0.3">
      <c r="I1319" s="5"/>
    </row>
    <row r="1320" spans="9:9" x14ac:dyDescent="0.3">
      <c r="I1320" s="5"/>
    </row>
    <row r="1321" spans="9:9" x14ac:dyDescent="0.3">
      <c r="I1321" s="5"/>
    </row>
    <row r="1322" spans="9:9" x14ac:dyDescent="0.3">
      <c r="I1322" s="5"/>
    </row>
    <row r="1323" spans="9:9" x14ac:dyDescent="0.3">
      <c r="I1323" s="5"/>
    </row>
    <row r="1324" spans="9:9" x14ac:dyDescent="0.3">
      <c r="I1324" s="5"/>
    </row>
    <row r="1325" spans="9:9" x14ac:dyDescent="0.3">
      <c r="I1325" s="5"/>
    </row>
    <row r="1326" spans="9:9" x14ac:dyDescent="0.3">
      <c r="I1326" s="5"/>
    </row>
    <row r="1327" spans="9:9" x14ac:dyDescent="0.3">
      <c r="I1327" s="5"/>
    </row>
    <row r="1328" spans="9:9" x14ac:dyDescent="0.3">
      <c r="I1328" s="5"/>
    </row>
    <row r="1329" spans="9:9" x14ac:dyDescent="0.3">
      <c r="I1329" s="5"/>
    </row>
    <row r="1330" spans="9:9" x14ac:dyDescent="0.3">
      <c r="I1330" s="5"/>
    </row>
    <row r="1331" spans="9:9" x14ac:dyDescent="0.3">
      <c r="I1331" s="5"/>
    </row>
    <row r="1332" spans="9:9" x14ac:dyDescent="0.3">
      <c r="I1332" s="5"/>
    </row>
    <row r="1333" spans="9:9" x14ac:dyDescent="0.3">
      <c r="I1333" s="5"/>
    </row>
    <row r="1334" spans="9:9" x14ac:dyDescent="0.3">
      <c r="I1334" s="5"/>
    </row>
    <row r="1335" spans="9:9" x14ac:dyDescent="0.3">
      <c r="I1335" s="5"/>
    </row>
    <row r="1336" spans="9:9" x14ac:dyDescent="0.3">
      <c r="I1336" s="5"/>
    </row>
    <row r="1337" spans="9:9" x14ac:dyDescent="0.3">
      <c r="I1337" s="5"/>
    </row>
    <row r="1338" spans="9:9" x14ac:dyDescent="0.3">
      <c r="I1338" s="5"/>
    </row>
    <row r="1339" spans="9:9" x14ac:dyDescent="0.3">
      <c r="I1339" s="5"/>
    </row>
    <row r="1340" spans="9:9" x14ac:dyDescent="0.3">
      <c r="I1340" s="5"/>
    </row>
    <row r="1341" spans="9:9" x14ac:dyDescent="0.3">
      <c r="I1341" s="5"/>
    </row>
    <row r="1342" spans="9:9" x14ac:dyDescent="0.3">
      <c r="I1342" s="5"/>
    </row>
    <row r="1343" spans="9:9" x14ac:dyDescent="0.3">
      <c r="I1343" s="5"/>
    </row>
    <row r="1344" spans="9:9" x14ac:dyDescent="0.3">
      <c r="I1344" s="5"/>
    </row>
    <row r="1345" spans="9:9" x14ac:dyDescent="0.3">
      <c r="I1345" s="5"/>
    </row>
    <row r="1346" spans="9:9" x14ac:dyDescent="0.3">
      <c r="I1346" s="5"/>
    </row>
    <row r="1347" spans="9:9" x14ac:dyDescent="0.3">
      <c r="I1347" s="5"/>
    </row>
    <row r="1348" spans="9:9" x14ac:dyDescent="0.3">
      <c r="I1348" s="5"/>
    </row>
    <row r="1349" spans="9:9" x14ac:dyDescent="0.3">
      <c r="I1349" s="5"/>
    </row>
    <row r="1350" spans="9:9" x14ac:dyDescent="0.3">
      <c r="I1350" s="5"/>
    </row>
    <row r="1351" spans="9:9" x14ac:dyDescent="0.3">
      <c r="I1351" s="5"/>
    </row>
    <row r="1352" spans="9:9" x14ac:dyDescent="0.3">
      <c r="I1352" s="5"/>
    </row>
    <row r="1353" spans="9:9" x14ac:dyDescent="0.3">
      <c r="I1353" s="5"/>
    </row>
    <row r="1354" spans="9:9" x14ac:dyDescent="0.3">
      <c r="I1354" s="5"/>
    </row>
    <row r="1355" spans="9:9" x14ac:dyDescent="0.3">
      <c r="I1355" s="5"/>
    </row>
    <row r="1356" spans="9:9" x14ac:dyDescent="0.3">
      <c r="I1356" s="5"/>
    </row>
    <row r="1357" spans="9:9" x14ac:dyDescent="0.3">
      <c r="I1357" s="5"/>
    </row>
    <row r="1358" spans="9:9" x14ac:dyDescent="0.3">
      <c r="I1358" s="5"/>
    </row>
    <row r="1359" spans="9:9" x14ac:dyDescent="0.3">
      <c r="I1359" s="5"/>
    </row>
    <row r="1360" spans="9:9" x14ac:dyDescent="0.3">
      <c r="I1360" s="5"/>
    </row>
    <row r="1361" spans="9:9" x14ac:dyDescent="0.3">
      <c r="I1361" s="5"/>
    </row>
    <row r="1362" spans="9:9" x14ac:dyDescent="0.3">
      <c r="I1362" s="5"/>
    </row>
    <row r="1363" spans="9:9" x14ac:dyDescent="0.3">
      <c r="I1363" s="5"/>
    </row>
    <row r="1364" spans="9:9" x14ac:dyDescent="0.3">
      <c r="I1364" s="5"/>
    </row>
    <row r="1365" spans="9:9" x14ac:dyDescent="0.3">
      <c r="I1365" s="5"/>
    </row>
    <row r="1366" spans="9:9" x14ac:dyDescent="0.3">
      <c r="I1366" s="5"/>
    </row>
    <row r="1367" spans="9:9" x14ac:dyDescent="0.3">
      <c r="I1367" s="5"/>
    </row>
    <row r="1368" spans="9:9" x14ac:dyDescent="0.3">
      <c r="I1368" s="5"/>
    </row>
    <row r="1369" spans="9:9" x14ac:dyDescent="0.3">
      <c r="I1369" s="5"/>
    </row>
    <row r="1370" spans="9:9" x14ac:dyDescent="0.3">
      <c r="I1370" s="5"/>
    </row>
    <row r="1371" spans="9:9" x14ac:dyDescent="0.3">
      <c r="I1371" s="5"/>
    </row>
    <row r="1372" spans="9:9" x14ac:dyDescent="0.3">
      <c r="I1372" s="5"/>
    </row>
    <row r="1373" spans="9:9" x14ac:dyDescent="0.3">
      <c r="I1373" s="5"/>
    </row>
    <row r="1374" spans="9:9" x14ac:dyDescent="0.3">
      <c r="I1374" s="5"/>
    </row>
    <row r="1375" spans="9:9" x14ac:dyDescent="0.3">
      <c r="I1375" s="5"/>
    </row>
    <row r="1376" spans="9:9" x14ac:dyDescent="0.3">
      <c r="I1376" s="5"/>
    </row>
    <row r="1377" spans="9:9" x14ac:dyDescent="0.3">
      <c r="I1377" s="5"/>
    </row>
    <row r="1378" spans="9:9" x14ac:dyDescent="0.3">
      <c r="I1378" s="5"/>
    </row>
    <row r="1379" spans="9:9" x14ac:dyDescent="0.3">
      <c r="I1379" s="5"/>
    </row>
    <row r="1380" spans="9:9" x14ac:dyDescent="0.3">
      <c r="I1380" s="5"/>
    </row>
    <row r="1381" spans="9:9" x14ac:dyDescent="0.3">
      <c r="I1381" s="5"/>
    </row>
    <row r="1382" spans="9:9" x14ac:dyDescent="0.3">
      <c r="I1382" s="5"/>
    </row>
    <row r="1383" spans="9:9" x14ac:dyDescent="0.3">
      <c r="I1383" s="5"/>
    </row>
    <row r="1384" spans="9:9" x14ac:dyDescent="0.3">
      <c r="I1384" s="5"/>
    </row>
    <row r="1385" spans="9:9" x14ac:dyDescent="0.3">
      <c r="I1385" s="5"/>
    </row>
    <row r="1386" spans="9:9" x14ac:dyDescent="0.3">
      <c r="I1386" s="5"/>
    </row>
    <row r="1387" spans="9:9" x14ac:dyDescent="0.3">
      <c r="I1387" s="5"/>
    </row>
    <row r="1388" spans="9:9" x14ac:dyDescent="0.3">
      <c r="I1388" s="5"/>
    </row>
    <row r="1389" spans="9:9" x14ac:dyDescent="0.3">
      <c r="I1389" s="5"/>
    </row>
    <row r="1390" spans="9:9" x14ac:dyDescent="0.3">
      <c r="I1390" s="5"/>
    </row>
    <row r="1391" spans="9:9" x14ac:dyDescent="0.3">
      <c r="I1391" s="5"/>
    </row>
    <row r="1392" spans="9:9" x14ac:dyDescent="0.3">
      <c r="I1392" s="5"/>
    </row>
    <row r="1393" spans="9:9" x14ac:dyDescent="0.3">
      <c r="I1393" s="5"/>
    </row>
    <row r="1394" spans="9:9" x14ac:dyDescent="0.3">
      <c r="I1394" s="5"/>
    </row>
    <row r="1395" spans="9:9" x14ac:dyDescent="0.3">
      <c r="I1395" s="5"/>
    </row>
    <row r="1396" spans="9:9" x14ac:dyDescent="0.3">
      <c r="I1396" s="5"/>
    </row>
    <row r="1397" spans="9:9" x14ac:dyDescent="0.3">
      <c r="I1397" s="5"/>
    </row>
    <row r="1398" spans="9:9" x14ac:dyDescent="0.3">
      <c r="I1398" s="5"/>
    </row>
    <row r="1399" spans="9:9" x14ac:dyDescent="0.3">
      <c r="I1399" s="5"/>
    </row>
    <row r="1400" spans="9:9" x14ac:dyDescent="0.3">
      <c r="I1400" s="5"/>
    </row>
    <row r="1401" spans="9:9" x14ac:dyDescent="0.3">
      <c r="I1401" s="5"/>
    </row>
    <row r="1402" spans="9:9" x14ac:dyDescent="0.3">
      <c r="I1402" s="5"/>
    </row>
    <row r="1403" spans="9:9" x14ac:dyDescent="0.3">
      <c r="I1403" s="5"/>
    </row>
    <row r="1404" spans="9:9" x14ac:dyDescent="0.3">
      <c r="I1404" s="5"/>
    </row>
    <row r="1405" spans="9:9" x14ac:dyDescent="0.3">
      <c r="I1405" s="5"/>
    </row>
    <row r="1406" spans="9:9" x14ac:dyDescent="0.3">
      <c r="I1406" s="5"/>
    </row>
    <row r="1407" spans="9:9" x14ac:dyDescent="0.3">
      <c r="I1407" s="5"/>
    </row>
    <row r="1408" spans="9:9" x14ac:dyDescent="0.3">
      <c r="I1408" s="5"/>
    </row>
    <row r="1409" spans="9:9" x14ac:dyDescent="0.3">
      <c r="I1409" s="5"/>
    </row>
    <row r="1410" spans="9:9" x14ac:dyDescent="0.3">
      <c r="I1410" s="5"/>
    </row>
    <row r="1411" spans="9:9" x14ac:dyDescent="0.3">
      <c r="I1411" s="5"/>
    </row>
    <row r="1412" spans="9:9" x14ac:dyDescent="0.3">
      <c r="I1412" s="5"/>
    </row>
    <row r="1413" spans="9:9" x14ac:dyDescent="0.3">
      <c r="I1413" s="5"/>
    </row>
    <row r="1414" spans="9:9" x14ac:dyDescent="0.3">
      <c r="I1414" s="5"/>
    </row>
    <row r="1415" spans="9:9" x14ac:dyDescent="0.3">
      <c r="I1415" s="5"/>
    </row>
    <row r="1416" spans="9:9" x14ac:dyDescent="0.3">
      <c r="I1416" s="5"/>
    </row>
    <row r="1417" spans="9:9" x14ac:dyDescent="0.3">
      <c r="I1417" s="5"/>
    </row>
    <row r="1418" spans="9:9" x14ac:dyDescent="0.3">
      <c r="I1418" s="5"/>
    </row>
    <row r="1419" spans="9:9" x14ac:dyDescent="0.3">
      <c r="I1419" s="5"/>
    </row>
    <row r="1420" spans="9:9" x14ac:dyDescent="0.3">
      <c r="I1420" s="5"/>
    </row>
    <row r="1421" spans="9:9" x14ac:dyDescent="0.3">
      <c r="I1421" s="5"/>
    </row>
    <row r="1422" spans="9:9" x14ac:dyDescent="0.3">
      <c r="I1422" s="5"/>
    </row>
    <row r="1423" spans="9:9" x14ac:dyDescent="0.3">
      <c r="I1423" s="5"/>
    </row>
    <row r="1424" spans="9:9" x14ac:dyDescent="0.3">
      <c r="I1424" s="5"/>
    </row>
    <row r="1425" spans="9:9" x14ac:dyDescent="0.3">
      <c r="I1425" s="5"/>
    </row>
    <row r="1426" spans="9:9" x14ac:dyDescent="0.3">
      <c r="I1426" s="5"/>
    </row>
    <row r="1427" spans="9:9" x14ac:dyDescent="0.3">
      <c r="I1427" s="5"/>
    </row>
    <row r="1428" spans="9:9" x14ac:dyDescent="0.3">
      <c r="I1428" s="5"/>
    </row>
    <row r="1429" spans="9:9" x14ac:dyDescent="0.3">
      <c r="I1429" s="5"/>
    </row>
    <row r="1430" spans="9:9" x14ac:dyDescent="0.3">
      <c r="I1430" s="5"/>
    </row>
    <row r="1431" spans="9:9" x14ac:dyDescent="0.3">
      <c r="I1431" s="5"/>
    </row>
    <row r="1432" spans="9:9" x14ac:dyDescent="0.3">
      <c r="I1432" s="5"/>
    </row>
    <row r="1433" spans="9:9" x14ac:dyDescent="0.3">
      <c r="I1433" s="5"/>
    </row>
    <row r="1434" spans="9:9" x14ac:dyDescent="0.3">
      <c r="I1434" s="5"/>
    </row>
    <row r="1435" spans="9:9" x14ac:dyDescent="0.3">
      <c r="I1435" s="5"/>
    </row>
    <row r="1436" spans="9:9" x14ac:dyDescent="0.3">
      <c r="I1436" s="5"/>
    </row>
    <row r="1437" spans="9:9" x14ac:dyDescent="0.3">
      <c r="I1437" s="5"/>
    </row>
    <row r="1438" spans="9:9" x14ac:dyDescent="0.3">
      <c r="I1438" s="5"/>
    </row>
    <row r="1439" spans="9:9" x14ac:dyDescent="0.3">
      <c r="I1439" s="5"/>
    </row>
    <row r="1440" spans="9:9" x14ac:dyDescent="0.3">
      <c r="I1440" s="5"/>
    </row>
    <row r="1441" spans="9:9" x14ac:dyDescent="0.3">
      <c r="I1441" s="5"/>
    </row>
    <row r="1442" spans="9:9" x14ac:dyDescent="0.3">
      <c r="I1442" s="5"/>
    </row>
    <row r="1443" spans="9:9" x14ac:dyDescent="0.3">
      <c r="I1443" s="5"/>
    </row>
    <row r="1444" spans="9:9" x14ac:dyDescent="0.3">
      <c r="I1444" s="5"/>
    </row>
    <row r="1445" spans="9:9" x14ac:dyDescent="0.3">
      <c r="I1445" s="5"/>
    </row>
    <row r="1446" spans="9:9" x14ac:dyDescent="0.3">
      <c r="I1446" s="5"/>
    </row>
    <row r="1447" spans="9:9" x14ac:dyDescent="0.3">
      <c r="I1447" s="5"/>
    </row>
    <row r="1448" spans="9:9" x14ac:dyDescent="0.3">
      <c r="I1448" s="5"/>
    </row>
    <row r="1449" spans="9:9" x14ac:dyDescent="0.3">
      <c r="I1449" s="5"/>
    </row>
    <row r="1450" spans="9:9" x14ac:dyDescent="0.3">
      <c r="I1450" s="5"/>
    </row>
    <row r="1451" spans="9:9" x14ac:dyDescent="0.3">
      <c r="I1451" s="5"/>
    </row>
    <row r="1452" spans="9:9" x14ac:dyDescent="0.3">
      <c r="I1452" s="5"/>
    </row>
    <row r="1453" spans="9:9" x14ac:dyDescent="0.3">
      <c r="I1453" s="5"/>
    </row>
    <row r="1454" spans="9:9" x14ac:dyDescent="0.3">
      <c r="I1454" s="5"/>
    </row>
    <row r="1455" spans="9:9" x14ac:dyDescent="0.3">
      <c r="I1455" s="5"/>
    </row>
    <row r="1456" spans="9:9" x14ac:dyDescent="0.3">
      <c r="I1456" s="5"/>
    </row>
    <row r="1457" spans="9:9" x14ac:dyDescent="0.3">
      <c r="I1457" s="5"/>
    </row>
    <row r="1458" spans="9:9" x14ac:dyDescent="0.3">
      <c r="I1458" s="5"/>
    </row>
    <row r="1459" spans="9:9" x14ac:dyDescent="0.3">
      <c r="I1459" s="5"/>
    </row>
    <row r="1460" spans="9:9" x14ac:dyDescent="0.3">
      <c r="I1460" s="5"/>
    </row>
    <row r="1461" spans="9:9" x14ac:dyDescent="0.3">
      <c r="I1461" s="5"/>
    </row>
    <row r="1462" spans="9:9" x14ac:dyDescent="0.3">
      <c r="I1462" s="5"/>
    </row>
    <row r="1463" spans="9:9" x14ac:dyDescent="0.3">
      <c r="I1463" s="5"/>
    </row>
    <row r="1464" spans="9:9" x14ac:dyDescent="0.3">
      <c r="I1464" s="5"/>
    </row>
    <row r="1465" spans="9:9" x14ac:dyDescent="0.3">
      <c r="I1465" s="5"/>
    </row>
    <row r="1466" spans="9:9" x14ac:dyDescent="0.3">
      <c r="I1466" s="5"/>
    </row>
    <row r="1467" spans="9:9" x14ac:dyDescent="0.3">
      <c r="I1467" s="5"/>
    </row>
    <row r="1468" spans="9:9" x14ac:dyDescent="0.3">
      <c r="I1468" s="5"/>
    </row>
    <row r="1469" spans="9:9" x14ac:dyDescent="0.3">
      <c r="I1469" s="5"/>
    </row>
    <row r="1470" spans="9:9" x14ac:dyDescent="0.3">
      <c r="I1470" s="5"/>
    </row>
    <row r="1471" spans="9:9" x14ac:dyDescent="0.3">
      <c r="I1471" s="5"/>
    </row>
    <row r="1472" spans="9:9" x14ac:dyDescent="0.3">
      <c r="I1472" s="5"/>
    </row>
    <row r="1473" spans="9:9" x14ac:dyDescent="0.3">
      <c r="I1473" s="5"/>
    </row>
    <row r="1474" spans="9:9" x14ac:dyDescent="0.3">
      <c r="I1474" s="5"/>
    </row>
    <row r="1475" spans="9:9" x14ac:dyDescent="0.3">
      <c r="I1475" s="5"/>
    </row>
    <row r="1476" spans="9:9" x14ac:dyDescent="0.3">
      <c r="I1476" s="5"/>
    </row>
    <row r="1477" spans="9:9" x14ac:dyDescent="0.3">
      <c r="I1477" s="5"/>
    </row>
    <row r="1478" spans="9:9" x14ac:dyDescent="0.3">
      <c r="I1478" s="5"/>
    </row>
    <row r="1479" spans="9:9" x14ac:dyDescent="0.3">
      <c r="I1479" s="5"/>
    </row>
    <row r="1480" spans="9:9" x14ac:dyDescent="0.3">
      <c r="I1480" s="5"/>
    </row>
    <row r="1481" spans="9:9" x14ac:dyDescent="0.3">
      <c r="I1481" s="5"/>
    </row>
    <row r="1482" spans="9:9" x14ac:dyDescent="0.3">
      <c r="I1482" s="5"/>
    </row>
    <row r="1483" spans="9:9" x14ac:dyDescent="0.3">
      <c r="I1483" s="5"/>
    </row>
    <row r="1484" spans="9:9" x14ac:dyDescent="0.3">
      <c r="I1484" s="5"/>
    </row>
    <row r="1485" spans="9:9" x14ac:dyDescent="0.3">
      <c r="I1485" s="5"/>
    </row>
    <row r="1486" spans="9:9" x14ac:dyDescent="0.3">
      <c r="I1486" s="5"/>
    </row>
    <row r="1487" spans="9:9" x14ac:dyDescent="0.3">
      <c r="I1487" s="5"/>
    </row>
    <row r="1488" spans="9:9" x14ac:dyDescent="0.3">
      <c r="I1488" s="5"/>
    </row>
    <row r="1489" spans="9:9" x14ac:dyDescent="0.3">
      <c r="I1489" s="5"/>
    </row>
    <row r="1490" spans="9:9" x14ac:dyDescent="0.3">
      <c r="I1490" s="5"/>
    </row>
    <row r="1491" spans="9:9" x14ac:dyDescent="0.3">
      <c r="I1491" s="5"/>
    </row>
    <row r="1492" spans="9:9" x14ac:dyDescent="0.3">
      <c r="I1492" s="5"/>
    </row>
    <row r="1493" spans="9:9" x14ac:dyDescent="0.3">
      <c r="I1493" s="5"/>
    </row>
    <row r="1494" spans="9:9" x14ac:dyDescent="0.3">
      <c r="I1494" s="5"/>
    </row>
    <row r="1495" spans="9:9" x14ac:dyDescent="0.3">
      <c r="I1495" s="5"/>
    </row>
    <row r="1496" spans="9:9" x14ac:dyDescent="0.3">
      <c r="I1496" s="5"/>
    </row>
    <row r="1497" spans="9:9" x14ac:dyDescent="0.3">
      <c r="I1497" s="5"/>
    </row>
    <row r="1498" spans="9:9" x14ac:dyDescent="0.3">
      <c r="I1498" s="5"/>
    </row>
    <row r="1499" spans="9:9" x14ac:dyDescent="0.3">
      <c r="I1499" s="5"/>
    </row>
    <row r="1500" spans="9:9" x14ac:dyDescent="0.3">
      <c r="I1500" s="5"/>
    </row>
    <row r="1501" spans="9:9" x14ac:dyDescent="0.3">
      <c r="I1501" s="5"/>
    </row>
    <row r="1502" spans="9:9" x14ac:dyDescent="0.3">
      <c r="I1502" s="5"/>
    </row>
    <row r="1503" spans="9:9" x14ac:dyDescent="0.3">
      <c r="I1503" s="5"/>
    </row>
    <row r="1504" spans="9:9" x14ac:dyDescent="0.3">
      <c r="I1504" s="5"/>
    </row>
    <row r="1505" spans="9:9" x14ac:dyDescent="0.3">
      <c r="I1505" s="5"/>
    </row>
    <row r="1506" spans="9:9" x14ac:dyDescent="0.3">
      <c r="I1506" s="5"/>
    </row>
    <row r="1507" spans="9:9" x14ac:dyDescent="0.3">
      <c r="I1507" s="5"/>
    </row>
    <row r="1508" spans="9:9" x14ac:dyDescent="0.3">
      <c r="I1508" s="5"/>
    </row>
    <row r="1509" spans="9:9" x14ac:dyDescent="0.3">
      <c r="I1509" s="5"/>
    </row>
    <row r="1510" spans="9:9" x14ac:dyDescent="0.3">
      <c r="I1510" s="5"/>
    </row>
    <row r="1511" spans="9:9" x14ac:dyDescent="0.3">
      <c r="I1511" s="5"/>
    </row>
    <row r="1512" spans="9:9" x14ac:dyDescent="0.3">
      <c r="I1512" s="5"/>
    </row>
    <row r="1513" spans="9:9" x14ac:dyDescent="0.3">
      <c r="I1513" s="5"/>
    </row>
    <row r="1514" spans="9:9" x14ac:dyDescent="0.3">
      <c r="I1514" s="5"/>
    </row>
    <row r="1515" spans="9:9" x14ac:dyDescent="0.3">
      <c r="I1515" s="5"/>
    </row>
    <row r="1516" spans="9:9" x14ac:dyDescent="0.3">
      <c r="I1516" s="5"/>
    </row>
    <row r="1517" spans="9:9" x14ac:dyDescent="0.3">
      <c r="I1517" s="5"/>
    </row>
    <row r="1518" spans="9:9" x14ac:dyDescent="0.3">
      <c r="I1518" s="5"/>
    </row>
    <row r="1519" spans="9:9" x14ac:dyDescent="0.3">
      <c r="I1519" s="5"/>
    </row>
    <row r="1520" spans="9:9" x14ac:dyDescent="0.3">
      <c r="I1520" s="5"/>
    </row>
    <row r="1521" spans="9:9" x14ac:dyDescent="0.3">
      <c r="I1521" s="5"/>
    </row>
    <row r="1522" spans="9:9" x14ac:dyDescent="0.3">
      <c r="I1522" s="5"/>
    </row>
    <row r="1523" spans="9:9" x14ac:dyDescent="0.3">
      <c r="I1523" s="5"/>
    </row>
    <row r="1524" spans="9:9" x14ac:dyDescent="0.3">
      <c r="I1524" s="5"/>
    </row>
    <row r="1525" spans="9:9" x14ac:dyDescent="0.3">
      <c r="I1525" s="5"/>
    </row>
    <row r="1526" spans="9:9" x14ac:dyDescent="0.3">
      <c r="I1526" s="5"/>
    </row>
    <row r="1527" spans="9:9" x14ac:dyDescent="0.3">
      <c r="I1527" s="5"/>
    </row>
    <row r="1528" spans="9:9" x14ac:dyDescent="0.3">
      <c r="I1528" s="5"/>
    </row>
    <row r="1529" spans="9:9" x14ac:dyDescent="0.3">
      <c r="I1529" s="5"/>
    </row>
    <row r="1530" spans="9:9" x14ac:dyDescent="0.3">
      <c r="I1530" s="5"/>
    </row>
    <row r="1531" spans="9:9" x14ac:dyDescent="0.3">
      <c r="I1531" s="5"/>
    </row>
    <row r="1532" spans="9:9" x14ac:dyDescent="0.3">
      <c r="I1532" s="5"/>
    </row>
    <row r="1533" spans="9:9" x14ac:dyDescent="0.3">
      <c r="I1533" s="5"/>
    </row>
    <row r="1534" spans="9:9" x14ac:dyDescent="0.3">
      <c r="I1534" s="5"/>
    </row>
    <row r="1535" spans="9:9" x14ac:dyDescent="0.3">
      <c r="I1535" s="5"/>
    </row>
    <row r="1536" spans="9:9" x14ac:dyDescent="0.3">
      <c r="I1536" s="5"/>
    </row>
    <row r="1537" spans="9:9" x14ac:dyDescent="0.3">
      <c r="I1537" s="5"/>
    </row>
    <row r="1538" spans="9:9" x14ac:dyDescent="0.3">
      <c r="I1538" s="5"/>
    </row>
    <row r="1539" spans="9:9" x14ac:dyDescent="0.3">
      <c r="I1539" s="5"/>
    </row>
    <row r="1540" spans="9:9" x14ac:dyDescent="0.3">
      <c r="I1540" s="5"/>
    </row>
    <row r="1541" spans="9:9" x14ac:dyDescent="0.3">
      <c r="I1541" s="5"/>
    </row>
    <row r="1542" spans="9:9" x14ac:dyDescent="0.3">
      <c r="I1542" s="5"/>
    </row>
    <row r="1543" spans="9:9" x14ac:dyDescent="0.3">
      <c r="I1543" s="5"/>
    </row>
    <row r="1544" spans="9:9" x14ac:dyDescent="0.3">
      <c r="I1544" s="5"/>
    </row>
    <row r="1545" spans="9:9" x14ac:dyDescent="0.3">
      <c r="I1545" s="5"/>
    </row>
    <row r="1546" spans="9:9" x14ac:dyDescent="0.3">
      <c r="I1546" s="5"/>
    </row>
    <row r="1547" spans="9:9" x14ac:dyDescent="0.3">
      <c r="I1547" s="5"/>
    </row>
    <row r="1548" spans="9:9" x14ac:dyDescent="0.3">
      <c r="I1548" s="5"/>
    </row>
    <row r="1549" spans="9:9" x14ac:dyDescent="0.3">
      <c r="I1549" s="5"/>
    </row>
    <row r="1550" spans="9:9" x14ac:dyDescent="0.3">
      <c r="I1550" s="5"/>
    </row>
    <row r="1551" spans="9:9" x14ac:dyDescent="0.3">
      <c r="I1551" s="5"/>
    </row>
    <row r="1552" spans="9:9" x14ac:dyDescent="0.3">
      <c r="I1552" s="5"/>
    </row>
    <row r="1553" spans="9:9" x14ac:dyDescent="0.3">
      <c r="I1553" s="5"/>
    </row>
    <row r="1554" spans="9:9" x14ac:dyDescent="0.3">
      <c r="I1554" s="5"/>
    </row>
    <row r="1555" spans="9:9" x14ac:dyDescent="0.3">
      <c r="I1555" s="5"/>
    </row>
    <row r="1556" spans="9:9" x14ac:dyDescent="0.3">
      <c r="I1556" s="5"/>
    </row>
    <row r="1557" spans="9:9" x14ac:dyDescent="0.3">
      <c r="I1557" s="5"/>
    </row>
    <row r="1558" spans="9:9" x14ac:dyDescent="0.3">
      <c r="I1558" s="5"/>
    </row>
    <row r="1559" spans="9:9" x14ac:dyDescent="0.3">
      <c r="I1559" s="5"/>
    </row>
    <row r="1560" spans="9:9" x14ac:dyDescent="0.3">
      <c r="I1560" s="5"/>
    </row>
    <row r="1561" spans="9:9" x14ac:dyDescent="0.3">
      <c r="I1561" s="5"/>
    </row>
    <row r="1562" spans="9:9" x14ac:dyDescent="0.3">
      <c r="I1562" s="5"/>
    </row>
    <row r="1563" spans="9:9" x14ac:dyDescent="0.3">
      <c r="I1563" s="5"/>
    </row>
    <row r="1564" spans="9:9" x14ac:dyDescent="0.3">
      <c r="I1564" s="5"/>
    </row>
    <row r="1565" spans="9:9" x14ac:dyDescent="0.3">
      <c r="I1565" s="5"/>
    </row>
    <row r="1566" spans="9:9" x14ac:dyDescent="0.3">
      <c r="I1566" s="5"/>
    </row>
    <row r="1567" spans="9:9" x14ac:dyDescent="0.3">
      <c r="I1567" s="5"/>
    </row>
    <row r="1568" spans="9:9" x14ac:dyDescent="0.3">
      <c r="I1568" s="5"/>
    </row>
    <row r="1569" spans="9:9" x14ac:dyDescent="0.3">
      <c r="I1569" s="5"/>
    </row>
    <row r="1570" spans="9:9" x14ac:dyDescent="0.3">
      <c r="I1570" s="5"/>
    </row>
    <row r="1571" spans="9:9" x14ac:dyDescent="0.3">
      <c r="I1571" s="5"/>
    </row>
    <row r="1572" spans="9:9" x14ac:dyDescent="0.3">
      <c r="I1572" s="5"/>
    </row>
    <row r="1573" spans="9:9" x14ac:dyDescent="0.3">
      <c r="I1573" s="5"/>
    </row>
    <row r="1574" spans="9:9" x14ac:dyDescent="0.3">
      <c r="I1574" s="5"/>
    </row>
    <row r="1575" spans="9:9" x14ac:dyDescent="0.3">
      <c r="I1575" s="5"/>
    </row>
    <row r="1576" spans="9:9" x14ac:dyDescent="0.3">
      <c r="I1576" s="5"/>
    </row>
    <row r="1577" spans="9:9" x14ac:dyDescent="0.3">
      <c r="I1577" s="5"/>
    </row>
    <row r="1578" spans="9:9" x14ac:dyDescent="0.3">
      <c r="I1578" s="5"/>
    </row>
    <row r="1579" spans="9:9" x14ac:dyDescent="0.3">
      <c r="I1579" s="5"/>
    </row>
    <row r="1580" spans="9:9" x14ac:dyDescent="0.3">
      <c r="I1580" s="5"/>
    </row>
    <row r="1581" spans="9:9" x14ac:dyDescent="0.3">
      <c r="I1581" s="5"/>
    </row>
    <row r="1582" spans="9:9" x14ac:dyDescent="0.3">
      <c r="I1582" s="5"/>
    </row>
    <row r="1583" spans="9:9" x14ac:dyDescent="0.3">
      <c r="I1583" s="5"/>
    </row>
    <row r="1584" spans="9:9" x14ac:dyDescent="0.3">
      <c r="I1584" s="5"/>
    </row>
    <row r="1585" spans="9:9" x14ac:dyDescent="0.3">
      <c r="I1585" s="5"/>
    </row>
    <row r="1586" spans="9:9" x14ac:dyDescent="0.3">
      <c r="I1586" s="5"/>
    </row>
    <row r="1587" spans="9:9" x14ac:dyDescent="0.3">
      <c r="I1587" s="5"/>
    </row>
    <row r="1588" spans="9:9" x14ac:dyDescent="0.3">
      <c r="I1588" s="5"/>
    </row>
    <row r="1589" spans="9:9" x14ac:dyDescent="0.3">
      <c r="I1589" s="5"/>
    </row>
    <row r="1590" spans="9:9" x14ac:dyDescent="0.3">
      <c r="I1590" s="5"/>
    </row>
    <row r="1591" spans="9:9" x14ac:dyDescent="0.3">
      <c r="I1591" s="5"/>
    </row>
    <row r="1592" spans="9:9" x14ac:dyDescent="0.3">
      <c r="I1592" s="5"/>
    </row>
    <row r="1593" spans="9:9" x14ac:dyDescent="0.3">
      <c r="I1593" s="5"/>
    </row>
    <row r="1594" spans="9:9" x14ac:dyDescent="0.3">
      <c r="I1594" s="5"/>
    </row>
    <row r="1595" spans="9:9" x14ac:dyDescent="0.3">
      <c r="I1595" s="5"/>
    </row>
    <row r="1596" spans="9:9" x14ac:dyDescent="0.3">
      <c r="I1596" s="5"/>
    </row>
    <row r="1597" spans="9:9" x14ac:dyDescent="0.3">
      <c r="I1597" s="5"/>
    </row>
    <row r="1598" spans="9:9" x14ac:dyDescent="0.3">
      <c r="I1598" s="5"/>
    </row>
    <row r="1599" spans="9:9" x14ac:dyDescent="0.3">
      <c r="I1599" s="5"/>
    </row>
    <row r="1600" spans="9:9" x14ac:dyDescent="0.3">
      <c r="I1600" s="5"/>
    </row>
    <row r="1601" spans="9:9" x14ac:dyDescent="0.3">
      <c r="I1601" s="5"/>
    </row>
    <row r="1602" spans="9:9" x14ac:dyDescent="0.3">
      <c r="I1602" s="5"/>
    </row>
    <row r="1603" spans="9:9" x14ac:dyDescent="0.3">
      <c r="I1603" s="5"/>
    </row>
    <row r="1604" spans="9:9" x14ac:dyDescent="0.3">
      <c r="I1604" s="5"/>
    </row>
    <row r="1605" spans="9:9" x14ac:dyDescent="0.3">
      <c r="I1605" s="5"/>
    </row>
    <row r="1606" spans="9:9" x14ac:dyDescent="0.3">
      <c r="I1606" s="5"/>
    </row>
    <row r="1607" spans="9:9" x14ac:dyDescent="0.3">
      <c r="I1607" s="5"/>
    </row>
    <row r="1608" spans="9:9" x14ac:dyDescent="0.3">
      <c r="I1608" s="5"/>
    </row>
    <row r="1609" spans="9:9" x14ac:dyDescent="0.3">
      <c r="I1609" s="5"/>
    </row>
    <row r="1610" spans="9:9" x14ac:dyDescent="0.3">
      <c r="I1610" s="5"/>
    </row>
    <row r="1611" spans="9:9" x14ac:dyDescent="0.3">
      <c r="I1611" s="5"/>
    </row>
    <row r="1612" spans="9:9" x14ac:dyDescent="0.3">
      <c r="I1612" s="5"/>
    </row>
    <row r="1613" spans="9:9" x14ac:dyDescent="0.3">
      <c r="I1613" s="5"/>
    </row>
    <row r="1614" spans="9:9" x14ac:dyDescent="0.3">
      <c r="I1614" s="5"/>
    </row>
    <row r="1615" spans="9:9" x14ac:dyDescent="0.3">
      <c r="I1615" s="5"/>
    </row>
    <row r="1616" spans="9:9" x14ac:dyDescent="0.3">
      <c r="I1616" s="5"/>
    </row>
    <row r="1617" spans="9:9" x14ac:dyDescent="0.3">
      <c r="I1617" s="5"/>
    </row>
    <row r="1618" spans="9:9" x14ac:dyDescent="0.3">
      <c r="I1618" s="5"/>
    </row>
    <row r="1619" spans="9:9" x14ac:dyDescent="0.3">
      <c r="I1619" s="5"/>
    </row>
    <row r="1620" spans="9:9" x14ac:dyDescent="0.3">
      <c r="I1620" s="5"/>
    </row>
    <row r="1621" spans="9:9" x14ac:dyDescent="0.3">
      <c r="I1621" s="5"/>
    </row>
    <row r="1622" spans="9:9" x14ac:dyDescent="0.3">
      <c r="I1622" s="5"/>
    </row>
    <row r="1623" spans="9:9" x14ac:dyDescent="0.3">
      <c r="I1623" s="5"/>
    </row>
    <row r="1624" spans="9:9" x14ac:dyDescent="0.3">
      <c r="I1624" s="5"/>
    </row>
    <row r="1625" spans="9:9" x14ac:dyDescent="0.3">
      <c r="I1625" s="5"/>
    </row>
    <row r="1626" spans="9:9" x14ac:dyDescent="0.3">
      <c r="I1626" s="5"/>
    </row>
    <row r="1627" spans="9:9" x14ac:dyDescent="0.3">
      <c r="I1627" s="5"/>
    </row>
    <row r="1628" spans="9:9" x14ac:dyDescent="0.3">
      <c r="I1628" s="5"/>
    </row>
    <row r="1629" spans="9:9" x14ac:dyDescent="0.3">
      <c r="I1629" s="5"/>
    </row>
    <row r="1630" spans="9:9" x14ac:dyDescent="0.3">
      <c r="I1630" s="5"/>
    </row>
    <row r="1631" spans="9:9" x14ac:dyDescent="0.3">
      <c r="I1631" s="5"/>
    </row>
    <row r="1632" spans="9:9" x14ac:dyDescent="0.3">
      <c r="I1632" s="5"/>
    </row>
    <row r="1633" spans="9:9" x14ac:dyDescent="0.3">
      <c r="I1633" s="5"/>
    </row>
    <row r="1634" spans="9:9" x14ac:dyDescent="0.3">
      <c r="I1634" s="5"/>
    </row>
    <row r="1635" spans="9:9" x14ac:dyDescent="0.3">
      <c r="I1635" s="5"/>
    </row>
    <row r="1636" spans="9:9" x14ac:dyDescent="0.3">
      <c r="I1636" s="5"/>
    </row>
    <row r="1637" spans="9:9" x14ac:dyDescent="0.3">
      <c r="I1637" s="5"/>
    </row>
    <row r="1638" spans="9:9" x14ac:dyDescent="0.3">
      <c r="I1638" s="5"/>
    </row>
    <row r="1639" spans="9:9" x14ac:dyDescent="0.3">
      <c r="I1639" s="5"/>
    </row>
    <row r="1640" spans="9:9" x14ac:dyDescent="0.3">
      <c r="I1640" s="5"/>
    </row>
    <row r="1641" spans="9:9" x14ac:dyDescent="0.3">
      <c r="I1641" s="5"/>
    </row>
    <row r="1642" spans="9:9" x14ac:dyDescent="0.3">
      <c r="I1642" s="5"/>
    </row>
    <row r="1643" spans="9:9" x14ac:dyDescent="0.3">
      <c r="I1643" s="5"/>
    </row>
    <row r="1644" spans="9:9" x14ac:dyDescent="0.3">
      <c r="I1644" s="5"/>
    </row>
    <row r="1645" spans="9:9" x14ac:dyDescent="0.3">
      <c r="I1645" s="5"/>
    </row>
    <row r="1646" spans="9:9" x14ac:dyDescent="0.3">
      <c r="I1646" s="5"/>
    </row>
    <row r="1647" spans="9:9" x14ac:dyDescent="0.3">
      <c r="I1647" s="5"/>
    </row>
    <row r="1648" spans="9:9" x14ac:dyDescent="0.3">
      <c r="I1648" s="5"/>
    </row>
    <row r="1649" spans="9:9" x14ac:dyDescent="0.3">
      <c r="I1649" s="5"/>
    </row>
    <row r="1650" spans="9:9" x14ac:dyDescent="0.3">
      <c r="I1650" s="5"/>
    </row>
    <row r="1651" spans="9:9" x14ac:dyDescent="0.3">
      <c r="I1651" s="5"/>
    </row>
    <row r="1652" spans="9:9" x14ac:dyDescent="0.3">
      <c r="I1652" s="5"/>
    </row>
    <row r="1653" spans="9:9" x14ac:dyDescent="0.3">
      <c r="I1653" s="5"/>
    </row>
    <row r="1654" spans="9:9" x14ac:dyDescent="0.3">
      <c r="I1654" s="5"/>
    </row>
    <row r="1655" spans="9:9" x14ac:dyDescent="0.3">
      <c r="I1655" s="5"/>
    </row>
    <row r="1656" spans="9:9" x14ac:dyDescent="0.3">
      <c r="I1656" s="5"/>
    </row>
    <row r="1657" spans="9:9" x14ac:dyDescent="0.3">
      <c r="I1657" s="5"/>
    </row>
    <row r="1658" spans="9:9" x14ac:dyDescent="0.3">
      <c r="I1658" s="5"/>
    </row>
    <row r="1659" spans="9:9" x14ac:dyDescent="0.3">
      <c r="I1659" s="5"/>
    </row>
    <row r="1660" spans="9:9" x14ac:dyDescent="0.3">
      <c r="I1660" s="5"/>
    </row>
    <row r="1661" spans="9:9" x14ac:dyDescent="0.3">
      <c r="I1661" s="5"/>
    </row>
    <row r="1662" spans="9:9" x14ac:dyDescent="0.3">
      <c r="I1662" s="5"/>
    </row>
    <row r="1663" spans="9:9" x14ac:dyDescent="0.3">
      <c r="I1663" s="5"/>
    </row>
    <row r="1664" spans="9:9" x14ac:dyDescent="0.3">
      <c r="I1664" s="5"/>
    </row>
    <row r="1665" spans="9:9" x14ac:dyDescent="0.3">
      <c r="I1665" s="5"/>
    </row>
    <row r="1666" spans="9:9" x14ac:dyDescent="0.3">
      <c r="I1666" s="5"/>
    </row>
    <row r="1667" spans="9:9" x14ac:dyDescent="0.3">
      <c r="I1667" s="5"/>
    </row>
    <row r="1668" spans="9:9" x14ac:dyDescent="0.3">
      <c r="I1668" s="5"/>
    </row>
    <row r="1669" spans="9:9" x14ac:dyDescent="0.3">
      <c r="I1669" s="5"/>
    </row>
    <row r="1670" spans="9:9" x14ac:dyDescent="0.3">
      <c r="I1670" s="5"/>
    </row>
    <row r="1671" spans="9:9" x14ac:dyDescent="0.3">
      <c r="I1671" s="5"/>
    </row>
    <row r="1672" spans="9:9" x14ac:dyDescent="0.3">
      <c r="I1672" s="5"/>
    </row>
    <row r="1673" spans="9:9" x14ac:dyDescent="0.3">
      <c r="I1673" s="5"/>
    </row>
    <row r="1674" spans="9:9" x14ac:dyDescent="0.3">
      <c r="I1674" s="5"/>
    </row>
    <row r="1675" spans="9:9" x14ac:dyDescent="0.3">
      <c r="I1675" s="5"/>
    </row>
    <row r="1676" spans="9:9" x14ac:dyDescent="0.3">
      <c r="I1676" s="5"/>
    </row>
    <row r="1677" spans="9:9" x14ac:dyDescent="0.3">
      <c r="I1677" s="5"/>
    </row>
    <row r="1678" spans="9:9" x14ac:dyDescent="0.3">
      <c r="I1678" s="5"/>
    </row>
    <row r="1679" spans="9:9" x14ac:dyDescent="0.3">
      <c r="I1679" s="5"/>
    </row>
    <row r="1680" spans="9:9" x14ac:dyDescent="0.3">
      <c r="I1680" s="5"/>
    </row>
    <row r="1681" spans="9:9" x14ac:dyDescent="0.3">
      <c r="I1681" s="5"/>
    </row>
    <row r="1682" spans="9:9" x14ac:dyDescent="0.3">
      <c r="I1682" s="5"/>
    </row>
    <row r="1683" spans="9:9" x14ac:dyDescent="0.3">
      <c r="I1683" s="5"/>
    </row>
    <row r="1684" spans="9:9" x14ac:dyDescent="0.3">
      <c r="I1684" s="5"/>
    </row>
    <row r="1685" spans="9:9" x14ac:dyDescent="0.3">
      <c r="I1685" s="5"/>
    </row>
    <row r="1686" spans="9:9" x14ac:dyDescent="0.3">
      <c r="I1686" s="5"/>
    </row>
    <row r="1687" spans="9:9" x14ac:dyDescent="0.3">
      <c r="I1687" s="5"/>
    </row>
    <row r="1688" spans="9:9" x14ac:dyDescent="0.3">
      <c r="I1688" s="5"/>
    </row>
    <row r="1689" spans="9:9" x14ac:dyDescent="0.3">
      <c r="I1689" s="5"/>
    </row>
    <row r="1690" spans="9:9" x14ac:dyDescent="0.3">
      <c r="I1690" s="5"/>
    </row>
    <row r="1691" spans="9:9" x14ac:dyDescent="0.3">
      <c r="I1691" s="5"/>
    </row>
    <row r="1692" spans="9:9" x14ac:dyDescent="0.3">
      <c r="I1692" s="5"/>
    </row>
    <row r="1693" spans="9:9" x14ac:dyDescent="0.3">
      <c r="I1693" s="5"/>
    </row>
    <row r="1694" spans="9:9" x14ac:dyDescent="0.3">
      <c r="I1694" s="5"/>
    </row>
    <row r="1695" spans="9:9" x14ac:dyDescent="0.3">
      <c r="I1695" s="5"/>
    </row>
    <row r="1696" spans="9:9" x14ac:dyDescent="0.3">
      <c r="I1696" s="5"/>
    </row>
    <row r="1697" spans="9:9" x14ac:dyDescent="0.3">
      <c r="I1697" s="5"/>
    </row>
    <row r="1698" spans="9:9" x14ac:dyDescent="0.3">
      <c r="I1698" s="5"/>
    </row>
    <row r="1699" spans="9:9" x14ac:dyDescent="0.3">
      <c r="I1699" s="5"/>
    </row>
    <row r="1700" spans="9:9" x14ac:dyDescent="0.3">
      <c r="I1700" s="5"/>
    </row>
    <row r="1701" spans="9:9" x14ac:dyDescent="0.3">
      <c r="I1701" s="5"/>
    </row>
    <row r="1702" spans="9:9" x14ac:dyDescent="0.3">
      <c r="I1702" s="5"/>
    </row>
    <row r="1703" spans="9:9" x14ac:dyDescent="0.3">
      <c r="I1703" s="5"/>
    </row>
    <row r="1704" spans="9:9" x14ac:dyDescent="0.3">
      <c r="I1704" s="5"/>
    </row>
    <row r="1705" spans="9:9" x14ac:dyDescent="0.3">
      <c r="I1705" s="5"/>
    </row>
    <row r="1706" spans="9:9" x14ac:dyDescent="0.3">
      <c r="I1706" s="5"/>
    </row>
    <row r="1707" spans="9:9" x14ac:dyDescent="0.3">
      <c r="I1707" s="5"/>
    </row>
    <row r="1708" spans="9:9" x14ac:dyDescent="0.3">
      <c r="I1708" s="5"/>
    </row>
    <row r="1709" spans="9:9" x14ac:dyDescent="0.3">
      <c r="I1709" s="5"/>
    </row>
    <row r="1710" spans="9:9" x14ac:dyDescent="0.3">
      <c r="I1710" s="5"/>
    </row>
    <row r="1711" spans="9:9" x14ac:dyDescent="0.3">
      <c r="I1711" s="5"/>
    </row>
    <row r="1712" spans="9:9" x14ac:dyDescent="0.3">
      <c r="I1712" s="5"/>
    </row>
    <row r="1713" spans="9:9" x14ac:dyDescent="0.3">
      <c r="I1713" s="5"/>
    </row>
    <row r="1714" spans="9:9" x14ac:dyDescent="0.3">
      <c r="I1714" s="5"/>
    </row>
    <row r="1715" spans="9:9" x14ac:dyDescent="0.3">
      <c r="I1715" s="5"/>
    </row>
    <row r="1716" spans="9:9" x14ac:dyDescent="0.3">
      <c r="I1716" s="5"/>
    </row>
    <row r="1717" spans="9:9" x14ac:dyDescent="0.3">
      <c r="I1717" s="5"/>
    </row>
    <row r="1718" spans="9:9" x14ac:dyDescent="0.3">
      <c r="I1718" s="5"/>
    </row>
    <row r="1719" spans="9:9" x14ac:dyDescent="0.3">
      <c r="I1719" s="5"/>
    </row>
    <row r="1720" spans="9:9" x14ac:dyDescent="0.3">
      <c r="I1720" s="5"/>
    </row>
    <row r="1721" spans="9:9" x14ac:dyDescent="0.3">
      <c r="I1721" s="5"/>
    </row>
    <row r="1722" spans="9:9" x14ac:dyDescent="0.3">
      <c r="I1722" s="5"/>
    </row>
    <row r="1723" spans="9:9" x14ac:dyDescent="0.3">
      <c r="I1723" s="5"/>
    </row>
    <row r="1724" spans="9:9" x14ac:dyDescent="0.3">
      <c r="I1724" s="5"/>
    </row>
    <row r="1725" spans="9:9" x14ac:dyDescent="0.3">
      <c r="I1725" s="5"/>
    </row>
    <row r="1726" spans="9:9" x14ac:dyDescent="0.3">
      <c r="I1726" s="5"/>
    </row>
    <row r="1727" spans="9:9" x14ac:dyDescent="0.3">
      <c r="I1727" s="5"/>
    </row>
    <row r="1728" spans="9:9" x14ac:dyDescent="0.3">
      <c r="I1728" s="5"/>
    </row>
    <row r="1729" spans="9:9" x14ac:dyDescent="0.3">
      <c r="I1729" s="5"/>
    </row>
    <row r="1730" spans="9:9" x14ac:dyDescent="0.3">
      <c r="I1730" s="5"/>
    </row>
    <row r="1731" spans="9:9" x14ac:dyDescent="0.3">
      <c r="I1731" s="5"/>
    </row>
    <row r="1732" spans="9:9" x14ac:dyDescent="0.3">
      <c r="I1732" s="5"/>
    </row>
    <row r="1733" spans="9:9" x14ac:dyDescent="0.3">
      <c r="I1733" s="5"/>
    </row>
    <row r="1734" spans="9:9" x14ac:dyDescent="0.3">
      <c r="I1734" s="5"/>
    </row>
    <row r="1735" spans="9:9" x14ac:dyDescent="0.3">
      <c r="I1735" s="5"/>
    </row>
    <row r="1736" spans="9:9" x14ac:dyDescent="0.3">
      <c r="I1736" s="5"/>
    </row>
    <row r="1737" spans="9:9" x14ac:dyDescent="0.3">
      <c r="I1737" s="5"/>
    </row>
    <row r="1738" spans="9:9" x14ac:dyDescent="0.3">
      <c r="I1738" s="5"/>
    </row>
    <row r="1739" spans="9:9" x14ac:dyDescent="0.3">
      <c r="I1739" s="5"/>
    </row>
    <row r="1740" spans="9:9" x14ac:dyDescent="0.3">
      <c r="I1740" s="5"/>
    </row>
    <row r="1741" spans="9:9" x14ac:dyDescent="0.3">
      <c r="I1741" s="5"/>
    </row>
    <row r="1742" spans="9:9" x14ac:dyDescent="0.3">
      <c r="I1742" s="5"/>
    </row>
    <row r="1743" spans="9:9" x14ac:dyDescent="0.3">
      <c r="I1743" s="5"/>
    </row>
    <row r="1744" spans="9:9" x14ac:dyDescent="0.3">
      <c r="I1744" s="5"/>
    </row>
    <row r="1745" spans="9:9" x14ac:dyDescent="0.3">
      <c r="I1745" s="5"/>
    </row>
    <row r="1746" spans="9:9" x14ac:dyDescent="0.3">
      <c r="I1746" s="5"/>
    </row>
    <row r="1747" spans="9:9" x14ac:dyDescent="0.3">
      <c r="I1747" s="5"/>
    </row>
    <row r="1748" spans="9:9" x14ac:dyDescent="0.3">
      <c r="I1748" s="5"/>
    </row>
    <row r="1749" spans="9:9" x14ac:dyDescent="0.3">
      <c r="I1749" s="5"/>
    </row>
    <row r="1750" spans="9:9" x14ac:dyDescent="0.3">
      <c r="I1750" s="5"/>
    </row>
    <row r="1751" spans="9:9" x14ac:dyDescent="0.3">
      <c r="I1751" s="5"/>
    </row>
    <row r="1752" spans="9:9" x14ac:dyDescent="0.3">
      <c r="I1752" s="5"/>
    </row>
    <row r="1753" spans="9:9" x14ac:dyDescent="0.3">
      <c r="I1753" s="5"/>
    </row>
    <row r="1754" spans="9:9" x14ac:dyDescent="0.3">
      <c r="I1754" s="5"/>
    </row>
    <row r="1755" spans="9:9" x14ac:dyDescent="0.3">
      <c r="I1755" s="5"/>
    </row>
    <row r="1756" spans="9:9" x14ac:dyDescent="0.3">
      <c r="I1756" s="5"/>
    </row>
    <row r="1757" spans="9:9" x14ac:dyDescent="0.3">
      <c r="I1757" s="5"/>
    </row>
    <row r="1758" spans="9:9" x14ac:dyDescent="0.3">
      <c r="I1758" s="5"/>
    </row>
    <row r="1759" spans="9:9" x14ac:dyDescent="0.3">
      <c r="I1759" s="5"/>
    </row>
    <row r="1760" spans="9:9" x14ac:dyDescent="0.3">
      <c r="I1760" s="5"/>
    </row>
    <row r="1761" spans="9:9" x14ac:dyDescent="0.3">
      <c r="I1761" s="5"/>
    </row>
    <row r="1762" spans="9:9" x14ac:dyDescent="0.3">
      <c r="I1762" s="5"/>
    </row>
    <row r="1763" spans="9:9" x14ac:dyDescent="0.3">
      <c r="I1763" s="5"/>
    </row>
    <row r="1764" spans="9:9" x14ac:dyDescent="0.3">
      <c r="I1764" s="5"/>
    </row>
    <row r="1765" spans="9:9" x14ac:dyDescent="0.3">
      <c r="I1765" s="5"/>
    </row>
    <row r="1766" spans="9:9" x14ac:dyDescent="0.3">
      <c r="I1766" s="5"/>
    </row>
    <row r="1767" spans="9:9" x14ac:dyDescent="0.3">
      <c r="I1767" s="5"/>
    </row>
    <row r="1768" spans="9:9" x14ac:dyDescent="0.3">
      <c r="I1768" s="5"/>
    </row>
    <row r="1769" spans="9:9" x14ac:dyDescent="0.3">
      <c r="I1769" s="5"/>
    </row>
    <row r="1770" spans="9:9" x14ac:dyDescent="0.3">
      <c r="I1770" s="5"/>
    </row>
    <row r="1771" spans="9:9" x14ac:dyDescent="0.3">
      <c r="I1771" s="5"/>
    </row>
    <row r="1772" spans="9:9" x14ac:dyDescent="0.3">
      <c r="I1772" s="5"/>
    </row>
    <row r="1773" spans="9:9" x14ac:dyDescent="0.3">
      <c r="I1773" s="5"/>
    </row>
    <row r="1774" spans="9:9" x14ac:dyDescent="0.3">
      <c r="I1774" s="5"/>
    </row>
    <row r="1775" spans="9:9" x14ac:dyDescent="0.3">
      <c r="I1775" s="5"/>
    </row>
    <row r="1776" spans="9:9" x14ac:dyDescent="0.3">
      <c r="I1776" s="5"/>
    </row>
    <row r="1777" spans="9:9" x14ac:dyDescent="0.3">
      <c r="I1777" s="5"/>
    </row>
    <row r="1778" spans="9:9" x14ac:dyDescent="0.3">
      <c r="I1778" s="5"/>
    </row>
    <row r="1779" spans="9:9" x14ac:dyDescent="0.3">
      <c r="I1779" s="5"/>
    </row>
    <row r="1780" spans="9:9" x14ac:dyDescent="0.3">
      <c r="I1780" s="5"/>
    </row>
    <row r="1781" spans="9:9" x14ac:dyDescent="0.3">
      <c r="I1781" s="5"/>
    </row>
    <row r="1782" spans="9:9" x14ac:dyDescent="0.3">
      <c r="I1782" s="5"/>
    </row>
    <row r="1783" spans="9:9" x14ac:dyDescent="0.3">
      <c r="I1783" s="5"/>
    </row>
    <row r="1784" spans="9:9" x14ac:dyDescent="0.3">
      <c r="I1784" s="5"/>
    </row>
    <row r="1785" spans="9:9" x14ac:dyDescent="0.3">
      <c r="I1785" s="5"/>
    </row>
    <row r="1786" spans="9:9" x14ac:dyDescent="0.3">
      <c r="I1786" s="5"/>
    </row>
    <row r="1787" spans="9:9" x14ac:dyDescent="0.3">
      <c r="I1787" s="5"/>
    </row>
    <row r="1788" spans="9:9" x14ac:dyDescent="0.3">
      <c r="I1788" s="5"/>
    </row>
    <row r="1789" spans="9:9" x14ac:dyDescent="0.3">
      <c r="I1789" s="5"/>
    </row>
    <row r="1790" spans="9:9" x14ac:dyDescent="0.3">
      <c r="I1790" s="5"/>
    </row>
    <row r="1791" spans="9:9" x14ac:dyDescent="0.3">
      <c r="I1791" s="5"/>
    </row>
    <row r="1792" spans="9:9" x14ac:dyDescent="0.3">
      <c r="I1792" s="5"/>
    </row>
    <row r="1793" spans="9:9" x14ac:dyDescent="0.3">
      <c r="I1793" s="5"/>
    </row>
    <row r="1794" spans="9:9" x14ac:dyDescent="0.3">
      <c r="I1794" s="5"/>
    </row>
    <row r="1795" spans="9:9" x14ac:dyDescent="0.3">
      <c r="I1795" s="5"/>
    </row>
    <row r="1796" spans="9:9" x14ac:dyDescent="0.3">
      <c r="I1796" s="5"/>
    </row>
    <row r="1797" spans="9:9" x14ac:dyDescent="0.3">
      <c r="I1797" s="5"/>
    </row>
    <row r="1798" spans="9:9" x14ac:dyDescent="0.3">
      <c r="I1798" s="5"/>
    </row>
    <row r="1799" spans="9:9" x14ac:dyDescent="0.3">
      <c r="I1799" s="5"/>
    </row>
    <row r="1800" spans="9:9" x14ac:dyDescent="0.3">
      <c r="I1800" s="5"/>
    </row>
    <row r="1801" spans="9:9" x14ac:dyDescent="0.3">
      <c r="I1801" s="5"/>
    </row>
    <row r="1802" spans="9:9" x14ac:dyDescent="0.3">
      <c r="I1802" s="5"/>
    </row>
    <row r="1803" spans="9:9" x14ac:dyDescent="0.3">
      <c r="I1803" s="5"/>
    </row>
    <row r="1804" spans="9:9" x14ac:dyDescent="0.3">
      <c r="I1804" s="5"/>
    </row>
    <row r="1805" spans="9:9" x14ac:dyDescent="0.3">
      <c r="I1805" s="5"/>
    </row>
    <row r="1806" spans="9:9" x14ac:dyDescent="0.3">
      <c r="I1806" s="5"/>
    </row>
    <row r="1807" spans="9:9" x14ac:dyDescent="0.3">
      <c r="I1807" s="5"/>
    </row>
    <row r="1808" spans="9:9" x14ac:dyDescent="0.3">
      <c r="I1808" s="5"/>
    </row>
    <row r="1809" spans="9:9" x14ac:dyDescent="0.3">
      <c r="I1809" s="5"/>
    </row>
    <row r="1810" spans="9:9" x14ac:dyDescent="0.3">
      <c r="I1810" s="5"/>
    </row>
    <row r="1811" spans="9:9" x14ac:dyDescent="0.3">
      <c r="I1811" s="5"/>
    </row>
    <row r="1812" spans="9:9" x14ac:dyDescent="0.3">
      <c r="I1812" s="5"/>
    </row>
    <row r="1813" spans="9:9" x14ac:dyDescent="0.3">
      <c r="I1813" s="5"/>
    </row>
    <row r="1814" spans="9:9" x14ac:dyDescent="0.3">
      <c r="I1814" s="5"/>
    </row>
    <row r="1815" spans="9:9" x14ac:dyDescent="0.3">
      <c r="I1815" s="5"/>
    </row>
    <row r="1816" spans="9:9" x14ac:dyDescent="0.3">
      <c r="I1816" s="5"/>
    </row>
    <row r="1817" spans="9:9" x14ac:dyDescent="0.3">
      <c r="I1817" s="5"/>
    </row>
    <row r="1818" spans="9:9" x14ac:dyDescent="0.3">
      <c r="I1818" s="5"/>
    </row>
    <row r="1819" spans="9:9" x14ac:dyDescent="0.3">
      <c r="I1819" s="5"/>
    </row>
    <row r="1820" spans="9:9" x14ac:dyDescent="0.3">
      <c r="I1820" s="5"/>
    </row>
    <row r="1821" spans="9:9" x14ac:dyDescent="0.3">
      <c r="I1821" s="5"/>
    </row>
    <row r="1822" spans="9:9" x14ac:dyDescent="0.3">
      <c r="I1822" s="5"/>
    </row>
    <row r="1823" spans="9:9" x14ac:dyDescent="0.3">
      <c r="I1823" s="5"/>
    </row>
    <row r="1824" spans="9:9" x14ac:dyDescent="0.3">
      <c r="I1824" s="5"/>
    </row>
    <row r="1825" spans="9:9" x14ac:dyDescent="0.3">
      <c r="I1825" s="5"/>
    </row>
    <row r="1826" spans="9:9" x14ac:dyDescent="0.3">
      <c r="I1826" s="5"/>
    </row>
    <row r="1827" spans="9:9" x14ac:dyDescent="0.3">
      <c r="I1827" s="5"/>
    </row>
    <row r="1828" spans="9:9" x14ac:dyDescent="0.3">
      <c r="I1828" s="5"/>
    </row>
    <row r="1829" spans="9:9" x14ac:dyDescent="0.3">
      <c r="I1829" s="5"/>
    </row>
    <row r="1830" spans="9:9" x14ac:dyDescent="0.3">
      <c r="I1830" s="5"/>
    </row>
    <row r="1831" spans="9:9" x14ac:dyDescent="0.3">
      <c r="I1831" s="5"/>
    </row>
    <row r="1832" spans="9:9" x14ac:dyDescent="0.3">
      <c r="I1832" s="5"/>
    </row>
    <row r="1833" spans="9:9" x14ac:dyDescent="0.3">
      <c r="I1833" s="5"/>
    </row>
    <row r="1834" spans="9:9" x14ac:dyDescent="0.3">
      <c r="I1834" s="5"/>
    </row>
    <row r="1835" spans="9:9" x14ac:dyDescent="0.3">
      <c r="I1835" s="5"/>
    </row>
    <row r="1836" spans="9:9" x14ac:dyDescent="0.3">
      <c r="I1836" s="5"/>
    </row>
    <row r="1837" spans="9:9" x14ac:dyDescent="0.3">
      <c r="I1837" s="5"/>
    </row>
    <row r="1838" spans="9:9" x14ac:dyDescent="0.3">
      <c r="I1838" s="5"/>
    </row>
    <row r="1839" spans="9:9" x14ac:dyDescent="0.3">
      <c r="I1839" s="5"/>
    </row>
    <row r="1840" spans="9:9" x14ac:dyDescent="0.3">
      <c r="I1840" s="5"/>
    </row>
    <row r="1841" spans="9:9" x14ac:dyDescent="0.3">
      <c r="I1841" s="5"/>
    </row>
    <row r="1842" spans="9:9" x14ac:dyDescent="0.3">
      <c r="I1842" s="5"/>
    </row>
    <row r="1843" spans="9:9" x14ac:dyDescent="0.3">
      <c r="I1843" s="5"/>
    </row>
    <row r="1844" spans="9:9" x14ac:dyDescent="0.3">
      <c r="I1844" s="5"/>
    </row>
    <row r="1845" spans="9:9" x14ac:dyDescent="0.3">
      <c r="I1845" s="5"/>
    </row>
    <row r="1846" spans="9:9" x14ac:dyDescent="0.3">
      <c r="I1846" s="5"/>
    </row>
    <row r="1847" spans="9:9" x14ac:dyDescent="0.3">
      <c r="I1847" s="5"/>
    </row>
    <row r="1848" spans="9:9" x14ac:dyDescent="0.3">
      <c r="I1848" s="5"/>
    </row>
    <row r="1849" spans="9:9" x14ac:dyDescent="0.3">
      <c r="I1849" s="5"/>
    </row>
    <row r="1850" spans="9:9" x14ac:dyDescent="0.3">
      <c r="I1850" s="5"/>
    </row>
    <row r="1851" spans="9:9" x14ac:dyDescent="0.3">
      <c r="I1851" s="5"/>
    </row>
    <row r="1852" spans="9:9" x14ac:dyDescent="0.3">
      <c r="I1852" s="5"/>
    </row>
    <row r="1853" spans="9:9" x14ac:dyDescent="0.3">
      <c r="I1853" s="5"/>
    </row>
    <row r="1854" spans="9:9" x14ac:dyDescent="0.3">
      <c r="I1854" s="5"/>
    </row>
    <row r="1855" spans="9:9" x14ac:dyDescent="0.3">
      <c r="I1855" s="5"/>
    </row>
    <row r="1856" spans="9:9" x14ac:dyDescent="0.3">
      <c r="I1856" s="5"/>
    </row>
    <row r="1857" spans="9:9" x14ac:dyDescent="0.3">
      <c r="I1857" s="5"/>
    </row>
    <row r="1858" spans="9:9" x14ac:dyDescent="0.3">
      <c r="I1858" s="5"/>
    </row>
    <row r="1859" spans="9:9" x14ac:dyDescent="0.3">
      <c r="I1859" s="5"/>
    </row>
    <row r="1860" spans="9:9" x14ac:dyDescent="0.3">
      <c r="I1860" s="5"/>
    </row>
    <row r="1861" spans="9:9" x14ac:dyDescent="0.3">
      <c r="I1861" s="5"/>
    </row>
    <row r="1862" spans="9:9" x14ac:dyDescent="0.3">
      <c r="I1862" s="5"/>
    </row>
    <row r="1863" spans="9:9" x14ac:dyDescent="0.3">
      <c r="I1863" s="5"/>
    </row>
    <row r="1864" spans="9:9" x14ac:dyDescent="0.3">
      <c r="I1864" s="5"/>
    </row>
    <row r="1865" spans="9:9" x14ac:dyDescent="0.3">
      <c r="I1865" s="5"/>
    </row>
    <row r="1866" spans="9:9" x14ac:dyDescent="0.3">
      <c r="I1866" s="5"/>
    </row>
    <row r="1867" spans="9:9" x14ac:dyDescent="0.3">
      <c r="I1867" s="5"/>
    </row>
    <row r="1868" spans="9:9" x14ac:dyDescent="0.3">
      <c r="I1868" s="5"/>
    </row>
    <row r="1869" spans="9:9" x14ac:dyDescent="0.3">
      <c r="I1869" s="5"/>
    </row>
    <row r="1870" spans="9:9" x14ac:dyDescent="0.3">
      <c r="I1870" s="5"/>
    </row>
    <row r="1871" spans="9:9" x14ac:dyDescent="0.3">
      <c r="I1871" s="5"/>
    </row>
    <row r="1872" spans="9:9" x14ac:dyDescent="0.3">
      <c r="I1872" s="5"/>
    </row>
    <row r="1873" spans="9:9" x14ac:dyDescent="0.3">
      <c r="I1873" s="5"/>
    </row>
    <row r="1874" spans="9:9" x14ac:dyDescent="0.3">
      <c r="I1874" s="5"/>
    </row>
    <row r="1875" spans="9:9" x14ac:dyDescent="0.3">
      <c r="I1875" s="5"/>
    </row>
    <row r="1876" spans="9:9" x14ac:dyDescent="0.3">
      <c r="I1876" s="5"/>
    </row>
    <row r="1877" spans="9:9" x14ac:dyDescent="0.3">
      <c r="I1877" s="5"/>
    </row>
    <row r="1878" spans="9:9" x14ac:dyDescent="0.3">
      <c r="I1878" s="5"/>
    </row>
    <row r="1879" spans="9:9" x14ac:dyDescent="0.3">
      <c r="I1879" s="5"/>
    </row>
    <row r="1880" spans="9:9" x14ac:dyDescent="0.3">
      <c r="I1880" s="5"/>
    </row>
    <row r="1881" spans="9:9" x14ac:dyDescent="0.3">
      <c r="I1881" s="5"/>
    </row>
    <row r="1882" spans="9:9" x14ac:dyDescent="0.3">
      <c r="I1882" s="5"/>
    </row>
    <row r="1883" spans="9:9" x14ac:dyDescent="0.3">
      <c r="I1883" s="5"/>
    </row>
    <row r="1884" spans="9:9" x14ac:dyDescent="0.3">
      <c r="I1884" s="5"/>
    </row>
    <row r="1885" spans="9:9" x14ac:dyDescent="0.3">
      <c r="I1885" s="5"/>
    </row>
    <row r="1886" spans="9:9" x14ac:dyDescent="0.3">
      <c r="I1886" s="5"/>
    </row>
    <row r="1887" spans="9:9" x14ac:dyDescent="0.3">
      <c r="I1887" s="5"/>
    </row>
    <row r="1888" spans="9:9" x14ac:dyDescent="0.3">
      <c r="I1888" s="5"/>
    </row>
    <row r="1889" spans="9:9" x14ac:dyDescent="0.3">
      <c r="I1889" s="5"/>
    </row>
    <row r="1890" spans="9:9" x14ac:dyDescent="0.3">
      <c r="I1890" s="5"/>
    </row>
    <row r="1891" spans="9:9" x14ac:dyDescent="0.3">
      <c r="I1891" s="5"/>
    </row>
    <row r="1892" spans="9:9" x14ac:dyDescent="0.3">
      <c r="I1892" s="5"/>
    </row>
    <row r="1893" spans="9:9" x14ac:dyDescent="0.3">
      <c r="I1893" s="5"/>
    </row>
    <row r="1894" spans="9:9" x14ac:dyDescent="0.3">
      <c r="I1894" s="5"/>
    </row>
    <row r="1895" spans="9:9" x14ac:dyDescent="0.3">
      <c r="I1895" s="5"/>
    </row>
    <row r="1896" spans="9:9" x14ac:dyDescent="0.3">
      <c r="I1896" s="5"/>
    </row>
    <row r="1897" spans="9:9" x14ac:dyDescent="0.3">
      <c r="I1897" s="5"/>
    </row>
    <row r="1898" spans="9:9" x14ac:dyDescent="0.3">
      <c r="I1898" s="5"/>
    </row>
    <row r="1899" spans="9:9" x14ac:dyDescent="0.3">
      <c r="I1899" s="5"/>
    </row>
    <row r="1900" spans="9:9" x14ac:dyDescent="0.3">
      <c r="I1900" s="5"/>
    </row>
    <row r="1901" spans="9:9" x14ac:dyDescent="0.3">
      <c r="I1901" s="5"/>
    </row>
    <row r="1902" spans="9:9" x14ac:dyDescent="0.3">
      <c r="I1902" s="5"/>
    </row>
    <row r="1903" spans="9:9" x14ac:dyDescent="0.3">
      <c r="I1903" s="5"/>
    </row>
    <row r="1904" spans="9:9" x14ac:dyDescent="0.3">
      <c r="I1904" s="5"/>
    </row>
    <row r="1905" spans="9:9" x14ac:dyDescent="0.3">
      <c r="I1905" s="5"/>
    </row>
    <row r="1906" spans="9:9" x14ac:dyDescent="0.3">
      <c r="I1906" s="5"/>
    </row>
    <row r="1907" spans="9:9" x14ac:dyDescent="0.3">
      <c r="I1907" s="5"/>
    </row>
    <row r="1908" spans="9:9" x14ac:dyDescent="0.3">
      <c r="I1908" s="5"/>
    </row>
    <row r="1909" spans="9:9" x14ac:dyDescent="0.3">
      <c r="I1909" s="5"/>
    </row>
    <row r="1910" spans="9:9" x14ac:dyDescent="0.3">
      <c r="I1910" s="5"/>
    </row>
    <row r="1911" spans="9:9" x14ac:dyDescent="0.3">
      <c r="I1911" s="5"/>
    </row>
    <row r="1912" spans="9:9" x14ac:dyDescent="0.3">
      <c r="I1912" s="5"/>
    </row>
    <row r="1913" spans="9:9" x14ac:dyDescent="0.3">
      <c r="I1913" s="5"/>
    </row>
    <row r="1914" spans="9:9" x14ac:dyDescent="0.3">
      <c r="I1914" s="5"/>
    </row>
    <row r="1915" spans="9:9" x14ac:dyDescent="0.3">
      <c r="I1915" s="5"/>
    </row>
    <row r="1916" spans="9:9" x14ac:dyDescent="0.3">
      <c r="I1916" s="5"/>
    </row>
    <row r="1917" spans="9:9" x14ac:dyDescent="0.3">
      <c r="I1917" s="5"/>
    </row>
    <row r="1918" spans="9:9" x14ac:dyDescent="0.3">
      <c r="I1918" s="5"/>
    </row>
    <row r="1919" spans="9:9" x14ac:dyDescent="0.3">
      <c r="I1919" s="5"/>
    </row>
    <row r="1920" spans="9:9" x14ac:dyDescent="0.3">
      <c r="I1920" s="5"/>
    </row>
    <row r="1921" spans="9:9" x14ac:dyDescent="0.3">
      <c r="I1921" s="5"/>
    </row>
    <row r="1922" spans="9:9" x14ac:dyDescent="0.3">
      <c r="I1922" s="5"/>
    </row>
    <row r="1923" spans="9:9" x14ac:dyDescent="0.3">
      <c r="I1923" s="5"/>
    </row>
    <row r="1924" spans="9:9" x14ac:dyDescent="0.3">
      <c r="I1924" s="5"/>
    </row>
    <row r="1925" spans="9:9" x14ac:dyDescent="0.3">
      <c r="I1925" s="5"/>
    </row>
    <row r="1926" spans="9:9" x14ac:dyDescent="0.3">
      <c r="I1926" s="5"/>
    </row>
    <row r="1927" spans="9:9" x14ac:dyDescent="0.3">
      <c r="I1927" s="5"/>
    </row>
    <row r="1928" spans="9:9" x14ac:dyDescent="0.3">
      <c r="I1928" s="5"/>
    </row>
    <row r="1929" spans="9:9" x14ac:dyDescent="0.3">
      <c r="I1929" s="5"/>
    </row>
    <row r="1930" spans="9:9" x14ac:dyDescent="0.3">
      <c r="I1930" s="5"/>
    </row>
    <row r="1931" spans="9:9" x14ac:dyDescent="0.3">
      <c r="I1931" s="5"/>
    </row>
    <row r="1932" spans="9:9" x14ac:dyDescent="0.3">
      <c r="I1932" s="5"/>
    </row>
    <row r="1933" spans="9:9" x14ac:dyDescent="0.3">
      <c r="I1933" s="5"/>
    </row>
    <row r="1934" spans="9:9" x14ac:dyDescent="0.3">
      <c r="I1934" s="5"/>
    </row>
    <row r="1935" spans="9:9" x14ac:dyDescent="0.3">
      <c r="I1935" s="5"/>
    </row>
    <row r="1936" spans="9:9" x14ac:dyDescent="0.3">
      <c r="I1936" s="5"/>
    </row>
    <row r="1937" spans="9:9" x14ac:dyDescent="0.3">
      <c r="I1937" s="5"/>
    </row>
    <row r="1938" spans="9:9" x14ac:dyDescent="0.3">
      <c r="I1938" s="5"/>
    </row>
    <row r="1939" spans="9:9" x14ac:dyDescent="0.3">
      <c r="I1939" s="5"/>
    </row>
    <row r="1940" spans="9:9" x14ac:dyDescent="0.3">
      <c r="I1940" s="5"/>
    </row>
    <row r="1941" spans="9:9" x14ac:dyDescent="0.3">
      <c r="I1941" s="5"/>
    </row>
    <row r="1942" spans="9:9" x14ac:dyDescent="0.3">
      <c r="I1942" s="5"/>
    </row>
    <row r="1943" spans="9:9" x14ac:dyDescent="0.3">
      <c r="I1943" s="5"/>
    </row>
    <row r="1944" spans="9:9" x14ac:dyDescent="0.3">
      <c r="I1944" s="5"/>
    </row>
    <row r="1945" spans="9:9" x14ac:dyDescent="0.3">
      <c r="I1945" s="5"/>
    </row>
    <row r="1946" spans="9:9" x14ac:dyDescent="0.3">
      <c r="I1946" s="5"/>
    </row>
    <row r="1947" spans="9:9" x14ac:dyDescent="0.3">
      <c r="I1947" s="5"/>
    </row>
    <row r="1948" spans="9:9" x14ac:dyDescent="0.3">
      <c r="I1948" s="5"/>
    </row>
    <row r="1949" spans="9:9" x14ac:dyDescent="0.3">
      <c r="I1949" s="5"/>
    </row>
    <row r="1950" spans="9:9" x14ac:dyDescent="0.3">
      <c r="I1950" s="5"/>
    </row>
    <row r="1951" spans="9:9" x14ac:dyDescent="0.3">
      <c r="I1951" s="5"/>
    </row>
    <row r="1952" spans="9:9" x14ac:dyDescent="0.3">
      <c r="I1952" s="5"/>
    </row>
    <row r="1953" spans="9:9" x14ac:dyDescent="0.3">
      <c r="I1953" s="5"/>
    </row>
    <row r="1954" spans="9:9" x14ac:dyDescent="0.3">
      <c r="I1954" s="5"/>
    </row>
    <row r="1955" spans="9:9" x14ac:dyDescent="0.3">
      <c r="I1955" s="5"/>
    </row>
    <row r="1956" spans="9:9" x14ac:dyDescent="0.3">
      <c r="I1956" s="5"/>
    </row>
    <row r="1957" spans="9:9" x14ac:dyDescent="0.3">
      <c r="I1957" s="5"/>
    </row>
    <row r="1958" spans="9:9" x14ac:dyDescent="0.3">
      <c r="I1958" s="5"/>
    </row>
    <row r="1959" spans="9:9" x14ac:dyDescent="0.3">
      <c r="I1959" s="5"/>
    </row>
    <row r="1960" spans="9:9" x14ac:dyDescent="0.3">
      <c r="I1960" s="5"/>
    </row>
    <row r="1961" spans="9:9" x14ac:dyDescent="0.3">
      <c r="I1961" s="5"/>
    </row>
    <row r="1962" spans="9:9" x14ac:dyDescent="0.3">
      <c r="I1962" s="5"/>
    </row>
    <row r="1963" spans="9:9" x14ac:dyDescent="0.3">
      <c r="I1963" s="5"/>
    </row>
    <row r="1964" spans="9:9" x14ac:dyDescent="0.3">
      <c r="I1964" s="5"/>
    </row>
    <row r="1965" spans="9:9" x14ac:dyDescent="0.3">
      <c r="I1965" s="5"/>
    </row>
    <row r="1966" spans="9:9" x14ac:dyDescent="0.3">
      <c r="I1966" s="5"/>
    </row>
    <row r="1967" spans="9:9" x14ac:dyDescent="0.3">
      <c r="I1967" s="5"/>
    </row>
    <row r="1968" spans="9:9" x14ac:dyDescent="0.3">
      <c r="I1968" s="5"/>
    </row>
    <row r="1969" spans="9:9" x14ac:dyDescent="0.3">
      <c r="I1969" s="5"/>
    </row>
    <row r="1970" spans="9:9" x14ac:dyDescent="0.3">
      <c r="I1970" s="5"/>
    </row>
    <row r="1971" spans="9:9" x14ac:dyDescent="0.3">
      <c r="I1971" s="5"/>
    </row>
    <row r="1972" spans="9:9" x14ac:dyDescent="0.3">
      <c r="I1972" s="5"/>
    </row>
    <row r="1973" spans="9:9" x14ac:dyDescent="0.3">
      <c r="I1973" s="5"/>
    </row>
    <row r="1974" spans="9:9" x14ac:dyDescent="0.3">
      <c r="I1974" s="5"/>
    </row>
    <row r="1975" spans="9:9" x14ac:dyDescent="0.3">
      <c r="I1975" s="5"/>
    </row>
    <row r="1976" spans="9:9" x14ac:dyDescent="0.3">
      <c r="I1976" s="5"/>
    </row>
    <row r="1977" spans="9:9" x14ac:dyDescent="0.3">
      <c r="I1977" s="5"/>
    </row>
    <row r="1978" spans="9:9" x14ac:dyDescent="0.3">
      <c r="I1978" s="5"/>
    </row>
    <row r="1979" spans="9:9" x14ac:dyDescent="0.3">
      <c r="I1979" s="5"/>
    </row>
    <row r="1980" spans="9:9" x14ac:dyDescent="0.3">
      <c r="I1980" s="5"/>
    </row>
    <row r="1981" spans="9:9" x14ac:dyDescent="0.3">
      <c r="I1981" s="5"/>
    </row>
    <row r="1982" spans="9:9" x14ac:dyDescent="0.3">
      <c r="I1982" s="5"/>
    </row>
    <row r="1983" spans="9:9" x14ac:dyDescent="0.3">
      <c r="I1983" s="5"/>
    </row>
    <row r="1984" spans="9:9" x14ac:dyDescent="0.3">
      <c r="I1984" s="5"/>
    </row>
    <row r="1985" spans="9:9" x14ac:dyDescent="0.3">
      <c r="I1985" s="5"/>
    </row>
    <row r="1986" spans="9:9" x14ac:dyDescent="0.3">
      <c r="I1986" s="5"/>
    </row>
    <row r="1987" spans="9:9" x14ac:dyDescent="0.3">
      <c r="I1987" s="5"/>
    </row>
    <row r="1988" spans="9:9" x14ac:dyDescent="0.3">
      <c r="I1988" s="5"/>
    </row>
    <row r="1989" spans="9:9" x14ac:dyDescent="0.3">
      <c r="I1989" s="5"/>
    </row>
    <row r="1990" spans="9:9" x14ac:dyDescent="0.3">
      <c r="I1990" s="5"/>
    </row>
    <row r="1991" spans="9:9" x14ac:dyDescent="0.3">
      <c r="I1991" s="5"/>
    </row>
    <row r="1992" spans="9:9" x14ac:dyDescent="0.3">
      <c r="I1992" s="5"/>
    </row>
    <row r="1993" spans="9:9" x14ac:dyDescent="0.3">
      <c r="I1993" s="5"/>
    </row>
    <row r="1994" spans="9:9" x14ac:dyDescent="0.3">
      <c r="I1994" s="5"/>
    </row>
    <row r="1995" spans="9:9" x14ac:dyDescent="0.3">
      <c r="I1995" s="5"/>
    </row>
    <row r="1996" spans="9:9" x14ac:dyDescent="0.3">
      <c r="I1996" s="5"/>
    </row>
    <row r="1997" spans="9:9" x14ac:dyDescent="0.3">
      <c r="I1997" s="5"/>
    </row>
    <row r="1998" spans="9:9" x14ac:dyDescent="0.3">
      <c r="I1998" s="5"/>
    </row>
    <row r="1999" spans="9:9" x14ac:dyDescent="0.3">
      <c r="I1999" s="5"/>
    </row>
    <row r="2000" spans="9:9" x14ac:dyDescent="0.3">
      <c r="I2000" s="5"/>
    </row>
    <row r="2001" spans="9:9" x14ac:dyDescent="0.3">
      <c r="I2001" s="5"/>
    </row>
    <row r="2002" spans="9:9" x14ac:dyDescent="0.3">
      <c r="I2002" s="5"/>
    </row>
    <row r="2003" spans="9:9" x14ac:dyDescent="0.3">
      <c r="I2003" s="5"/>
    </row>
    <row r="2004" spans="9:9" x14ac:dyDescent="0.3">
      <c r="I2004" s="5"/>
    </row>
    <row r="2005" spans="9:9" x14ac:dyDescent="0.3">
      <c r="I2005" s="5"/>
    </row>
    <row r="2006" spans="9:9" x14ac:dyDescent="0.3">
      <c r="I2006" s="5"/>
    </row>
    <row r="2007" spans="9:9" x14ac:dyDescent="0.3">
      <c r="I2007" s="5"/>
    </row>
    <row r="2008" spans="9:9" x14ac:dyDescent="0.3">
      <c r="I2008" s="5"/>
    </row>
    <row r="2009" spans="9:9" x14ac:dyDescent="0.3">
      <c r="I2009" s="5"/>
    </row>
    <row r="2010" spans="9:9" x14ac:dyDescent="0.3">
      <c r="I2010" s="5"/>
    </row>
    <row r="2011" spans="9:9" x14ac:dyDescent="0.3">
      <c r="I2011" s="5"/>
    </row>
    <row r="2012" spans="9:9" x14ac:dyDescent="0.3">
      <c r="I2012" s="5"/>
    </row>
    <row r="2013" spans="9:9" x14ac:dyDescent="0.3">
      <c r="I2013" s="5"/>
    </row>
    <row r="2014" spans="9:9" x14ac:dyDescent="0.3">
      <c r="I2014" s="5"/>
    </row>
    <row r="2015" spans="9:9" x14ac:dyDescent="0.3">
      <c r="I2015" s="5"/>
    </row>
    <row r="2016" spans="9:9" x14ac:dyDescent="0.3">
      <c r="I2016" s="5"/>
    </row>
    <row r="2017" spans="9:9" x14ac:dyDescent="0.3">
      <c r="I2017" s="5"/>
    </row>
    <row r="2018" spans="9:9" x14ac:dyDescent="0.3">
      <c r="I2018" s="5"/>
    </row>
    <row r="2019" spans="9:9" x14ac:dyDescent="0.3">
      <c r="I2019" s="5"/>
    </row>
    <row r="2020" spans="9:9" x14ac:dyDescent="0.3">
      <c r="I2020" s="5"/>
    </row>
    <row r="2021" spans="9:9" x14ac:dyDescent="0.3">
      <c r="I2021" s="5"/>
    </row>
    <row r="2022" spans="9:9" x14ac:dyDescent="0.3">
      <c r="I2022" s="5"/>
    </row>
    <row r="2023" spans="9:9" x14ac:dyDescent="0.3">
      <c r="I2023" s="5"/>
    </row>
    <row r="2024" spans="9:9" x14ac:dyDescent="0.3">
      <c r="I2024" s="5"/>
    </row>
    <row r="2025" spans="9:9" x14ac:dyDescent="0.3">
      <c r="I2025" s="5"/>
    </row>
    <row r="2026" spans="9:9" x14ac:dyDescent="0.3">
      <c r="I2026" s="5"/>
    </row>
    <row r="2027" spans="9:9" x14ac:dyDescent="0.3">
      <c r="I2027" s="5"/>
    </row>
    <row r="2028" spans="9:9" x14ac:dyDescent="0.3">
      <c r="I2028" s="5"/>
    </row>
    <row r="2029" spans="9:9" x14ac:dyDescent="0.3">
      <c r="I2029" s="5"/>
    </row>
    <row r="2030" spans="9:9" x14ac:dyDescent="0.3">
      <c r="I2030" s="5"/>
    </row>
    <row r="2031" spans="9:9" x14ac:dyDescent="0.3">
      <c r="I2031" s="5"/>
    </row>
    <row r="2032" spans="9:9" x14ac:dyDescent="0.3">
      <c r="I2032" s="5"/>
    </row>
    <row r="2033" spans="9:9" x14ac:dyDescent="0.3">
      <c r="I2033" s="5"/>
    </row>
    <row r="2034" spans="9:9" x14ac:dyDescent="0.3">
      <c r="I2034" s="5"/>
    </row>
    <row r="2035" spans="9:9" x14ac:dyDescent="0.3">
      <c r="I2035" s="5"/>
    </row>
    <row r="2036" spans="9:9" x14ac:dyDescent="0.3">
      <c r="I2036" s="5"/>
    </row>
    <row r="2037" spans="9:9" x14ac:dyDescent="0.3">
      <c r="I2037" s="5"/>
    </row>
    <row r="2038" spans="9:9" x14ac:dyDescent="0.3">
      <c r="I2038" s="5"/>
    </row>
    <row r="2039" spans="9:9" x14ac:dyDescent="0.3">
      <c r="I2039" s="5"/>
    </row>
    <row r="2040" spans="9:9" x14ac:dyDescent="0.3">
      <c r="I2040" s="5"/>
    </row>
    <row r="2041" spans="9:9" x14ac:dyDescent="0.3">
      <c r="I2041" s="5"/>
    </row>
    <row r="2042" spans="9:9" x14ac:dyDescent="0.3">
      <c r="I2042" s="5"/>
    </row>
    <row r="2043" spans="9:9" x14ac:dyDescent="0.3">
      <c r="I2043" s="5"/>
    </row>
    <row r="2044" spans="9:9" x14ac:dyDescent="0.3">
      <c r="I2044" s="5"/>
    </row>
    <row r="2045" spans="9:9" x14ac:dyDescent="0.3">
      <c r="I2045" s="5"/>
    </row>
    <row r="2046" spans="9:9" x14ac:dyDescent="0.3">
      <c r="I2046" s="5"/>
    </row>
    <row r="2047" spans="9:9" x14ac:dyDescent="0.3">
      <c r="I2047" s="5"/>
    </row>
    <row r="2048" spans="9:9" x14ac:dyDescent="0.3">
      <c r="I2048" s="5"/>
    </row>
    <row r="2049" spans="9:9" x14ac:dyDescent="0.3">
      <c r="I2049" s="5"/>
    </row>
    <row r="2050" spans="9:9" x14ac:dyDescent="0.3">
      <c r="I2050" s="5"/>
    </row>
    <row r="2051" spans="9:9" x14ac:dyDescent="0.3">
      <c r="I2051" s="5"/>
    </row>
    <row r="2052" spans="9:9" x14ac:dyDescent="0.3">
      <c r="I2052" s="5"/>
    </row>
    <row r="2053" spans="9:9" x14ac:dyDescent="0.3">
      <c r="I2053" s="5"/>
    </row>
    <row r="2054" spans="9:9" x14ac:dyDescent="0.3">
      <c r="I2054" s="5"/>
    </row>
    <row r="2055" spans="9:9" x14ac:dyDescent="0.3">
      <c r="I2055" s="5"/>
    </row>
    <row r="2056" spans="9:9" x14ac:dyDescent="0.3">
      <c r="I2056" s="5"/>
    </row>
    <row r="2057" spans="9:9" x14ac:dyDescent="0.3">
      <c r="I2057" s="5"/>
    </row>
    <row r="2058" spans="9:9" x14ac:dyDescent="0.3">
      <c r="I2058" s="5"/>
    </row>
    <row r="2059" spans="9:9" x14ac:dyDescent="0.3">
      <c r="I2059" s="5"/>
    </row>
    <row r="2060" spans="9:9" x14ac:dyDescent="0.3">
      <c r="I2060" s="5"/>
    </row>
    <row r="2061" spans="9:9" x14ac:dyDescent="0.3">
      <c r="I2061" s="5"/>
    </row>
    <row r="2062" spans="9:9" x14ac:dyDescent="0.3">
      <c r="I2062" s="5"/>
    </row>
    <row r="2063" spans="9:9" x14ac:dyDescent="0.3">
      <c r="I2063" s="5"/>
    </row>
    <row r="2064" spans="9:9" x14ac:dyDescent="0.3">
      <c r="I2064" s="5"/>
    </row>
    <row r="2065" spans="9:9" x14ac:dyDescent="0.3">
      <c r="I2065" s="5"/>
    </row>
    <row r="2066" spans="9:9" x14ac:dyDescent="0.3">
      <c r="I2066" s="5"/>
    </row>
    <row r="2067" spans="9:9" x14ac:dyDescent="0.3">
      <c r="I2067" s="5"/>
    </row>
    <row r="2068" spans="9:9" x14ac:dyDescent="0.3">
      <c r="I2068" s="5"/>
    </row>
    <row r="2069" spans="9:9" x14ac:dyDescent="0.3">
      <c r="I2069" s="5"/>
    </row>
    <row r="2070" spans="9:9" x14ac:dyDescent="0.3">
      <c r="I2070" s="5"/>
    </row>
    <row r="2071" spans="9:9" x14ac:dyDescent="0.3">
      <c r="I2071" s="5"/>
    </row>
    <row r="2072" spans="9:9" x14ac:dyDescent="0.3">
      <c r="I2072" s="5"/>
    </row>
    <row r="2073" spans="9:9" x14ac:dyDescent="0.3">
      <c r="I2073" s="5"/>
    </row>
    <row r="2074" spans="9:9" x14ac:dyDescent="0.3">
      <c r="I2074" s="5"/>
    </row>
    <row r="2075" spans="9:9" x14ac:dyDescent="0.3">
      <c r="I2075" s="5"/>
    </row>
    <row r="2076" spans="9:9" x14ac:dyDescent="0.3">
      <c r="I2076" s="5"/>
    </row>
    <row r="2077" spans="9:9" x14ac:dyDescent="0.3">
      <c r="I2077" s="5"/>
    </row>
    <row r="2078" spans="9:9" x14ac:dyDescent="0.3">
      <c r="I2078" s="5"/>
    </row>
    <row r="2079" spans="9:9" x14ac:dyDescent="0.3">
      <c r="I2079" s="5"/>
    </row>
    <row r="2080" spans="9:9" x14ac:dyDescent="0.3">
      <c r="I2080" s="5"/>
    </row>
    <row r="2081" spans="9:9" x14ac:dyDescent="0.3">
      <c r="I2081" s="5"/>
    </row>
    <row r="2082" spans="9:9" x14ac:dyDescent="0.3">
      <c r="I2082" s="5"/>
    </row>
    <row r="2083" spans="9:9" x14ac:dyDescent="0.3">
      <c r="I2083" s="5"/>
    </row>
    <row r="2084" spans="9:9" x14ac:dyDescent="0.3">
      <c r="I2084" s="5"/>
    </row>
    <row r="2085" spans="9:9" x14ac:dyDescent="0.3">
      <c r="I2085" s="5"/>
    </row>
    <row r="2086" spans="9:9" x14ac:dyDescent="0.3">
      <c r="I2086" s="5"/>
    </row>
    <row r="2087" spans="9:9" x14ac:dyDescent="0.3">
      <c r="I2087" s="5"/>
    </row>
    <row r="2088" spans="9:9" x14ac:dyDescent="0.3">
      <c r="I2088" s="5"/>
    </row>
    <row r="2089" spans="9:9" x14ac:dyDescent="0.3">
      <c r="I2089" s="5"/>
    </row>
    <row r="2090" spans="9:9" x14ac:dyDescent="0.3">
      <c r="I2090" s="5"/>
    </row>
    <row r="2091" spans="9:9" x14ac:dyDescent="0.3">
      <c r="I2091" s="5"/>
    </row>
    <row r="2092" spans="9:9" x14ac:dyDescent="0.3">
      <c r="I2092" s="5"/>
    </row>
    <row r="2093" spans="9:9" x14ac:dyDescent="0.3">
      <c r="I2093" s="5"/>
    </row>
    <row r="2094" spans="9:9" x14ac:dyDescent="0.3">
      <c r="I2094" s="5"/>
    </row>
    <row r="2095" spans="9:9" x14ac:dyDescent="0.3">
      <c r="I2095" s="5"/>
    </row>
    <row r="2096" spans="9:9" x14ac:dyDescent="0.3">
      <c r="I2096" s="5"/>
    </row>
    <row r="2097" spans="9:9" x14ac:dyDescent="0.3">
      <c r="I2097" s="5"/>
    </row>
    <row r="2098" spans="9:9" x14ac:dyDescent="0.3">
      <c r="I2098" s="5"/>
    </row>
    <row r="2099" spans="9:9" x14ac:dyDescent="0.3">
      <c r="I2099" s="5"/>
    </row>
    <row r="2100" spans="9:9" x14ac:dyDescent="0.3">
      <c r="I2100" s="5"/>
    </row>
    <row r="2101" spans="9:9" x14ac:dyDescent="0.3">
      <c r="I2101" s="5"/>
    </row>
    <row r="2102" spans="9:9" x14ac:dyDescent="0.3">
      <c r="I2102" s="5"/>
    </row>
    <row r="2103" spans="9:9" x14ac:dyDescent="0.3">
      <c r="I2103" s="5"/>
    </row>
    <row r="2104" spans="9:9" x14ac:dyDescent="0.3">
      <c r="I2104" s="5"/>
    </row>
    <row r="2105" spans="9:9" x14ac:dyDescent="0.3">
      <c r="I2105" s="5"/>
    </row>
    <row r="2106" spans="9:9" x14ac:dyDescent="0.3">
      <c r="I2106" s="5"/>
    </row>
    <row r="2107" spans="9:9" x14ac:dyDescent="0.3">
      <c r="I2107" s="5"/>
    </row>
    <row r="2108" spans="9:9" x14ac:dyDescent="0.3">
      <c r="I2108" s="5"/>
    </row>
    <row r="2109" spans="9:9" x14ac:dyDescent="0.3">
      <c r="I2109" s="5"/>
    </row>
    <row r="2110" spans="9:9" x14ac:dyDescent="0.3">
      <c r="I2110" s="5"/>
    </row>
    <row r="2111" spans="9:9" x14ac:dyDescent="0.3">
      <c r="I2111" s="5"/>
    </row>
    <row r="2112" spans="9:9" x14ac:dyDescent="0.3">
      <c r="I2112" s="5"/>
    </row>
    <row r="2113" spans="9:9" x14ac:dyDescent="0.3">
      <c r="I2113" s="5"/>
    </row>
    <row r="2114" spans="9:9" x14ac:dyDescent="0.3">
      <c r="I2114" s="5"/>
    </row>
    <row r="2115" spans="9:9" x14ac:dyDescent="0.3">
      <c r="I2115" s="5"/>
    </row>
    <row r="2116" spans="9:9" x14ac:dyDescent="0.3">
      <c r="I2116" s="5"/>
    </row>
    <row r="2117" spans="9:9" x14ac:dyDescent="0.3">
      <c r="I2117" s="5"/>
    </row>
    <row r="2118" spans="9:9" x14ac:dyDescent="0.3">
      <c r="I2118" s="5"/>
    </row>
    <row r="2119" spans="9:9" x14ac:dyDescent="0.3">
      <c r="I2119" s="5"/>
    </row>
    <row r="2120" spans="9:9" x14ac:dyDescent="0.3">
      <c r="I2120" s="5"/>
    </row>
    <row r="2121" spans="9:9" x14ac:dyDescent="0.3">
      <c r="I2121" s="5"/>
    </row>
    <row r="2122" spans="9:9" x14ac:dyDescent="0.3">
      <c r="I2122" s="5"/>
    </row>
    <row r="2123" spans="9:9" x14ac:dyDescent="0.3">
      <c r="I2123" s="5"/>
    </row>
    <row r="2124" spans="9:9" x14ac:dyDescent="0.3">
      <c r="I2124" s="5"/>
    </row>
    <row r="2125" spans="9:9" x14ac:dyDescent="0.3">
      <c r="I2125" s="5"/>
    </row>
    <row r="2126" spans="9:9" x14ac:dyDescent="0.3">
      <c r="I2126" s="5"/>
    </row>
    <row r="2127" spans="9:9" x14ac:dyDescent="0.3">
      <c r="I2127" s="5"/>
    </row>
    <row r="2128" spans="9:9" x14ac:dyDescent="0.3">
      <c r="I2128" s="5"/>
    </row>
    <row r="2129" spans="9:9" x14ac:dyDescent="0.3">
      <c r="I2129" s="5"/>
    </row>
    <row r="2130" spans="9:9" x14ac:dyDescent="0.3">
      <c r="I2130" s="5"/>
    </row>
    <row r="2131" spans="9:9" x14ac:dyDescent="0.3">
      <c r="I2131" s="5"/>
    </row>
    <row r="2132" spans="9:9" x14ac:dyDescent="0.3">
      <c r="I2132" s="5"/>
    </row>
    <row r="2133" spans="9:9" x14ac:dyDescent="0.3">
      <c r="I2133" s="5"/>
    </row>
    <row r="2134" spans="9:9" x14ac:dyDescent="0.3">
      <c r="I2134" s="5"/>
    </row>
    <row r="2135" spans="9:9" x14ac:dyDescent="0.3">
      <c r="I2135" s="5"/>
    </row>
    <row r="2136" spans="9:9" x14ac:dyDescent="0.3">
      <c r="I2136" s="5"/>
    </row>
    <row r="2137" spans="9:9" x14ac:dyDescent="0.3">
      <c r="I2137" s="5"/>
    </row>
    <row r="2138" spans="9:9" x14ac:dyDescent="0.3">
      <c r="I2138" s="5"/>
    </row>
    <row r="2139" spans="9:9" x14ac:dyDescent="0.3">
      <c r="I2139" s="5"/>
    </row>
    <row r="2140" spans="9:9" x14ac:dyDescent="0.3">
      <c r="I2140" s="5"/>
    </row>
    <row r="2141" spans="9:9" x14ac:dyDescent="0.3">
      <c r="I2141" s="5"/>
    </row>
    <row r="2142" spans="9:9" x14ac:dyDescent="0.3">
      <c r="I2142" s="5"/>
    </row>
    <row r="2143" spans="9:9" x14ac:dyDescent="0.3">
      <c r="I2143" s="5"/>
    </row>
    <row r="2144" spans="9:9" x14ac:dyDescent="0.3">
      <c r="I2144" s="5"/>
    </row>
    <row r="2145" spans="9:9" x14ac:dyDescent="0.3">
      <c r="I2145" s="5"/>
    </row>
    <row r="2146" spans="9:9" x14ac:dyDescent="0.3">
      <c r="I2146" s="5"/>
    </row>
    <row r="2147" spans="9:9" x14ac:dyDescent="0.3">
      <c r="I2147" s="5"/>
    </row>
    <row r="2148" spans="9:9" x14ac:dyDescent="0.3">
      <c r="I2148" s="5"/>
    </row>
    <row r="2149" spans="9:9" x14ac:dyDescent="0.3">
      <c r="I2149" s="5"/>
    </row>
    <row r="2150" spans="9:9" x14ac:dyDescent="0.3">
      <c r="I2150" s="5"/>
    </row>
    <row r="2151" spans="9:9" x14ac:dyDescent="0.3">
      <c r="I2151" s="5"/>
    </row>
    <row r="2152" spans="9:9" x14ac:dyDescent="0.3">
      <c r="I2152" s="5"/>
    </row>
    <row r="2153" spans="9:9" x14ac:dyDescent="0.3">
      <c r="I2153" s="5"/>
    </row>
    <row r="2154" spans="9:9" x14ac:dyDescent="0.3">
      <c r="I2154" s="5"/>
    </row>
    <row r="2155" spans="9:9" x14ac:dyDescent="0.3">
      <c r="I2155" s="5"/>
    </row>
    <row r="2156" spans="9:9" x14ac:dyDescent="0.3">
      <c r="I2156" s="5"/>
    </row>
    <row r="2157" spans="9:9" x14ac:dyDescent="0.3">
      <c r="I2157" s="5"/>
    </row>
    <row r="2158" spans="9:9" x14ac:dyDescent="0.3">
      <c r="I2158" s="5"/>
    </row>
    <row r="2159" spans="9:9" x14ac:dyDescent="0.3">
      <c r="I2159" s="5"/>
    </row>
    <row r="2160" spans="9:9" x14ac:dyDescent="0.3">
      <c r="I2160" s="5"/>
    </row>
    <row r="2161" spans="9:9" x14ac:dyDescent="0.3">
      <c r="I2161" s="5"/>
    </row>
    <row r="2162" spans="9:9" x14ac:dyDescent="0.3">
      <c r="I2162" s="5"/>
    </row>
    <row r="2163" spans="9:9" x14ac:dyDescent="0.3">
      <c r="I2163" s="5"/>
    </row>
    <row r="2164" spans="9:9" x14ac:dyDescent="0.3">
      <c r="I2164" s="5"/>
    </row>
    <row r="2165" spans="9:9" x14ac:dyDescent="0.3">
      <c r="I2165" s="5"/>
    </row>
    <row r="2166" spans="9:9" x14ac:dyDescent="0.3">
      <c r="I2166" s="5"/>
    </row>
    <row r="2167" spans="9:9" x14ac:dyDescent="0.3">
      <c r="I2167" s="5"/>
    </row>
    <row r="2168" spans="9:9" x14ac:dyDescent="0.3">
      <c r="I2168" s="5"/>
    </row>
    <row r="2169" spans="9:9" x14ac:dyDescent="0.3">
      <c r="I2169" s="5"/>
    </row>
    <row r="2170" spans="9:9" x14ac:dyDescent="0.3">
      <c r="I2170" s="5"/>
    </row>
    <row r="2171" spans="9:9" x14ac:dyDescent="0.3">
      <c r="I2171" s="5"/>
    </row>
    <row r="2172" spans="9:9" x14ac:dyDescent="0.3">
      <c r="I2172" s="5"/>
    </row>
    <row r="2173" spans="9:9" x14ac:dyDescent="0.3">
      <c r="I2173" s="5"/>
    </row>
    <row r="2174" spans="9:9" x14ac:dyDescent="0.3">
      <c r="I2174" s="5"/>
    </row>
    <row r="2175" spans="9:9" x14ac:dyDescent="0.3">
      <c r="I2175" s="5"/>
    </row>
    <row r="2176" spans="9:9" x14ac:dyDescent="0.3">
      <c r="I2176" s="5"/>
    </row>
    <row r="2177" spans="9:9" x14ac:dyDescent="0.3">
      <c r="I2177" s="5"/>
    </row>
    <row r="2178" spans="9:9" x14ac:dyDescent="0.3">
      <c r="I2178" s="5"/>
    </row>
    <row r="2179" spans="9:9" x14ac:dyDescent="0.3">
      <c r="I2179" s="5"/>
    </row>
    <row r="2180" spans="9:9" x14ac:dyDescent="0.3">
      <c r="I2180" s="5"/>
    </row>
    <row r="2181" spans="9:9" x14ac:dyDescent="0.3">
      <c r="I2181" s="5"/>
    </row>
    <row r="2182" spans="9:9" x14ac:dyDescent="0.3">
      <c r="I2182" s="5"/>
    </row>
    <row r="2183" spans="9:9" x14ac:dyDescent="0.3">
      <c r="I2183" s="5"/>
    </row>
    <row r="2184" spans="9:9" x14ac:dyDescent="0.3">
      <c r="I2184" s="5"/>
    </row>
    <row r="2185" spans="9:9" x14ac:dyDescent="0.3">
      <c r="I2185" s="5"/>
    </row>
    <row r="2186" spans="9:9" x14ac:dyDescent="0.3">
      <c r="I2186" s="5"/>
    </row>
    <row r="2187" spans="9:9" x14ac:dyDescent="0.3">
      <c r="I2187" s="5"/>
    </row>
    <row r="2188" spans="9:9" x14ac:dyDescent="0.3">
      <c r="I2188" s="5"/>
    </row>
    <row r="2189" spans="9:9" x14ac:dyDescent="0.3">
      <c r="I2189" s="5"/>
    </row>
    <row r="2190" spans="9:9" x14ac:dyDescent="0.3">
      <c r="I2190" s="5"/>
    </row>
    <row r="2191" spans="9:9" x14ac:dyDescent="0.3">
      <c r="I2191" s="5"/>
    </row>
    <row r="2192" spans="9:9" x14ac:dyDescent="0.3">
      <c r="I2192" s="5"/>
    </row>
    <row r="2193" spans="9:9" x14ac:dyDescent="0.3">
      <c r="I2193" s="5"/>
    </row>
    <row r="2194" spans="9:9" x14ac:dyDescent="0.3">
      <c r="I2194" s="5"/>
    </row>
    <row r="2195" spans="9:9" x14ac:dyDescent="0.3">
      <c r="I2195" s="5"/>
    </row>
    <row r="2196" spans="9:9" x14ac:dyDescent="0.3">
      <c r="I2196" s="5"/>
    </row>
    <row r="2197" spans="9:9" x14ac:dyDescent="0.3">
      <c r="I2197" s="5"/>
    </row>
    <row r="2198" spans="9:9" x14ac:dyDescent="0.3">
      <c r="I2198" s="5"/>
    </row>
    <row r="2199" spans="9:9" x14ac:dyDescent="0.3">
      <c r="I2199" s="5"/>
    </row>
    <row r="2200" spans="9:9" x14ac:dyDescent="0.3">
      <c r="I2200" s="5"/>
    </row>
    <row r="2201" spans="9:9" x14ac:dyDescent="0.3">
      <c r="I2201" s="5"/>
    </row>
    <row r="2202" spans="9:9" x14ac:dyDescent="0.3">
      <c r="I2202" s="5"/>
    </row>
    <row r="2203" spans="9:9" x14ac:dyDescent="0.3">
      <c r="I2203" s="5"/>
    </row>
    <row r="2204" spans="9:9" x14ac:dyDescent="0.3">
      <c r="I2204" s="5"/>
    </row>
    <row r="2205" spans="9:9" x14ac:dyDescent="0.3">
      <c r="I2205" s="5"/>
    </row>
    <row r="2206" spans="9:9" x14ac:dyDescent="0.3">
      <c r="I2206" s="5"/>
    </row>
    <row r="2207" spans="9:9" x14ac:dyDescent="0.3">
      <c r="I2207" s="5"/>
    </row>
    <row r="2208" spans="9:9" x14ac:dyDescent="0.3">
      <c r="I2208" s="5"/>
    </row>
    <row r="2209" spans="9:9" x14ac:dyDescent="0.3">
      <c r="I2209" s="5"/>
    </row>
    <row r="2210" spans="9:9" x14ac:dyDescent="0.3">
      <c r="I2210" s="5"/>
    </row>
    <row r="2211" spans="9:9" x14ac:dyDescent="0.3">
      <c r="I2211" s="5"/>
    </row>
    <row r="2212" spans="9:9" x14ac:dyDescent="0.3">
      <c r="I2212" s="5"/>
    </row>
    <row r="2213" spans="9:9" x14ac:dyDescent="0.3">
      <c r="I2213" s="5"/>
    </row>
    <row r="2214" spans="9:9" x14ac:dyDescent="0.3">
      <c r="I2214" s="5"/>
    </row>
    <row r="2215" spans="9:9" x14ac:dyDescent="0.3">
      <c r="I2215" s="5"/>
    </row>
    <row r="2216" spans="9:9" x14ac:dyDescent="0.3">
      <c r="I2216" s="5"/>
    </row>
    <row r="2217" spans="9:9" x14ac:dyDescent="0.3">
      <c r="I2217" s="5"/>
    </row>
    <row r="2218" spans="9:9" x14ac:dyDescent="0.3">
      <c r="I2218" s="5"/>
    </row>
    <row r="2219" spans="9:9" x14ac:dyDescent="0.3">
      <c r="I2219" s="5"/>
    </row>
    <row r="2220" spans="9:9" x14ac:dyDescent="0.3">
      <c r="I2220" s="5"/>
    </row>
    <row r="2221" spans="9:9" x14ac:dyDescent="0.3">
      <c r="I2221" s="5"/>
    </row>
    <row r="2222" spans="9:9" x14ac:dyDescent="0.3">
      <c r="I2222" s="5"/>
    </row>
    <row r="2223" spans="9:9" x14ac:dyDescent="0.3">
      <c r="I2223" s="5"/>
    </row>
    <row r="2224" spans="9:9" x14ac:dyDescent="0.3">
      <c r="I2224" s="5"/>
    </row>
    <row r="2225" spans="9:9" x14ac:dyDescent="0.3">
      <c r="I2225" s="5"/>
    </row>
    <row r="2226" spans="9:9" x14ac:dyDescent="0.3">
      <c r="I2226" s="5"/>
    </row>
    <row r="2227" spans="9:9" x14ac:dyDescent="0.3">
      <c r="I2227" s="5"/>
    </row>
    <row r="2228" spans="9:9" x14ac:dyDescent="0.3">
      <c r="I2228" s="5"/>
    </row>
    <row r="2229" spans="9:9" x14ac:dyDescent="0.3">
      <c r="I2229" s="5"/>
    </row>
    <row r="2230" spans="9:9" x14ac:dyDescent="0.3">
      <c r="I2230" s="5"/>
    </row>
    <row r="2231" spans="9:9" x14ac:dyDescent="0.3">
      <c r="I2231" s="5"/>
    </row>
    <row r="2232" spans="9:9" x14ac:dyDescent="0.3">
      <c r="I2232" s="5"/>
    </row>
    <row r="2233" spans="9:9" x14ac:dyDescent="0.3">
      <c r="I2233" s="5"/>
    </row>
    <row r="2234" spans="9:9" x14ac:dyDescent="0.3">
      <c r="I2234" s="5"/>
    </row>
    <row r="2235" spans="9:9" x14ac:dyDescent="0.3">
      <c r="I2235" s="5"/>
    </row>
    <row r="2236" spans="9:9" x14ac:dyDescent="0.3">
      <c r="I2236" s="5"/>
    </row>
    <row r="2237" spans="9:9" x14ac:dyDescent="0.3">
      <c r="I2237" s="5"/>
    </row>
    <row r="2238" spans="9:9" x14ac:dyDescent="0.3">
      <c r="I2238" s="5"/>
    </row>
    <row r="2239" spans="9:9" x14ac:dyDescent="0.3">
      <c r="I2239" s="5"/>
    </row>
    <row r="2240" spans="9:9" x14ac:dyDescent="0.3">
      <c r="I2240" s="5"/>
    </row>
    <row r="2241" spans="9:9" x14ac:dyDescent="0.3">
      <c r="I2241" s="5"/>
    </row>
    <row r="2242" spans="9:9" x14ac:dyDescent="0.3">
      <c r="I2242" s="5"/>
    </row>
    <row r="2243" spans="9:9" x14ac:dyDescent="0.3">
      <c r="I2243" s="5"/>
    </row>
    <row r="2244" spans="9:9" x14ac:dyDescent="0.3">
      <c r="I2244" s="5"/>
    </row>
    <row r="2245" spans="9:9" x14ac:dyDescent="0.3">
      <c r="I2245" s="5"/>
    </row>
    <row r="2246" spans="9:9" x14ac:dyDescent="0.3">
      <c r="I2246" s="5"/>
    </row>
    <row r="2247" spans="9:9" x14ac:dyDescent="0.3">
      <c r="I2247" s="5"/>
    </row>
    <row r="2248" spans="9:9" x14ac:dyDescent="0.3">
      <c r="I2248" s="5"/>
    </row>
    <row r="2249" spans="9:9" x14ac:dyDescent="0.3">
      <c r="I2249" s="5"/>
    </row>
    <row r="2250" spans="9:9" x14ac:dyDescent="0.3">
      <c r="I2250" s="5"/>
    </row>
    <row r="2251" spans="9:9" x14ac:dyDescent="0.3">
      <c r="I2251" s="5"/>
    </row>
    <row r="2252" spans="9:9" x14ac:dyDescent="0.3">
      <c r="I2252" s="5"/>
    </row>
    <row r="2253" spans="9:9" x14ac:dyDescent="0.3">
      <c r="I2253" s="5"/>
    </row>
    <row r="2254" spans="9:9" x14ac:dyDescent="0.3">
      <c r="I2254" s="5"/>
    </row>
    <row r="2255" spans="9:9" x14ac:dyDescent="0.3">
      <c r="I2255" s="5"/>
    </row>
    <row r="2256" spans="9:9" x14ac:dyDescent="0.3">
      <c r="I2256" s="5"/>
    </row>
    <row r="2257" spans="9:9" x14ac:dyDescent="0.3">
      <c r="I2257" s="5"/>
    </row>
    <row r="2258" spans="9:9" x14ac:dyDescent="0.3">
      <c r="I2258" s="5"/>
    </row>
    <row r="2259" spans="9:9" x14ac:dyDescent="0.3">
      <c r="I2259" s="5"/>
    </row>
    <row r="2260" spans="9:9" x14ac:dyDescent="0.3">
      <c r="I2260" s="5"/>
    </row>
    <row r="2261" spans="9:9" x14ac:dyDescent="0.3">
      <c r="I2261" s="5"/>
    </row>
    <row r="2262" spans="9:9" x14ac:dyDescent="0.3">
      <c r="I2262" s="5"/>
    </row>
    <row r="2263" spans="9:9" x14ac:dyDescent="0.3">
      <c r="I2263" s="5"/>
    </row>
    <row r="2264" spans="9:9" x14ac:dyDescent="0.3">
      <c r="I2264" s="5"/>
    </row>
    <row r="2265" spans="9:9" x14ac:dyDescent="0.3">
      <c r="I2265" s="5"/>
    </row>
    <row r="2266" spans="9:9" x14ac:dyDescent="0.3">
      <c r="I2266" s="5"/>
    </row>
    <row r="2267" spans="9:9" x14ac:dyDescent="0.3">
      <c r="I2267" s="5"/>
    </row>
    <row r="2268" spans="9:9" x14ac:dyDescent="0.3">
      <c r="I2268" s="5"/>
    </row>
    <row r="2269" spans="9:9" x14ac:dyDescent="0.3">
      <c r="I2269" s="5"/>
    </row>
    <row r="2270" spans="9:9" x14ac:dyDescent="0.3">
      <c r="I2270" s="5"/>
    </row>
    <row r="2271" spans="9:9" x14ac:dyDescent="0.3">
      <c r="I2271" s="5"/>
    </row>
    <row r="2272" spans="9:9" x14ac:dyDescent="0.3">
      <c r="I2272" s="5"/>
    </row>
    <row r="2273" spans="9:9" x14ac:dyDescent="0.3">
      <c r="I2273" s="5"/>
    </row>
    <row r="2274" spans="9:9" x14ac:dyDescent="0.3">
      <c r="I2274" s="5"/>
    </row>
    <row r="2275" spans="9:9" x14ac:dyDescent="0.3">
      <c r="I2275" s="5"/>
    </row>
    <row r="2276" spans="9:9" x14ac:dyDescent="0.3">
      <c r="I2276" s="5"/>
    </row>
    <row r="2277" spans="9:9" x14ac:dyDescent="0.3">
      <c r="I2277" s="5"/>
    </row>
    <row r="2278" spans="9:9" x14ac:dyDescent="0.3">
      <c r="I2278" s="5"/>
    </row>
    <row r="2279" spans="9:9" x14ac:dyDescent="0.3">
      <c r="I2279" s="5"/>
    </row>
    <row r="2280" spans="9:9" x14ac:dyDescent="0.3">
      <c r="I2280" s="5"/>
    </row>
    <row r="2281" spans="9:9" x14ac:dyDescent="0.3">
      <c r="I2281" s="5"/>
    </row>
    <row r="2282" spans="9:9" x14ac:dyDescent="0.3">
      <c r="I2282" s="5"/>
    </row>
    <row r="2283" spans="9:9" x14ac:dyDescent="0.3">
      <c r="I2283" s="5"/>
    </row>
    <row r="2284" spans="9:9" x14ac:dyDescent="0.3">
      <c r="I2284" s="5"/>
    </row>
    <row r="2285" spans="9:9" x14ac:dyDescent="0.3">
      <c r="I2285" s="5"/>
    </row>
    <row r="2286" spans="9:9" x14ac:dyDescent="0.3">
      <c r="I2286" s="5"/>
    </row>
    <row r="2287" spans="9:9" x14ac:dyDescent="0.3">
      <c r="I2287" s="5"/>
    </row>
    <row r="2288" spans="9:9" x14ac:dyDescent="0.3">
      <c r="I2288" s="5"/>
    </row>
    <row r="2289" spans="9:9" x14ac:dyDescent="0.3">
      <c r="I2289" s="5"/>
    </row>
    <row r="2290" spans="9:9" x14ac:dyDescent="0.3">
      <c r="I2290" s="5"/>
    </row>
    <row r="2291" spans="9:9" x14ac:dyDescent="0.3">
      <c r="I2291" s="5"/>
    </row>
    <row r="2292" spans="9:9" x14ac:dyDescent="0.3">
      <c r="I2292" s="5"/>
    </row>
    <row r="2293" spans="9:9" x14ac:dyDescent="0.3">
      <c r="I2293" s="5"/>
    </row>
    <row r="2294" spans="9:9" x14ac:dyDescent="0.3">
      <c r="I2294" s="5"/>
    </row>
    <row r="2295" spans="9:9" x14ac:dyDescent="0.3">
      <c r="I2295" s="5"/>
    </row>
    <row r="2296" spans="9:9" x14ac:dyDescent="0.3">
      <c r="I2296" s="5"/>
    </row>
    <row r="2297" spans="9:9" x14ac:dyDescent="0.3">
      <c r="I2297" s="5"/>
    </row>
    <row r="2298" spans="9:9" x14ac:dyDescent="0.3">
      <c r="I2298" s="5"/>
    </row>
    <row r="2299" spans="9:9" x14ac:dyDescent="0.3">
      <c r="I2299" s="5"/>
    </row>
    <row r="2300" spans="9:9" x14ac:dyDescent="0.3">
      <c r="I2300" s="5"/>
    </row>
    <row r="2301" spans="9:9" x14ac:dyDescent="0.3">
      <c r="I2301" s="5"/>
    </row>
    <row r="2302" spans="9:9" x14ac:dyDescent="0.3">
      <c r="I2302" s="5"/>
    </row>
    <row r="2303" spans="9:9" x14ac:dyDescent="0.3">
      <c r="I2303" s="5"/>
    </row>
    <row r="2304" spans="9:9" x14ac:dyDescent="0.3">
      <c r="I2304" s="5"/>
    </row>
    <row r="2305" spans="9:9" x14ac:dyDescent="0.3">
      <c r="I2305" s="5"/>
    </row>
    <row r="2306" spans="9:9" x14ac:dyDescent="0.3">
      <c r="I2306" s="5"/>
    </row>
    <row r="2307" spans="9:9" x14ac:dyDescent="0.3">
      <c r="I2307" s="5"/>
    </row>
    <row r="2308" spans="9:9" x14ac:dyDescent="0.3">
      <c r="I2308" s="5"/>
    </row>
    <row r="2309" spans="9:9" x14ac:dyDescent="0.3">
      <c r="I2309" s="5"/>
    </row>
    <row r="2310" spans="9:9" x14ac:dyDescent="0.3">
      <c r="I2310" s="5"/>
    </row>
    <row r="2311" spans="9:9" x14ac:dyDescent="0.3">
      <c r="I2311" s="5"/>
    </row>
    <row r="2312" spans="9:9" x14ac:dyDescent="0.3">
      <c r="I2312" s="5"/>
    </row>
    <row r="2313" spans="9:9" x14ac:dyDescent="0.3">
      <c r="I2313" s="5"/>
    </row>
    <row r="2314" spans="9:9" x14ac:dyDescent="0.3">
      <c r="I2314" s="5"/>
    </row>
    <row r="2315" spans="9:9" x14ac:dyDescent="0.3">
      <c r="I2315" s="5"/>
    </row>
    <row r="2316" spans="9:9" x14ac:dyDescent="0.3">
      <c r="I2316" s="5"/>
    </row>
    <row r="2317" spans="9:9" x14ac:dyDescent="0.3">
      <c r="I2317" s="5"/>
    </row>
    <row r="2318" spans="9:9" x14ac:dyDescent="0.3">
      <c r="I2318" s="5"/>
    </row>
    <row r="2319" spans="9:9" x14ac:dyDescent="0.3">
      <c r="I2319" s="5"/>
    </row>
    <row r="2320" spans="9:9" x14ac:dyDescent="0.3">
      <c r="I2320" s="5"/>
    </row>
    <row r="2321" spans="9:9" x14ac:dyDescent="0.3">
      <c r="I2321" s="5"/>
    </row>
    <row r="2322" spans="9:9" x14ac:dyDescent="0.3">
      <c r="I2322" s="5"/>
    </row>
    <row r="2323" spans="9:9" x14ac:dyDescent="0.3">
      <c r="I2323" s="5"/>
    </row>
    <row r="2324" spans="9:9" x14ac:dyDescent="0.3">
      <c r="I2324" s="5"/>
    </row>
    <row r="2325" spans="9:9" x14ac:dyDescent="0.3">
      <c r="I2325" s="5"/>
    </row>
    <row r="2326" spans="9:9" x14ac:dyDescent="0.3">
      <c r="I2326" s="5"/>
    </row>
    <row r="2327" spans="9:9" x14ac:dyDescent="0.3">
      <c r="I2327" s="5"/>
    </row>
    <row r="2328" spans="9:9" x14ac:dyDescent="0.3">
      <c r="I2328" s="5"/>
    </row>
    <row r="2329" spans="9:9" x14ac:dyDescent="0.3">
      <c r="I2329" s="5"/>
    </row>
    <row r="2330" spans="9:9" x14ac:dyDescent="0.3">
      <c r="I2330" s="5"/>
    </row>
    <row r="2331" spans="9:9" x14ac:dyDescent="0.3">
      <c r="I2331" s="5"/>
    </row>
    <row r="2332" spans="9:9" x14ac:dyDescent="0.3">
      <c r="I2332" s="5"/>
    </row>
    <row r="2333" spans="9:9" x14ac:dyDescent="0.3">
      <c r="I2333" s="5"/>
    </row>
    <row r="2334" spans="9:9" x14ac:dyDescent="0.3">
      <c r="I2334" s="5"/>
    </row>
    <row r="2335" spans="9:9" x14ac:dyDescent="0.3">
      <c r="I2335" s="5"/>
    </row>
    <row r="2336" spans="9:9" x14ac:dyDescent="0.3">
      <c r="I2336" s="5"/>
    </row>
    <row r="2337" spans="9:9" x14ac:dyDescent="0.3">
      <c r="I2337" s="5"/>
    </row>
    <row r="2338" spans="9:9" x14ac:dyDescent="0.3">
      <c r="I2338" s="5"/>
    </row>
    <row r="2339" spans="9:9" x14ac:dyDescent="0.3">
      <c r="I2339" s="5"/>
    </row>
    <row r="2340" spans="9:9" x14ac:dyDescent="0.3">
      <c r="I2340" s="5"/>
    </row>
    <row r="2341" spans="9:9" x14ac:dyDescent="0.3">
      <c r="I2341" s="5"/>
    </row>
    <row r="2342" spans="9:9" x14ac:dyDescent="0.3">
      <c r="I2342" s="5"/>
    </row>
    <row r="2343" spans="9:9" x14ac:dyDescent="0.3">
      <c r="I2343" s="5"/>
    </row>
    <row r="2344" spans="9:9" x14ac:dyDescent="0.3">
      <c r="I2344" s="5"/>
    </row>
    <row r="2345" spans="9:9" x14ac:dyDescent="0.3">
      <c r="I2345" s="5"/>
    </row>
    <row r="2346" spans="9:9" x14ac:dyDescent="0.3">
      <c r="I2346" s="5"/>
    </row>
    <row r="2347" spans="9:9" x14ac:dyDescent="0.3">
      <c r="I2347" s="5"/>
    </row>
    <row r="2348" spans="9:9" x14ac:dyDescent="0.3">
      <c r="I2348" s="5"/>
    </row>
    <row r="2349" spans="9:9" x14ac:dyDescent="0.3">
      <c r="I2349" s="5"/>
    </row>
    <row r="2350" spans="9:9" x14ac:dyDescent="0.3">
      <c r="I2350" s="5"/>
    </row>
    <row r="2351" spans="9:9" x14ac:dyDescent="0.3">
      <c r="I2351" s="5"/>
    </row>
    <row r="2352" spans="9:9" x14ac:dyDescent="0.3">
      <c r="I2352" s="5"/>
    </row>
    <row r="2353" spans="9:9" x14ac:dyDescent="0.3">
      <c r="I2353" s="5"/>
    </row>
    <row r="2354" spans="9:9" x14ac:dyDescent="0.3">
      <c r="I2354" s="5"/>
    </row>
    <row r="2355" spans="9:9" x14ac:dyDescent="0.3">
      <c r="I2355" s="5"/>
    </row>
    <row r="2356" spans="9:9" x14ac:dyDescent="0.3">
      <c r="I2356" s="5"/>
    </row>
    <row r="2357" spans="9:9" x14ac:dyDescent="0.3">
      <c r="I2357" s="5"/>
    </row>
    <row r="2358" spans="9:9" x14ac:dyDescent="0.3">
      <c r="I2358" s="5"/>
    </row>
    <row r="2359" spans="9:9" x14ac:dyDescent="0.3">
      <c r="I2359" s="5"/>
    </row>
    <row r="2360" spans="9:9" x14ac:dyDescent="0.3">
      <c r="I2360" s="5"/>
    </row>
    <row r="2361" spans="9:9" x14ac:dyDescent="0.3">
      <c r="I2361" s="5"/>
    </row>
    <row r="2362" spans="9:9" x14ac:dyDescent="0.3">
      <c r="I2362" s="5"/>
    </row>
    <row r="2363" spans="9:9" x14ac:dyDescent="0.3">
      <c r="I2363" s="5"/>
    </row>
    <row r="2364" spans="9:9" x14ac:dyDescent="0.3">
      <c r="I2364" s="5"/>
    </row>
    <row r="2365" spans="9:9" x14ac:dyDescent="0.3">
      <c r="I2365" s="5"/>
    </row>
    <row r="2366" spans="9:9" x14ac:dyDescent="0.3">
      <c r="I2366" s="5"/>
    </row>
    <row r="2367" spans="9:9" x14ac:dyDescent="0.3">
      <c r="I2367" s="5"/>
    </row>
    <row r="2368" spans="9:9" x14ac:dyDescent="0.3">
      <c r="I2368" s="5"/>
    </row>
    <row r="2369" spans="9:9" x14ac:dyDescent="0.3">
      <c r="I2369" s="5"/>
    </row>
    <row r="2370" spans="9:9" x14ac:dyDescent="0.3">
      <c r="I2370" s="5"/>
    </row>
    <row r="2371" spans="9:9" x14ac:dyDescent="0.3">
      <c r="I2371" s="5"/>
    </row>
    <row r="2372" spans="9:9" x14ac:dyDescent="0.3">
      <c r="I2372" s="5"/>
    </row>
    <row r="2373" spans="9:9" x14ac:dyDescent="0.3">
      <c r="I2373" s="5"/>
    </row>
    <row r="2374" spans="9:9" x14ac:dyDescent="0.3">
      <c r="I2374" s="5"/>
    </row>
    <row r="2375" spans="9:9" x14ac:dyDescent="0.3">
      <c r="I2375" s="5"/>
    </row>
    <row r="2376" spans="9:9" x14ac:dyDescent="0.3">
      <c r="I2376" s="5"/>
    </row>
    <row r="2377" spans="9:9" x14ac:dyDescent="0.3">
      <c r="I2377" s="5"/>
    </row>
    <row r="2378" spans="9:9" x14ac:dyDescent="0.3">
      <c r="I2378" s="5"/>
    </row>
    <row r="2379" spans="9:9" x14ac:dyDescent="0.3">
      <c r="I2379" s="5"/>
    </row>
    <row r="2380" spans="9:9" x14ac:dyDescent="0.3">
      <c r="I2380" s="5"/>
    </row>
    <row r="2381" spans="9:9" x14ac:dyDescent="0.3">
      <c r="I2381" s="5"/>
    </row>
    <row r="2382" spans="9:9" x14ac:dyDescent="0.3">
      <c r="I2382" s="5"/>
    </row>
    <row r="2383" spans="9:9" x14ac:dyDescent="0.3">
      <c r="I2383" s="5"/>
    </row>
    <row r="2384" spans="9:9" x14ac:dyDescent="0.3">
      <c r="I2384" s="5"/>
    </row>
    <row r="2385" spans="9:9" x14ac:dyDescent="0.3">
      <c r="I2385" s="5"/>
    </row>
    <row r="2386" spans="9:9" x14ac:dyDescent="0.3">
      <c r="I2386" s="5"/>
    </row>
    <row r="2387" spans="9:9" x14ac:dyDescent="0.3">
      <c r="I2387" s="5"/>
    </row>
    <row r="2388" spans="9:9" x14ac:dyDescent="0.3">
      <c r="I2388" s="5"/>
    </row>
    <row r="2389" spans="9:9" x14ac:dyDescent="0.3">
      <c r="I2389" s="5"/>
    </row>
    <row r="2390" spans="9:9" x14ac:dyDescent="0.3">
      <c r="I2390" s="5"/>
    </row>
    <row r="2391" spans="9:9" x14ac:dyDescent="0.3">
      <c r="I2391" s="5"/>
    </row>
    <row r="2392" spans="9:9" x14ac:dyDescent="0.3">
      <c r="I2392" s="5"/>
    </row>
    <row r="2393" spans="9:9" x14ac:dyDescent="0.3">
      <c r="I2393" s="5"/>
    </row>
    <row r="2394" spans="9:9" x14ac:dyDescent="0.3">
      <c r="I2394" s="5"/>
    </row>
    <row r="2395" spans="9:9" x14ac:dyDescent="0.3">
      <c r="I2395" s="5"/>
    </row>
    <row r="2396" spans="9:9" x14ac:dyDescent="0.3">
      <c r="I2396" s="5"/>
    </row>
    <row r="2397" spans="9:9" x14ac:dyDescent="0.3">
      <c r="I2397" s="5"/>
    </row>
    <row r="2398" spans="9:9" x14ac:dyDescent="0.3">
      <c r="I2398" s="5"/>
    </row>
    <row r="2399" spans="9:9" x14ac:dyDescent="0.3">
      <c r="I2399" s="5"/>
    </row>
    <row r="2400" spans="9:9" x14ac:dyDescent="0.3">
      <c r="I2400" s="5"/>
    </row>
    <row r="2401" spans="9:9" x14ac:dyDescent="0.3">
      <c r="I2401" s="5"/>
    </row>
    <row r="2402" spans="9:9" x14ac:dyDescent="0.3">
      <c r="I2402" s="5"/>
    </row>
    <row r="2403" spans="9:9" x14ac:dyDescent="0.3">
      <c r="I2403" s="5"/>
    </row>
    <row r="2404" spans="9:9" x14ac:dyDescent="0.3">
      <c r="I2404" s="5"/>
    </row>
    <row r="2405" spans="9:9" x14ac:dyDescent="0.3">
      <c r="I2405" s="5"/>
    </row>
    <row r="2406" spans="9:9" x14ac:dyDescent="0.3">
      <c r="I2406" s="5"/>
    </row>
    <row r="2407" spans="9:9" x14ac:dyDescent="0.3">
      <c r="I2407" s="5"/>
    </row>
    <row r="2408" spans="9:9" x14ac:dyDescent="0.3">
      <c r="I2408" s="5"/>
    </row>
    <row r="2409" spans="9:9" x14ac:dyDescent="0.3">
      <c r="I2409" s="5"/>
    </row>
    <row r="2410" spans="9:9" x14ac:dyDescent="0.3">
      <c r="I2410" s="5"/>
    </row>
    <row r="2411" spans="9:9" x14ac:dyDescent="0.3">
      <c r="I2411" s="5"/>
    </row>
    <row r="2412" spans="9:9" x14ac:dyDescent="0.3">
      <c r="I2412" s="5"/>
    </row>
    <row r="2413" spans="9:9" x14ac:dyDescent="0.3">
      <c r="I2413" s="5"/>
    </row>
    <row r="2414" spans="9:9" x14ac:dyDescent="0.3">
      <c r="I2414" s="5"/>
    </row>
    <row r="2415" spans="9:9" x14ac:dyDescent="0.3">
      <c r="I2415" s="5"/>
    </row>
    <row r="2416" spans="9:9" x14ac:dyDescent="0.3">
      <c r="I2416" s="5"/>
    </row>
    <row r="2417" spans="9:9" x14ac:dyDescent="0.3">
      <c r="I2417" s="5"/>
    </row>
    <row r="2418" spans="9:9" x14ac:dyDescent="0.3">
      <c r="I2418" s="5"/>
    </row>
    <row r="2419" spans="9:9" x14ac:dyDescent="0.3">
      <c r="I2419" s="5"/>
    </row>
    <row r="2420" spans="9:9" x14ac:dyDescent="0.3">
      <c r="I2420" s="5"/>
    </row>
    <row r="2421" spans="9:9" x14ac:dyDescent="0.3">
      <c r="I2421" s="5"/>
    </row>
    <row r="2422" spans="9:9" x14ac:dyDescent="0.3">
      <c r="I2422" s="5"/>
    </row>
    <row r="2423" spans="9:9" x14ac:dyDescent="0.3">
      <c r="I2423" s="5"/>
    </row>
    <row r="2424" spans="9:9" x14ac:dyDescent="0.3">
      <c r="I2424" s="5"/>
    </row>
    <row r="2425" spans="9:9" x14ac:dyDescent="0.3">
      <c r="I2425" s="5"/>
    </row>
    <row r="2426" spans="9:9" x14ac:dyDescent="0.3">
      <c r="I2426" s="5"/>
    </row>
    <row r="2427" spans="9:9" x14ac:dyDescent="0.3">
      <c r="I2427" s="5"/>
    </row>
    <row r="2428" spans="9:9" x14ac:dyDescent="0.3">
      <c r="I2428" s="5"/>
    </row>
    <row r="2429" spans="9:9" x14ac:dyDescent="0.3">
      <c r="I2429" s="5"/>
    </row>
    <row r="2430" spans="9:9" x14ac:dyDescent="0.3">
      <c r="I2430" s="5"/>
    </row>
    <row r="2431" spans="9:9" x14ac:dyDescent="0.3">
      <c r="I2431" s="5"/>
    </row>
    <row r="2432" spans="9:9" x14ac:dyDescent="0.3">
      <c r="I2432" s="5"/>
    </row>
    <row r="2433" spans="9:9" x14ac:dyDescent="0.3">
      <c r="I2433" s="5"/>
    </row>
    <row r="2434" spans="9:9" x14ac:dyDescent="0.3">
      <c r="I2434" s="5"/>
    </row>
    <row r="2435" spans="9:9" x14ac:dyDescent="0.3">
      <c r="I2435" s="5"/>
    </row>
    <row r="2436" spans="9:9" x14ac:dyDescent="0.3">
      <c r="I2436" s="5"/>
    </row>
    <row r="2437" spans="9:9" x14ac:dyDescent="0.3">
      <c r="I2437" s="5"/>
    </row>
    <row r="2438" spans="9:9" x14ac:dyDescent="0.3">
      <c r="I2438" s="5"/>
    </row>
    <row r="2439" spans="9:9" x14ac:dyDescent="0.3">
      <c r="I2439" s="5"/>
    </row>
    <row r="2440" spans="9:9" x14ac:dyDescent="0.3">
      <c r="I2440" s="5"/>
    </row>
    <row r="2441" spans="9:9" x14ac:dyDescent="0.3">
      <c r="I2441" s="5"/>
    </row>
    <row r="2442" spans="9:9" x14ac:dyDescent="0.3">
      <c r="I2442" s="5"/>
    </row>
    <row r="2443" spans="9:9" x14ac:dyDescent="0.3">
      <c r="I2443" s="5"/>
    </row>
    <row r="2444" spans="9:9" x14ac:dyDescent="0.3">
      <c r="I2444" s="5"/>
    </row>
    <row r="2445" spans="9:9" x14ac:dyDescent="0.3">
      <c r="I2445" s="5"/>
    </row>
    <row r="2446" spans="9:9" x14ac:dyDescent="0.3">
      <c r="I2446" s="5"/>
    </row>
    <row r="2447" spans="9:9" x14ac:dyDescent="0.3">
      <c r="I2447" s="5"/>
    </row>
    <row r="2448" spans="9:9" x14ac:dyDescent="0.3">
      <c r="I2448" s="5"/>
    </row>
    <row r="2449" spans="9:9" x14ac:dyDescent="0.3">
      <c r="I2449" s="5"/>
    </row>
    <row r="2450" spans="9:9" x14ac:dyDescent="0.3">
      <c r="I2450" s="5"/>
    </row>
    <row r="2451" spans="9:9" x14ac:dyDescent="0.3">
      <c r="I2451" s="5"/>
    </row>
    <row r="2452" spans="9:9" x14ac:dyDescent="0.3">
      <c r="I2452" s="5"/>
    </row>
    <row r="2453" spans="9:9" x14ac:dyDescent="0.3">
      <c r="I2453" s="5"/>
    </row>
    <row r="2454" spans="9:9" x14ac:dyDescent="0.3">
      <c r="I2454" s="5"/>
    </row>
    <row r="2455" spans="9:9" x14ac:dyDescent="0.3">
      <c r="I2455" s="5"/>
    </row>
    <row r="2456" spans="9:9" x14ac:dyDescent="0.3">
      <c r="I2456" s="5"/>
    </row>
    <row r="2457" spans="9:9" x14ac:dyDescent="0.3">
      <c r="I2457" s="5"/>
    </row>
    <row r="2458" spans="9:9" x14ac:dyDescent="0.3">
      <c r="I2458" s="5"/>
    </row>
    <row r="2459" spans="9:9" x14ac:dyDescent="0.3">
      <c r="I2459" s="5"/>
    </row>
    <row r="2460" spans="9:9" x14ac:dyDescent="0.3">
      <c r="I2460" s="5"/>
    </row>
    <row r="2461" spans="9:9" x14ac:dyDescent="0.3">
      <c r="I2461" s="5"/>
    </row>
    <row r="2462" spans="9:9" x14ac:dyDescent="0.3">
      <c r="I2462" s="5"/>
    </row>
    <row r="2463" spans="9:9" x14ac:dyDescent="0.3">
      <c r="I2463" s="5"/>
    </row>
    <row r="2464" spans="9:9" x14ac:dyDescent="0.3">
      <c r="I2464" s="5"/>
    </row>
    <row r="2465" spans="9:9" x14ac:dyDescent="0.3">
      <c r="I2465" s="5"/>
    </row>
    <row r="2466" spans="9:9" x14ac:dyDescent="0.3">
      <c r="I2466" s="5"/>
    </row>
    <row r="2467" spans="9:9" x14ac:dyDescent="0.3">
      <c r="I2467" s="5"/>
    </row>
    <row r="2468" spans="9:9" x14ac:dyDescent="0.3">
      <c r="I2468" s="5"/>
    </row>
    <row r="2469" spans="9:9" x14ac:dyDescent="0.3">
      <c r="I2469" s="5"/>
    </row>
    <row r="2470" spans="9:9" x14ac:dyDescent="0.3">
      <c r="I2470" s="5"/>
    </row>
    <row r="2471" spans="9:9" x14ac:dyDescent="0.3">
      <c r="I2471" s="5"/>
    </row>
    <row r="2472" spans="9:9" x14ac:dyDescent="0.3">
      <c r="I2472" s="5"/>
    </row>
    <row r="2473" spans="9:9" x14ac:dyDescent="0.3">
      <c r="I2473" s="5"/>
    </row>
    <row r="2474" spans="9:9" x14ac:dyDescent="0.3">
      <c r="I2474" s="5"/>
    </row>
    <row r="2475" spans="9:9" x14ac:dyDescent="0.3">
      <c r="I2475" s="5"/>
    </row>
    <row r="2476" spans="9:9" x14ac:dyDescent="0.3">
      <c r="I2476" s="5"/>
    </row>
    <row r="2477" spans="9:9" x14ac:dyDescent="0.3">
      <c r="I2477" s="5"/>
    </row>
    <row r="2478" spans="9:9" x14ac:dyDescent="0.3">
      <c r="I2478" s="5"/>
    </row>
    <row r="2479" spans="9:9" x14ac:dyDescent="0.3">
      <c r="I2479" s="5"/>
    </row>
    <row r="2480" spans="9:9" x14ac:dyDescent="0.3">
      <c r="I2480" s="5"/>
    </row>
    <row r="2481" spans="9:9" x14ac:dyDescent="0.3">
      <c r="I2481" s="5"/>
    </row>
    <row r="2482" spans="9:9" x14ac:dyDescent="0.3">
      <c r="I2482" s="5"/>
    </row>
    <row r="2483" spans="9:9" x14ac:dyDescent="0.3">
      <c r="I2483" s="5"/>
    </row>
    <row r="2484" spans="9:9" x14ac:dyDescent="0.3">
      <c r="I2484" s="5"/>
    </row>
    <row r="2485" spans="9:9" x14ac:dyDescent="0.3">
      <c r="I2485" s="5"/>
    </row>
    <row r="2486" spans="9:9" x14ac:dyDescent="0.3">
      <c r="I2486" s="5"/>
    </row>
    <row r="2487" spans="9:9" x14ac:dyDescent="0.3">
      <c r="I2487" s="5"/>
    </row>
    <row r="2488" spans="9:9" x14ac:dyDescent="0.3">
      <c r="I2488" s="5"/>
    </row>
    <row r="2489" spans="9:9" x14ac:dyDescent="0.3">
      <c r="I2489" s="5"/>
    </row>
    <row r="2490" spans="9:9" x14ac:dyDescent="0.3">
      <c r="I2490" s="5"/>
    </row>
    <row r="2491" spans="9:9" x14ac:dyDescent="0.3">
      <c r="I2491" s="5"/>
    </row>
    <row r="2492" spans="9:9" x14ac:dyDescent="0.3">
      <c r="I2492" s="5"/>
    </row>
    <row r="2493" spans="9:9" x14ac:dyDescent="0.3">
      <c r="I2493" s="5"/>
    </row>
    <row r="2494" spans="9:9" x14ac:dyDescent="0.3">
      <c r="I2494" s="5"/>
    </row>
    <row r="2495" spans="9:9" x14ac:dyDescent="0.3">
      <c r="I2495" s="5"/>
    </row>
    <row r="2496" spans="9:9" x14ac:dyDescent="0.3">
      <c r="I2496" s="5"/>
    </row>
    <row r="2497" spans="9:9" x14ac:dyDescent="0.3">
      <c r="I2497" s="5"/>
    </row>
    <row r="2498" spans="9:9" x14ac:dyDescent="0.3">
      <c r="I2498" s="5"/>
    </row>
    <row r="2499" spans="9:9" x14ac:dyDescent="0.3">
      <c r="I2499" s="5"/>
    </row>
    <row r="2500" spans="9:9" x14ac:dyDescent="0.3">
      <c r="I2500" s="5"/>
    </row>
    <row r="2501" spans="9:9" x14ac:dyDescent="0.3">
      <c r="I2501" s="5"/>
    </row>
    <row r="2502" spans="9:9" x14ac:dyDescent="0.3">
      <c r="I2502" s="5"/>
    </row>
    <row r="2503" spans="9:9" x14ac:dyDescent="0.3">
      <c r="I2503" s="5"/>
    </row>
    <row r="2504" spans="9:9" x14ac:dyDescent="0.3">
      <c r="I2504" s="5"/>
    </row>
    <row r="2505" spans="9:9" x14ac:dyDescent="0.3">
      <c r="I2505" s="5"/>
    </row>
    <row r="2506" spans="9:9" x14ac:dyDescent="0.3">
      <c r="I2506" s="5"/>
    </row>
    <row r="2507" spans="9:9" x14ac:dyDescent="0.3">
      <c r="I2507" s="5"/>
    </row>
    <row r="2508" spans="9:9" x14ac:dyDescent="0.3">
      <c r="I2508" s="5"/>
    </row>
    <row r="2509" spans="9:9" x14ac:dyDescent="0.3">
      <c r="I2509" s="5"/>
    </row>
    <row r="2510" spans="9:9" x14ac:dyDescent="0.3">
      <c r="I2510" s="5"/>
    </row>
    <row r="2511" spans="9:9" x14ac:dyDescent="0.3">
      <c r="I2511" s="5"/>
    </row>
    <row r="2512" spans="9:9" x14ac:dyDescent="0.3">
      <c r="I2512" s="5"/>
    </row>
    <row r="2513" spans="9:9" x14ac:dyDescent="0.3">
      <c r="I2513" s="5"/>
    </row>
    <row r="2514" spans="9:9" x14ac:dyDescent="0.3">
      <c r="I2514" s="5"/>
    </row>
    <row r="2515" spans="9:9" x14ac:dyDescent="0.3">
      <c r="I2515" s="5"/>
    </row>
    <row r="2516" spans="9:9" x14ac:dyDescent="0.3">
      <c r="I2516" s="5"/>
    </row>
    <row r="2517" spans="9:9" x14ac:dyDescent="0.3">
      <c r="I2517" s="5"/>
    </row>
    <row r="2518" spans="9:9" x14ac:dyDescent="0.3">
      <c r="I2518" s="5"/>
    </row>
    <row r="2519" spans="9:9" x14ac:dyDescent="0.3">
      <c r="I2519" s="5"/>
    </row>
    <row r="2520" spans="9:9" x14ac:dyDescent="0.3">
      <c r="I2520" s="5"/>
    </row>
    <row r="2521" spans="9:9" x14ac:dyDescent="0.3">
      <c r="I2521" s="5"/>
    </row>
    <row r="2522" spans="9:9" x14ac:dyDescent="0.3">
      <c r="I2522" s="5"/>
    </row>
    <row r="2523" spans="9:9" x14ac:dyDescent="0.3">
      <c r="I2523" s="5"/>
    </row>
    <row r="2524" spans="9:9" x14ac:dyDescent="0.3">
      <c r="I2524" s="5"/>
    </row>
    <row r="2525" spans="9:9" x14ac:dyDescent="0.3">
      <c r="I2525" s="5"/>
    </row>
    <row r="2526" spans="9:9" x14ac:dyDescent="0.3">
      <c r="I2526" s="5"/>
    </row>
    <row r="2527" spans="9:9" x14ac:dyDescent="0.3">
      <c r="I2527" s="5"/>
    </row>
    <row r="2528" spans="9:9" x14ac:dyDescent="0.3">
      <c r="I2528" s="5"/>
    </row>
    <row r="2529" spans="9:9" x14ac:dyDescent="0.3">
      <c r="I2529" s="5"/>
    </row>
    <row r="2530" spans="9:9" x14ac:dyDescent="0.3">
      <c r="I2530" s="5"/>
    </row>
    <row r="2531" spans="9:9" x14ac:dyDescent="0.3">
      <c r="I2531" s="5"/>
    </row>
    <row r="2532" spans="9:9" x14ac:dyDescent="0.3">
      <c r="I2532" s="5"/>
    </row>
    <row r="2533" spans="9:9" x14ac:dyDescent="0.3">
      <c r="I2533" s="5"/>
    </row>
    <row r="2534" spans="9:9" x14ac:dyDescent="0.3">
      <c r="I2534" s="5"/>
    </row>
    <row r="2535" spans="9:9" x14ac:dyDescent="0.3">
      <c r="I2535" s="5"/>
    </row>
    <row r="2536" spans="9:9" x14ac:dyDescent="0.3">
      <c r="I2536" s="5"/>
    </row>
    <row r="2537" spans="9:9" x14ac:dyDescent="0.3">
      <c r="I2537" s="5"/>
    </row>
    <row r="2538" spans="9:9" x14ac:dyDescent="0.3">
      <c r="I2538" s="5"/>
    </row>
    <row r="2539" spans="9:9" x14ac:dyDescent="0.3">
      <c r="I2539" s="5"/>
    </row>
    <row r="2540" spans="9:9" x14ac:dyDescent="0.3">
      <c r="I2540" s="5"/>
    </row>
    <row r="2541" spans="9:9" x14ac:dyDescent="0.3">
      <c r="I2541" s="5"/>
    </row>
    <row r="2542" spans="9:9" x14ac:dyDescent="0.3">
      <c r="I2542" s="5"/>
    </row>
    <row r="2543" spans="9:9" x14ac:dyDescent="0.3">
      <c r="I2543" s="5"/>
    </row>
    <row r="2544" spans="9:9" x14ac:dyDescent="0.3">
      <c r="I2544" s="5"/>
    </row>
    <row r="2545" spans="9:9" x14ac:dyDescent="0.3">
      <c r="I2545" s="5"/>
    </row>
    <row r="2546" spans="9:9" x14ac:dyDescent="0.3">
      <c r="I2546" s="5"/>
    </row>
    <row r="2547" spans="9:9" x14ac:dyDescent="0.3">
      <c r="I2547" s="5"/>
    </row>
    <row r="2548" spans="9:9" x14ac:dyDescent="0.3">
      <c r="I2548" s="5"/>
    </row>
    <row r="2549" spans="9:9" x14ac:dyDescent="0.3">
      <c r="I2549" s="5"/>
    </row>
    <row r="2550" spans="9:9" x14ac:dyDescent="0.3">
      <c r="I2550" s="5"/>
    </row>
    <row r="2551" spans="9:9" x14ac:dyDescent="0.3">
      <c r="I2551" s="5"/>
    </row>
    <row r="2552" spans="9:9" x14ac:dyDescent="0.3">
      <c r="I2552" s="5"/>
    </row>
    <row r="2553" spans="9:9" x14ac:dyDescent="0.3">
      <c r="I2553" s="5"/>
    </row>
    <row r="2554" spans="9:9" x14ac:dyDescent="0.3">
      <c r="I2554" s="5"/>
    </row>
    <row r="2555" spans="9:9" x14ac:dyDescent="0.3">
      <c r="I2555" s="5"/>
    </row>
    <row r="2556" spans="9:9" x14ac:dyDescent="0.3">
      <c r="I2556" s="5"/>
    </row>
    <row r="2557" spans="9:9" x14ac:dyDescent="0.3">
      <c r="I2557" s="5"/>
    </row>
    <row r="2558" spans="9:9" x14ac:dyDescent="0.3">
      <c r="I2558" s="5"/>
    </row>
    <row r="2559" spans="9:9" x14ac:dyDescent="0.3">
      <c r="I2559" s="5"/>
    </row>
    <row r="2560" spans="9:9" x14ac:dyDescent="0.3">
      <c r="I2560" s="5"/>
    </row>
    <row r="2561" spans="9:9" x14ac:dyDescent="0.3">
      <c r="I2561" s="5"/>
    </row>
    <row r="2562" spans="9:9" x14ac:dyDescent="0.3">
      <c r="I2562" s="5"/>
    </row>
    <row r="2563" spans="9:9" x14ac:dyDescent="0.3">
      <c r="I2563" s="5"/>
    </row>
    <row r="2564" spans="9:9" x14ac:dyDescent="0.3">
      <c r="I2564" s="5"/>
    </row>
    <row r="2565" spans="9:9" x14ac:dyDescent="0.3">
      <c r="I2565" s="5"/>
    </row>
    <row r="2566" spans="9:9" x14ac:dyDescent="0.3">
      <c r="I2566" s="5"/>
    </row>
    <row r="2567" spans="9:9" x14ac:dyDescent="0.3">
      <c r="I2567" s="5"/>
    </row>
    <row r="2568" spans="9:9" x14ac:dyDescent="0.3">
      <c r="I2568" s="5"/>
    </row>
    <row r="2569" spans="9:9" x14ac:dyDescent="0.3">
      <c r="I2569" s="5"/>
    </row>
    <row r="2570" spans="9:9" x14ac:dyDescent="0.3">
      <c r="I2570" s="5"/>
    </row>
    <row r="2571" spans="9:9" x14ac:dyDescent="0.3">
      <c r="I2571" s="5"/>
    </row>
    <row r="2572" spans="9:9" x14ac:dyDescent="0.3">
      <c r="I2572" s="5"/>
    </row>
    <row r="2573" spans="9:9" x14ac:dyDescent="0.3">
      <c r="I2573" s="5"/>
    </row>
    <row r="2574" spans="9:9" x14ac:dyDescent="0.3">
      <c r="I2574" s="5"/>
    </row>
    <row r="2575" spans="9:9" x14ac:dyDescent="0.3">
      <c r="I2575" s="5"/>
    </row>
    <row r="2576" spans="9:9" x14ac:dyDescent="0.3">
      <c r="I2576" s="5"/>
    </row>
    <row r="2577" spans="9:9" x14ac:dyDescent="0.3">
      <c r="I2577" s="5"/>
    </row>
    <row r="2578" spans="9:9" x14ac:dyDescent="0.3">
      <c r="I2578" s="5"/>
    </row>
    <row r="2579" spans="9:9" x14ac:dyDescent="0.3">
      <c r="I2579" s="5"/>
    </row>
    <row r="2580" spans="9:9" x14ac:dyDescent="0.3">
      <c r="I2580" s="5"/>
    </row>
    <row r="2581" spans="9:9" x14ac:dyDescent="0.3">
      <c r="I2581" s="5"/>
    </row>
    <row r="2582" spans="9:9" x14ac:dyDescent="0.3">
      <c r="I2582" s="5"/>
    </row>
    <row r="2583" spans="9:9" x14ac:dyDescent="0.3">
      <c r="I2583" s="5"/>
    </row>
    <row r="2584" spans="9:9" x14ac:dyDescent="0.3">
      <c r="I2584" s="5"/>
    </row>
    <row r="2585" spans="9:9" x14ac:dyDescent="0.3">
      <c r="I2585" s="5"/>
    </row>
    <row r="2586" spans="9:9" x14ac:dyDescent="0.3">
      <c r="I2586" s="5"/>
    </row>
    <row r="2587" spans="9:9" x14ac:dyDescent="0.3">
      <c r="I2587" s="5"/>
    </row>
    <row r="2588" spans="9:9" x14ac:dyDescent="0.3">
      <c r="I2588" s="5"/>
    </row>
    <row r="2589" spans="9:9" x14ac:dyDescent="0.3">
      <c r="I2589" s="5"/>
    </row>
    <row r="2590" spans="9:9" x14ac:dyDescent="0.3">
      <c r="I2590" s="5"/>
    </row>
    <row r="2591" spans="9:9" x14ac:dyDescent="0.3">
      <c r="I2591" s="5"/>
    </row>
    <row r="2592" spans="9:9" x14ac:dyDescent="0.3">
      <c r="I2592" s="5"/>
    </row>
    <row r="2593" spans="9:9" x14ac:dyDescent="0.3">
      <c r="I2593" s="5"/>
    </row>
    <row r="2594" spans="9:9" x14ac:dyDescent="0.3">
      <c r="I2594" s="5"/>
    </row>
    <row r="2595" spans="9:9" x14ac:dyDescent="0.3">
      <c r="I2595" s="5"/>
    </row>
    <row r="2596" spans="9:9" x14ac:dyDescent="0.3">
      <c r="I2596" s="5"/>
    </row>
    <row r="2597" spans="9:9" x14ac:dyDescent="0.3">
      <c r="I2597" s="5"/>
    </row>
    <row r="2598" spans="9:9" x14ac:dyDescent="0.3">
      <c r="I2598" s="5"/>
    </row>
    <row r="2599" spans="9:9" x14ac:dyDescent="0.3">
      <c r="I2599" s="5"/>
    </row>
    <row r="2600" spans="9:9" x14ac:dyDescent="0.3">
      <c r="I2600" s="5"/>
    </row>
    <row r="2601" spans="9:9" x14ac:dyDescent="0.3">
      <c r="I2601" s="5"/>
    </row>
    <row r="2602" spans="9:9" x14ac:dyDescent="0.3">
      <c r="I2602" s="5"/>
    </row>
    <row r="2603" spans="9:9" x14ac:dyDescent="0.3">
      <c r="I2603" s="5"/>
    </row>
    <row r="2604" spans="9:9" x14ac:dyDescent="0.3">
      <c r="I2604" s="5"/>
    </row>
    <row r="2605" spans="9:9" x14ac:dyDescent="0.3">
      <c r="I2605" s="5"/>
    </row>
    <row r="2606" spans="9:9" x14ac:dyDescent="0.3">
      <c r="I2606" s="5"/>
    </row>
    <row r="2607" spans="9:9" x14ac:dyDescent="0.3">
      <c r="I2607" s="5"/>
    </row>
    <row r="2608" spans="9:9" x14ac:dyDescent="0.3">
      <c r="I2608" s="5"/>
    </row>
    <row r="2609" spans="9:9" x14ac:dyDescent="0.3">
      <c r="I2609" s="5"/>
    </row>
    <row r="2610" spans="9:9" x14ac:dyDescent="0.3">
      <c r="I2610" s="5"/>
    </row>
    <row r="2611" spans="9:9" x14ac:dyDescent="0.3">
      <c r="I2611" s="5"/>
    </row>
    <row r="2612" spans="9:9" x14ac:dyDescent="0.3">
      <c r="I2612" s="5"/>
    </row>
    <row r="2613" spans="9:9" x14ac:dyDescent="0.3">
      <c r="I2613" s="5"/>
    </row>
    <row r="2614" spans="9:9" x14ac:dyDescent="0.3">
      <c r="I2614" s="5"/>
    </row>
    <row r="2615" spans="9:9" x14ac:dyDescent="0.3">
      <c r="I2615" s="5"/>
    </row>
    <row r="2616" spans="9:9" x14ac:dyDescent="0.3">
      <c r="I2616" s="5"/>
    </row>
    <row r="2617" spans="9:9" x14ac:dyDescent="0.3">
      <c r="I2617" s="5"/>
    </row>
    <row r="2618" spans="9:9" x14ac:dyDescent="0.3">
      <c r="I2618" s="5"/>
    </row>
    <row r="2619" spans="9:9" x14ac:dyDescent="0.3">
      <c r="I2619" s="5"/>
    </row>
    <row r="2620" spans="9:9" x14ac:dyDescent="0.3">
      <c r="I2620" s="5"/>
    </row>
    <row r="2621" spans="9:9" x14ac:dyDescent="0.3">
      <c r="I2621" s="5"/>
    </row>
    <row r="2622" spans="9:9" x14ac:dyDescent="0.3">
      <c r="I2622" s="5"/>
    </row>
    <row r="2623" spans="9:9" x14ac:dyDescent="0.3">
      <c r="I2623" s="5"/>
    </row>
    <row r="2624" spans="9:9" x14ac:dyDescent="0.3">
      <c r="I2624" s="5"/>
    </row>
    <row r="2625" spans="9:9" x14ac:dyDescent="0.3">
      <c r="I2625" s="5"/>
    </row>
    <row r="2626" spans="9:9" x14ac:dyDescent="0.3">
      <c r="I2626" s="5"/>
    </row>
    <row r="2627" spans="9:9" x14ac:dyDescent="0.3">
      <c r="I2627" s="5"/>
    </row>
    <row r="2628" spans="9:9" x14ac:dyDescent="0.3">
      <c r="I2628" s="5"/>
    </row>
    <row r="2629" spans="9:9" x14ac:dyDescent="0.3">
      <c r="I2629" s="5"/>
    </row>
    <row r="2630" spans="9:9" x14ac:dyDescent="0.3">
      <c r="I2630" s="5"/>
    </row>
    <row r="2631" spans="9:9" x14ac:dyDescent="0.3">
      <c r="I2631" s="5"/>
    </row>
    <row r="2632" spans="9:9" x14ac:dyDescent="0.3">
      <c r="I2632" s="5"/>
    </row>
    <row r="2633" spans="9:9" x14ac:dyDescent="0.3">
      <c r="I2633" s="5"/>
    </row>
    <row r="2634" spans="9:9" x14ac:dyDescent="0.3">
      <c r="I2634" s="5"/>
    </row>
    <row r="2635" spans="9:9" x14ac:dyDescent="0.3">
      <c r="I2635" s="5"/>
    </row>
    <row r="2636" spans="9:9" x14ac:dyDescent="0.3">
      <c r="I2636" s="5"/>
    </row>
    <row r="2637" spans="9:9" x14ac:dyDescent="0.3">
      <c r="I2637" s="5"/>
    </row>
    <row r="2638" spans="9:9" x14ac:dyDescent="0.3">
      <c r="I2638" s="5"/>
    </row>
    <row r="2639" spans="9:9" x14ac:dyDescent="0.3">
      <c r="I2639" s="5"/>
    </row>
    <row r="2640" spans="9:9" x14ac:dyDescent="0.3">
      <c r="I2640" s="5"/>
    </row>
    <row r="2641" spans="9:9" x14ac:dyDescent="0.3">
      <c r="I2641" s="5"/>
    </row>
    <row r="2642" spans="9:9" x14ac:dyDescent="0.3">
      <c r="I2642" s="5"/>
    </row>
    <row r="2643" spans="9:9" x14ac:dyDescent="0.3">
      <c r="I2643" s="5"/>
    </row>
    <row r="2644" spans="9:9" x14ac:dyDescent="0.3">
      <c r="I2644" s="5"/>
    </row>
    <row r="2645" spans="9:9" x14ac:dyDescent="0.3">
      <c r="I2645" s="5"/>
    </row>
    <row r="2646" spans="9:9" x14ac:dyDescent="0.3">
      <c r="I2646" s="5"/>
    </row>
    <row r="2647" spans="9:9" x14ac:dyDescent="0.3">
      <c r="I2647" s="5"/>
    </row>
    <row r="2648" spans="9:9" x14ac:dyDescent="0.3">
      <c r="I2648" s="5"/>
    </row>
    <row r="2649" spans="9:9" x14ac:dyDescent="0.3">
      <c r="I2649" s="5"/>
    </row>
    <row r="2650" spans="9:9" x14ac:dyDescent="0.3">
      <c r="I2650" s="5"/>
    </row>
    <row r="2651" spans="9:9" x14ac:dyDescent="0.3">
      <c r="I2651" s="5"/>
    </row>
    <row r="2652" spans="9:9" x14ac:dyDescent="0.3">
      <c r="I2652" s="5"/>
    </row>
    <row r="2653" spans="9:9" x14ac:dyDescent="0.3">
      <c r="I2653" s="5"/>
    </row>
    <row r="2654" spans="9:9" x14ac:dyDescent="0.3">
      <c r="I2654" s="5"/>
    </row>
    <row r="2655" spans="9:9" x14ac:dyDescent="0.3">
      <c r="I2655" s="5"/>
    </row>
    <row r="2656" spans="9:9" x14ac:dyDescent="0.3">
      <c r="I2656" s="5"/>
    </row>
    <row r="2657" spans="9:9" x14ac:dyDescent="0.3">
      <c r="I2657" s="5"/>
    </row>
    <row r="2658" spans="9:9" x14ac:dyDescent="0.3">
      <c r="I2658" s="5"/>
    </row>
    <row r="2659" spans="9:9" x14ac:dyDescent="0.3">
      <c r="I2659" s="5"/>
    </row>
    <row r="2660" spans="9:9" x14ac:dyDescent="0.3">
      <c r="I2660" s="5"/>
    </row>
    <row r="2661" spans="9:9" x14ac:dyDescent="0.3">
      <c r="I2661" s="5"/>
    </row>
    <row r="2662" spans="9:9" x14ac:dyDescent="0.3">
      <c r="I2662" s="5"/>
    </row>
    <row r="2663" spans="9:9" x14ac:dyDescent="0.3">
      <c r="I2663" s="5"/>
    </row>
    <row r="2664" spans="9:9" x14ac:dyDescent="0.3">
      <c r="I2664" s="5"/>
    </row>
    <row r="2665" spans="9:9" x14ac:dyDescent="0.3">
      <c r="I2665" s="5"/>
    </row>
    <row r="2666" spans="9:9" x14ac:dyDescent="0.3">
      <c r="I2666" s="5"/>
    </row>
    <row r="2667" spans="9:9" x14ac:dyDescent="0.3">
      <c r="I2667" s="5"/>
    </row>
    <row r="2668" spans="9:9" x14ac:dyDescent="0.3">
      <c r="I2668" s="5"/>
    </row>
    <row r="2669" spans="9:9" x14ac:dyDescent="0.3">
      <c r="I2669" s="5"/>
    </row>
    <row r="2670" spans="9:9" x14ac:dyDescent="0.3">
      <c r="I2670" s="5"/>
    </row>
    <row r="2671" spans="9:9" x14ac:dyDescent="0.3">
      <c r="I2671" s="5"/>
    </row>
    <row r="2672" spans="9:9" x14ac:dyDescent="0.3">
      <c r="I2672" s="5"/>
    </row>
    <row r="2673" spans="9:9" x14ac:dyDescent="0.3">
      <c r="I2673" s="5"/>
    </row>
    <row r="2674" spans="9:9" x14ac:dyDescent="0.3">
      <c r="I2674" s="5"/>
    </row>
    <row r="2675" spans="9:9" x14ac:dyDescent="0.3">
      <c r="I2675" s="5"/>
    </row>
    <row r="2676" spans="9:9" x14ac:dyDescent="0.3">
      <c r="I2676" s="5"/>
    </row>
    <row r="2677" spans="9:9" x14ac:dyDescent="0.3">
      <c r="I2677" s="5"/>
    </row>
    <row r="2678" spans="9:9" x14ac:dyDescent="0.3">
      <c r="I2678" s="5"/>
    </row>
    <row r="2679" spans="9:9" x14ac:dyDescent="0.3">
      <c r="I2679" s="5"/>
    </row>
    <row r="2680" spans="9:9" x14ac:dyDescent="0.3">
      <c r="I2680" s="5"/>
    </row>
    <row r="2681" spans="9:9" x14ac:dyDescent="0.3">
      <c r="I2681" s="5"/>
    </row>
    <row r="2682" spans="9:9" x14ac:dyDescent="0.3">
      <c r="I2682" s="5"/>
    </row>
    <row r="2683" spans="9:9" x14ac:dyDescent="0.3">
      <c r="I2683" s="5"/>
    </row>
    <row r="2684" spans="9:9" x14ac:dyDescent="0.3">
      <c r="I2684" s="5"/>
    </row>
    <row r="2685" spans="9:9" x14ac:dyDescent="0.3">
      <c r="I2685" s="5"/>
    </row>
    <row r="2686" spans="9:9" x14ac:dyDescent="0.3">
      <c r="I2686" s="5"/>
    </row>
    <row r="2687" spans="9:9" x14ac:dyDescent="0.3">
      <c r="I2687" s="5"/>
    </row>
    <row r="2688" spans="9:9" x14ac:dyDescent="0.3">
      <c r="I2688" s="5"/>
    </row>
    <row r="2689" spans="9:9" x14ac:dyDescent="0.3">
      <c r="I2689" s="5"/>
    </row>
    <row r="2690" spans="9:9" x14ac:dyDescent="0.3">
      <c r="I2690" s="5"/>
    </row>
    <row r="2691" spans="9:9" x14ac:dyDescent="0.3">
      <c r="I2691" s="5"/>
    </row>
    <row r="2692" spans="9:9" x14ac:dyDescent="0.3">
      <c r="I2692" s="5"/>
    </row>
    <row r="2693" spans="9:9" x14ac:dyDescent="0.3">
      <c r="I2693" s="5"/>
    </row>
    <row r="2694" spans="9:9" x14ac:dyDescent="0.3">
      <c r="I2694" s="5"/>
    </row>
    <row r="2695" spans="9:9" x14ac:dyDescent="0.3">
      <c r="I2695" s="5"/>
    </row>
    <row r="2696" spans="9:9" x14ac:dyDescent="0.3">
      <c r="I2696" s="5"/>
    </row>
    <row r="2697" spans="9:9" x14ac:dyDescent="0.3">
      <c r="I2697" s="5"/>
    </row>
    <row r="2698" spans="9:9" x14ac:dyDescent="0.3">
      <c r="I2698" s="5"/>
    </row>
    <row r="2699" spans="9:9" x14ac:dyDescent="0.3">
      <c r="I2699" s="5"/>
    </row>
    <row r="2700" spans="9:9" x14ac:dyDescent="0.3">
      <c r="I2700" s="5"/>
    </row>
    <row r="2701" spans="9:9" x14ac:dyDescent="0.3">
      <c r="I2701" s="5"/>
    </row>
    <row r="2702" spans="9:9" x14ac:dyDescent="0.3">
      <c r="I2702" s="5"/>
    </row>
    <row r="2703" spans="9:9" x14ac:dyDescent="0.3">
      <c r="I2703" s="5"/>
    </row>
    <row r="2704" spans="9:9" x14ac:dyDescent="0.3">
      <c r="I2704" s="5"/>
    </row>
    <row r="2705" spans="9:9" x14ac:dyDescent="0.3">
      <c r="I2705" s="5"/>
    </row>
    <row r="2706" spans="9:9" x14ac:dyDescent="0.3">
      <c r="I2706" s="5"/>
    </row>
    <row r="2707" spans="9:9" x14ac:dyDescent="0.3">
      <c r="I2707" s="5"/>
    </row>
    <row r="2708" spans="9:9" x14ac:dyDescent="0.3">
      <c r="I2708" s="5"/>
    </row>
    <row r="2709" spans="9:9" x14ac:dyDescent="0.3">
      <c r="I2709" s="5"/>
    </row>
    <row r="2710" spans="9:9" x14ac:dyDescent="0.3">
      <c r="I2710" s="5"/>
    </row>
    <row r="2711" spans="9:9" x14ac:dyDescent="0.3">
      <c r="I2711" s="5"/>
    </row>
    <row r="2712" spans="9:9" x14ac:dyDescent="0.3">
      <c r="I2712" s="5"/>
    </row>
    <row r="2713" spans="9:9" x14ac:dyDescent="0.3">
      <c r="I2713" s="5"/>
    </row>
    <row r="2714" spans="9:9" x14ac:dyDescent="0.3">
      <c r="I2714" s="5"/>
    </row>
    <row r="2715" spans="9:9" x14ac:dyDescent="0.3">
      <c r="I2715" s="5"/>
    </row>
    <row r="2716" spans="9:9" x14ac:dyDescent="0.3">
      <c r="I2716" s="5"/>
    </row>
    <row r="2717" spans="9:9" x14ac:dyDescent="0.3">
      <c r="I2717" s="5"/>
    </row>
    <row r="2718" spans="9:9" x14ac:dyDescent="0.3">
      <c r="I2718" s="5"/>
    </row>
    <row r="2719" spans="9:9" x14ac:dyDescent="0.3">
      <c r="I2719" s="5"/>
    </row>
    <row r="2720" spans="9:9" x14ac:dyDescent="0.3">
      <c r="I2720" s="5"/>
    </row>
    <row r="2721" spans="9:9" x14ac:dyDescent="0.3">
      <c r="I2721" s="5"/>
    </row>
    <row r="2722" spans="9:9" x14ac:dyDescent="0.3">
      <c r="I2722" s="5"/>
    </row>
    <row r="2723" spans="9:9" x14ac:dyDescent="0.3">
      <c r="I2723" s="5"/>
    </row>
    <row r="2724" spans="9:9" x14ac:dyDescent="0.3">
      <c r="I2724" s="5"/>
    </row>
    <row r="2725" spans="9:9" x14ac:dyDescent="0.3">
      <c r="I2725" s="5"/>
    </row>
    <row r="2726" spans="9:9" x14ac:dyDescent="0.3">
      <c r="I2726" s="5"/>
    </row>
    <row r="2727" spans="9:9" x14ac:dyDescent="0.3">
      <c r="I2727" s="5"/>
    </row>
    <row r="2728" spans="9:9" x14ac:dyDescent="0.3">
      <c r="I2728" s="5"/>
    </row>
    <row r="2729" spans="9:9" x14ac:dyDescent="0.3">
      <c r="I2729" s="5"/>
    </row>
    <row r="2730" spans="9:9" x14ac:dyDescent="0.3">
      <c r="I2730" s="5"/>
    </row>
    <row r="2731" spans="9:9" x14ac:dyDescent="0.3">
      <c r="I2731" s="5"/>
    </row>
    <row r="2732" spans="9:9" x14ac:dyDescent="0.3">
      <c r="I2732" s="5"/>
    </row>
    <row r="2733" spans="9:9" x14ac:dyDescent="0.3">
      <c r="I2733" s="5"/>
    </row>
    <row r="2734" spans="9:9" x14ac:dyDescent="0.3">
      <c r="I2734" s="5"/>
    </row>
    <row r="2735" spans="9:9" x14ac:dyDescent="0.3">
      <c r="I2735" s="5"/>
    </row>
    <row r="2736" spans="9:9" x14ac:dyDescent="0.3">
      <c r="I2736" s="5"/>
    </row>
    <row r="2737" spans="9:9" x14ac:dyDescent="0.3">
      <c r="I2737" s="5"/>
    </row>
    <row r="2738" spans="9:9" x14ac:dyDescent="0.3">
      <c r="I2738" s="5"/>
    </row>
    <row r="2739" spans="9:9" x14ac:dyDescent="0.3">
      <c r="I2739" s="5"/>
    </row>
    <row r="2740" spans="9:9" x14ac:dyDescent="0.3">
      <c r="I2740" s="5"/>
    </row>
    <row r="2741" spans="9:9" x14ac:dyDescent="0.3">
      <c r="I2741" s="5"/>
    </row>
    <row r="2742" spans="9:9" x14ac:dyDescent="0.3">
      <c r="I2742" s="5"/>
    </row>
    <row r="2743" spans="9:9" x14ac:dyDescent="0.3">
      <c r="I2743" s="5"/>
    </row>
    <row r="2744" spans="9:9" x14ac:dyDescent="0.3">
      <c r="I2744" s="5"/>
    </row>
    <row r="2745" spans="9:9" x14ac:dyDescent="0.3">
      <c r="I2745" s="5"/>
    </row>
    <row r="2746" spans="9:9" x14ac:dyDescent="0.3">
      <c r="I2746" s="5"/>
    </row>
    <row r="2747" spans="9:9" x14ac:dyDescent="0.3">
      <c r="I2747" s="5"/>
    </row>
    <row r="2748" spans="9:9" x14ac:dyDescent="0.3">
      <c r="I2748" s="5"/>
    </row>
    <row r="2749" spans="9:9" x14ac:dyDescent="0.3">
      <c r="I2749" s="5"/>
    </row>
    <row r="2750" spans="9:9" x14ac:dyDescent="0.3">
      <c r="I2750" s="5"/>
    </row>
    <row r="2751" spans="9:9" x14ac:dyDescent="0.3">
      <c r="I2751" s="5"/>
    </row>
    <row r="2752" spans="9:9" x14ac:dyDescent="0.3">
      <c r="I2752" s="5"/>
    </row>
    <row r="2753" spans="9:9" x14ac:dyDescent="0.3">
      <c r="I2753" s="5"/>
    </row>
    <row r="2754" spans="9:9" x14ac:dyDescent="0.3">
      <c r="I2754" s="5"/>
    </row>
    <row r="2755" spans="9:9" x14ac:dyDescent="0.3">
      <c r="I2755" s="5"/>
    </row>
    <row r="2756" spans="9:9" x14ac:dyDescent="0.3">
      <c r="I2756" s="5"/>
    </row>
    <row r="2757" spans="9:9" x14ac:dyDescent="0.3">
      <c r="I2757" s="5"/>
    </row>
    <row r="2758" spans="9:9" x14ac:dyDescent="0.3">
      <c r="I2758" s="5"/>
    </row>
    <row r="2759" spans="9:9" x14ac:dyDescent="0.3">
      <c r="I2759" s="5"/>
    </row>
    <row r="2760" spans="9:9" x14ac:dyDescent="0.3">
      <c r="I2760" s="5"/>
    </row>
    <row r="2761" spans="9:9" x14ac:dyDescent="0.3">
      <c r="I2761" s="5"/>
    </row>
    <row r="2762" spans="9:9" x14ac:dyDescent="0.3">
      <c r="I2762" s="5"/>
    </row>
    <row r="2763" spans="9:9" x14ac:dyDescent="0.3">
      <c r="I2763" s="5"/>
    </row>
    <row r="2764" spans="9:9" x14ac:dyDescent="0.3">
      <c r="I2764" s="5"/>
    </row>
    <row r="2765" spans="9:9" x14ac:dyDescent="0.3">
      <c r="I2765" s="5"/>
    </row>
    <row r="2766" spans="9:9" x14ac:dyDescent="0.3">
      <c r="I2766" s="5"/>
    </row>
    <row r="2767" spans="9:9" x14ac:dyDescent="0.3">
      <c r="I2767" s="5"/>
    </row>
    <row r="2768" spans="9:9" x14ac:dyDescent="0.3">
      <c r="I2768" s="5"/>
    </row>
    <row r="2769" spans="9:9" x14ac:dyDescent="0.3">
      <c r="I2769" s="5"/>
    </row>
    <row r="2770" spans="9:9" x14ac:dyDescent="0.3">
      <c r="I2770" s="5"/>
    </row>
    <row r="2771" spans="9:9" x14ac:dyDescent="0.3">
      <c r="I2771" s="5"/>
    </row>
    <row r="2772" spans="9:9" x14ac:dyDescent="0.3">
      <c r="I2772" s="5"/>
    </row>
    <row r="2773" spans="9:9" x14ac:dyDescent="0.3">
      <c r="I2773" s="5"/>
    </row>
    <row r="2774" spans="9:9" x14ac:dyDescent="0.3">
      <c r="I2774" s="5"/>
    </row>
    <row r="2775" spans="9:9" x14ac:dyDescent="0.3">
      <c r="I2775" s="5"/>
    </row>
    <row r="2776" spans="9:9" x14ac:dyDescent="0.3">
      <c r="I2776" s="5"/>
    </row>
    <row r="2777" spans="9:9" x14ac:dyDescent="0.3">
      <c r="I2777" s="5"/>
    </row>
    <row r="2778" spans="9:9" x14ac:dyDescent="0.3">
      <c r="I2778" s="5"/>
    </row>
    <row r="2779" spans="9:9" x14ac:dyDescent="0.3">
      <c r="I2779" s="5"/>
    </row>
    <row r="2780" spans="9:9" x14ac:dyDescent="0.3">
      <c r="I2780" s="5"/>
    </row>
    <row r="2781" spans="9:9" x14ac:dyDescent="0.3">
      <c r="I2781" s="5"/>
    </row>
    <row r="2782" spans="9:9" x14ac:dyDescent="0.3">
      <c r="I2782" s="5"/>
    </row>
    <row r="2785" spans="9:9" x14ac:dyDescent="0.3">
      <c r="I2785" s="5"/>
    </row>
    <row r="2788" spans="9:9" x14ac:dyDescent="0.3">
      <c r="I2788" s="5"/>
    </row>
    <row r="2795" spans="9:9" x14ac:dyDescent="0.3">
      <c r="I2795" s="5"/>
    </row>
    <row r="2796" spans="9:9" x14ac:dyDescent="0.3">
      <c r="I2796" s="5"/>
    </row>
    <row r="2798" spans="9:9" x14ac:dyDescent="0.3">
      <c r="I2798" s="5"/>
    </row>
    <row r="2799" spans="9:9" x14ac:dyDescent="0.3">
      <c r="I2799" s="5"/>
    </row>
    <row r="2800" spans="9:9" x14ac:dyDescent="0.3">
      <c r="I2800" s="5"/>
    </row>
    <row r="2801" spans="9:9" x14ac:dyDescent="0.3">
      <c r="I2801" s="5"/>
    </row>
    <row r="2802" spans="9:9" x14ac:dyDescent="0.3">
      <c r="I2802" s="5"/>
    </row>
    <row r="2803" spans="9:9" x14ac:dyDescent="0.3">
      <c r="I2803" s="5"/>
    </row>
    <row r="2804" spans="9:9" x14ac:dyDescent="0.3">
      <c r="I2804" s="5"/>
    </row>
    <row r="2806" spans="9:9" x14ac:dyDescent="0.3">
      <c r="I2806" s="5"/>
    </row>
    <row r="2807" spans="9:9" x14ac:dyDescent="0.3">
      <c r="I2807" s="5"/>
    </row>
    <row r="2808" spans="9:9" x14ac:dyDescent="0.3">
      <c r="I2808" s="5"/>
    </row>
    <row r="2813" spans="9:9" x14ac:dyDescent="0.3">
      <c r="I2813" s="5"/>
    </row>
    <row r="2814" spans="9:9" x14ac:dyDescent="0.3">
      <c r="I2814" s="5"/>
    </row>
    <row r="2816" spans="9:9" x14ac:dyDescent="0.3">
      <c r="I2816" s="5"/>
    </row>
    <row r="2817" spans="9:9" x14ac:dyDescent="0.3">
      <c r="I2817" s="5"/>
    </row>
    <row r="2818" spans="9:9" x14ac:dyDescent="0.3">
      <c r="I2818" s="5"/>
    </row>
    <row r="2819" spans="9:9" x14ac:dyDescent="0.3">
      <c r="I2819" s="5"/>
    </row>
    <row r="2821" spans="9:9" x14ac:dyDescent="0.3">
      <c r="I2821" s="5"/>
    </row>
    <row r="2822" spans="9:9" x14ac:dyDescent="0.3">
      <c r="I2822" s="5"/>
    </row>
    <row r="2823" spans="9:9" x14ac:dyDescent="0.3">
      <c r="I2823" s="5"/>
    </row>
    <row r="2825" spans="9:9" x14ac:dyDescent="0.3">
      <c r="I2825" s="5"/>
    </row>
    <row r="2827" spans="9:9" x14ac:dyDescent="0.3">
      <c r="I2827" s="5"/>
    </row>
    <row r="2830" spans="9:9" x14ac:dyDescent="0.3">
      <c r="I2830" s="5"/>
    </row>
    <row r="2831" spans="9:9" x14ac:dyDescent="0.3">
      <c r="I2831" s="5"/>
    </row>
    <row r="2834" spans="9:9" x14ac:dyDescent="0.3">
      <c r="I2834" s="5"/>
    </row>
    <row r="2836" spans="9:9" x14ac:dyDescent="0.3">
      <c r="I2836" s="5"/>
    </row>
    <row r="2837" spans="9:9" x14ac:dyDescent="0.3">
      <c r="I2837" s="5"/>
    </row>
    <row r="2839" spans="9:9" x14ac:dyDescent="0.3">
      <c r="I2839" s="5"/>
    </row>
    <row r="2842" spans="9:9" x14ac:dyDescent="0.3">
      <c r="I2842" s="5"/>
    </row>
    <row r="2843" spans="9:9" x14ac:dyDescent="0.3">
      <c r="I2843" s="5"/>
    </row>
    <row r="2844" spans="9:9" x14ac:dyDescent="0.3">
      <c r="I2844" s="5"/>
    </row>
    <row r="2845" spans="9:9" x14ac:dyDescent="0.3">
      <c r="I2845" s="5"/>
    </row>
    <row r="2846" spans="9:9" x14ac:dyDescent="0.3">
      <c r="I2846" s="5"/>
    </row>
    <row r="2847" spans="9:9" x14ac:dyDescent="0.3">
      <c r="I2847" s="5"/>
    </row>
    <row r="2848" spans="9:9" x14ac:dyDescent="0.3">
      <c r="I2848" s="5"/>
    </row>
    <row r="2849" spans="9:9" x14ac:dyDescent="0.3">
      <c r="I2849" s="5"/>
    </row>
    <row r="2850" spans="9:9" x14ac:dyDescent="0.3">
      <c r="I2850" s="5"/>
    </row>
    <row r="2851" spans="9:9" x14ac:dyDescent="0.3">
      <c r="I2851" s="5"/>
    </row>
    <row r="2852" spans="9:9" x14ac:dyDescent="0.3">
      <c r="I2852" s="5"/>
    </row>
    <row r="2853" spans="9:9" x14ac:dyDescent="0.3">
      <c r="I2853" s="5"/>
    </row>
    <row r="2854" spans="9:9" x14ac:dyDescent="0.3">
      <c r="I2854" s="5"/>
    </row>
    <row r="2855" spans="9:9" x14ac:dyDescent="0.3">
      <c r="I2855" s="5"/>
    </row>
    <row r="2856" spans="9:9" x14ac:dyDescent="0.3">
      <c r="I2856" s="5"/>
    </row>
    <row r="2857" spans="9:9" x14ac:dyDescent="0.3">
      <c r="I2857" s="5"/>
    </row>
    <row r="2858" spans="9:9" x14ac:dyDescent="0.3">
      <c r="I2858" s="5"/>
    </row>
    <row r="2859" spans="9:9" x14ac:dyDescent="0.3">
      <c r="I2859" s="5"/>
    </row>
    <row r="2860" spans="9:9" x14ac:dyDescent="0.3">
      <c r="I2860" s="5"/>
    </row>
    <row r="2861" spans="9:9" x14ac:dyDescent="0.3">
      <c r="I2861" s="5"/>
    </row>
    <row r="2862" spans="9:9" x14ac:dyDescent="0.3">
      <c r="I2862" s="5"/>
    </row>
    <row r="2863" spans="9:9" x14ac:dyDescent="0.3">
      <c r="I2863" s="5"/>
    </row>
    <row r="2864" spans="9:9" x14ac:dyDescent="0.3">
      <c r="I2864" s="5"/>
    </row>
    <row r="2865" spans="9:9" x14ac:dyDescent="0.3">
      <c r="I2865" s="5"/>
    </row>
    <row r="2866" spans="9:9" x14ac:dyDescent="0.3">
      <c r="I2866" s="5"/>
    </row>
    <row r="2867" spans="9:9" x14ac:dyDescent="0.3">
      <c r="I2867" s="5"/>
    </row>
    <row r="2868" spans="9:9" x14ac:dyDescent="0.3">
      <c r="I2868" s="5"/>
    </row>
    <row r="2869" spans="9:9" x14ac:dyDescent="0.3">
      <c r="I2869" s="5"/>
    </row>
    <row r="2870" spans="9:9" x14ac:dyDescent="0.3">
      <c r="I2870" s="5"/>
    </row>
    <row r="2871" spans="9:9" x14ac:dyDescent="0.3">
      <c r="I2871" s="5"/>
    </row>
    <row r="2872" spans="9:9" x14ac:dyDescent="0.3">
      <c r="I2872" s="5"/>
    </row>
    <row r="2873" spans="9:9" x14ac:dyDescent="0.3">
      <c r="I2873" s="5"/>
    </row>
    <row r="2874" spans="9:9" x14ac:dyDescent="0.3">
      <c r="I2874" s="5"/>
    </row>
    <row r="2875" spans="9:9" x14ac:dyDescent="0.3">
      <c r="I2875" s="5"/>
    </row>
    <row r="2876" spans="9:9" x14ac:dyDescent="0.3">
      <c r="I2876" s="5"/>
    </row>
    <row r="2877" spans="9:9" x14ac:dyDescent="0.3">
      <c r="I2877" s="5"/>
    </row>
    <row r="2878" spans="9:9" x14ac:dyDescent="0.3">
      <c r="I2878" s="5"/>
    </row>
    <row r="2879" spans="9:9" x14ac:dyDescent="0.3">
      <c r="I2879" s="5"/>
    </row>
    <row r="2880" spans="9:9" x14ac:dyDescent="0.3">
      <c r="I2880" s="5"/>
    </row>
    <row r="2881" spans="9:9" x14ac:dyDescent="0.3">
      <c r="I2881" s="5"/>
    </row>
    <row r="2882" spans="9:9" x14ac:dyDescent="0.3">
      <c r="I2882" s="5"/>
    </row>
    <row r="2883" spans="9:9" x14ac:dyDescent="0.3">
      <c r="I2883" s="5"/>
    </row>
    <row r="2884" spans="9:9" x14ac:dyDescent="0.3">
      <c r="I2884" s="5"/>
    </row>
    <row r="2885" spans="9:9" x14ac:dyDescent="0.3">
      <c r="I2885" s="5"/>
    </row>
    <row r="2886" spans="9:9" x14ac:dyDescent="0.3">
      <c r="I2886" s="5"/>
    </row>
    <row r="2887" spans="9:9" x14ac:dyDescent="0.3">
      <c r="I2887" s="5"/>
    </row>
    <row r="2888" spans="9:9" x14ac:dyDescent="0.3">
      <c r="I2888" s="5"/>
    </row>
    <row r="2889" spans="9:9" x14ac:dyDescent="0.3">
      <c r="I2889" s="5"/>
    </row>
    <row r="2890" spans="9:9" x14ac:dyDescent="0.3">
      <c r="I2890" s="5"/>
    </row>
    <row r="2891" spans="9:9" x14ac:dyDescent="0.3">
      <c r="I2891" s="5"/>
    </row>
    <row r="2892" spans="9:9" x14ac:dyDescent="0.3">
      <c r="I2892" s="5"/>
    </row>
    <row r="2893" spans="9:9" x14ac:dyDescent="0.3">
      <c r="I2893" s="5"/>
    </row>
    <row r="2894" spans="9:9" x14ac:dyDescent="0.3">
      <c r="I2894" s="5"/>
    </row>
    <row r="2895" spans="9:9" x14ac:dyDescent="0.3">
      <c r="I2895" s="5"/>
    </row>
    <row r="2896" spans="9:9" x14ac:dyDescent="0.3">
      <c r="I2896" s="5"/>
    </row>
    <row r="2897" spans="9:9" x14ac:dyDescent="0.3">
      <c r="I2897" s="5"/>
    </row>
    <row r="2898" spans="9:9" x14ac:dyDescent="0.3">
      <c r="I2898" s="5"/>
    </row>
    <row r="2899" spans="9:9" x14ac:dyDescent="0.3">
      <c r="I2899" s="5"/>
    </row>
    <row r="2900" spans="9:9" x14ac:dyDescent="0.3">
      <c r="I2900" s="5"/>
    </row>
    <row r="2901" spans="9:9" x14ac:dyDescent="0.3">
      <c r="I2901" s="5"/>
    </row>
    <row r="2902" spans="9:9" x14ac:dyDescent="0.3">
      <c r="I2902" s="5"/>
    </row>
    <row r="2903" spans="9:9" x14ac:dyDescent="0.3">
      <c r="I2903" s="5"/>
    </row>
    <row r="2904" spans="9:9" x14ac:dyDescent="0.3">
      <c r="I2904" s="5"/>
    </row>
    <row r="2905" spans="9:9" x14ac:dyDescent="0.3">
      <c r="I2905" s="5"/>
    </row>
    <row r="2906" spans="9:9" x14ac:dyDescent="0.3">
      <c r="I2906" s="5"/>
    </row>
    <row r="2907" spans="9:9" x14ac:dyDescent="0.3">
      <c r="I2907" s="5"/>
    </row>
    <row r="2908" spans="9:9" x14ac:dyDescent="0.3">
      <c r="I2908" s="5"/>
    </row>
    <row r="2909" spans="9:9" x14ac:dyDescent="0.3">
      <c r="I2909" s="5"/>
    </row>
    <row r="2910" spans="9:9" x14ac:dyDescent="0.3">
      <c r="I2910" s="5"/>
    </row>
    <row r="2911" spans="9:9" x14ac:dyDescent="0.3">
      <c r="I2911" s="5"/>
    </row>
    <row r="2912" spans="9:9" x14ac:dyDescent="0.3">
      <c r="I2912" s="5"/>
    </row>
    <row r="2913" spans="9:9" x14ac:dyDescent="0.3">
      <c r="I2913" s="5"/>
    </row>
    <row r="2914" spans="9:9" x14ac:dyDescent="0.3">
      <c r="I2914" s="5"/>
    </row>
    <row r="2915" spans="9:9" x14ac:dyDescent="0.3">
      <c r="I2915" s="5"/>
    </row>
    <row r="2916" spans="9:9" x14ac:dyDescent="0.3">
      <c r="I2916" s="5"/>
    </row>
    <row r="2917" spans="9:9" x14ac:dyDescent="0.3">
      <c r="I2917" s="5"/>
    </row>
    <row r="2918" spans="9:9" x14ac:dyDescent="0.3">
      <c r="I2918" s="5"/>
    </row>
    <row r="2919" spans="9:9" x14ac:dyDescent="0.3">
      <c r="I2919" s="5"/>
    </row>
    <row r="2920" spans="9:9" x14ac:dyDescent="0.3">
      <c r="I2920" s="5"/>
    </row>
    <row r="2921" spans="9:9" x14ac:dyDescent="0.3">
      <c r="I2921" s="5"/>
    </row>
    <row r="2922" spans="9:9" x14ac:dyDescent="0.3">
      <c r="I2922" s="5"/>
    </row>
    <row r="2923" spans="9:9" x14ac:dyDescent="0.3">
      <c r="I2923" s="5"/>
    </row>
    <row r="2924" spans="9:9" x14ac:dyDescent="0.3">
      <c r="I2924" s="5"/>
    </row>
    <row r="2925" spans="9:9" x14ac:dyDescent="0.3">
      <c r="I2925" s="5"/>
    </row>
    <row r="2926" spans="9:9" x14ac:dyDescent="0.3">
      <c r="I2926" s="5"/>
    </row>
    <row r="2927" spans="9:9" x14ac:dyDescent="0.3">
      <c r="I2927" s="5"/>
    </row>
    <row r="2928" spans="9:9" x14ac:dyDescent="0.3">
      <c r="I2928" s="5"/>
    </row>
    <row r="2929" spans="9:9" x14ac:dyDescent="0.3">
      <c r="I2929" s="5"/>
    </row>
    <row r="2930" spans="9:9" x14ac:dyDescent="0.3">
      <c r="I2930" s="5"/>
    </row>
    <row r="2931" spans="9:9" x14ac:dyDescent="0.3">
      <c r="I2931" s="5"/>
    </row>
    <row r="2932" spans="9:9" x14ac:dyDescent="0.3">
      <c r="I2932" s="5"/>
    </row>
    <row r="2933" spans="9:9" x14ac:dyDescent="0.3">
      <c r="I2933" s="5"/>
    </row>
    <row r="2934" spans="9:9" x14ac:dyDescent="0.3">
      <c r="I2934" s="5"/>
    </row>
    <row r="2935" spans="9:9" x14ac:dyDescent="0.3">
      <c r="I2935" s="5"/>
    </row>
    <row r="2936" spans="9:9" x14ac:dyDescent="0.3">
      <c r="I2936" s="5"/>
    </row>
    <row r="2937" spans="9:9" x14ac:dyDescent="0.3">
      <c r="I2937" s="5"/>
    </row>
    <row r="2938" spans="9:9" x14ac:dyDescent="0.3">
      <c r="I2938" s="5"/>
    </row>
    <row r="2939" spans="9:9" x14ac:dyDescent="0.3">
      <c r="I2939" s="5"/>
    </row>
    <row r="2940" spans="9:9" x14ac:dyDescent="0.3">
      <c r="I2940" s="5"/>
    </row>
    <row r="2941" spans="9:9" x14ac:dyDescent="0.3">
      <c r="I2941" s="5"/>
    </row>
    <row r="2942" spans="9:9" x14ac:dyDescent="0.3">
      <c r="I2942" s="5"/>
    </row>
    <row r="2943" spans="9:9" x14ac:dyDescent="0.3">
      <c r="I2943" s="5"/>
    </row>
    <row r="2944" spans="9:9" x14ac:dyDescent="0.3">
      <c r="I2944" s="5"/>
    </row>
    <row r="2945" spans="9:9" x14ac:dyDescent="0.3">
      <c r="I2945" s="5"/>
    </row>
    <row r="2946" spans="9:9" x14ac:dyDescent="0.3">
      <c r="I2946" s="5"/>
    </row>
    <row r="2947" spans="9:9" x14ac:dyDescent="0.3">
      <c r="I2947" s="5"/>
    </row>
    <row r="2948" spans="9:9" x14ac:dyDescent="0.3">
      <c r="I2948" s="5"/>
    </row>
    <row r="2949" spans="9:9" x14ac:dyDescent="0.3">
      <c r="I2949" s="5"/>
    </row>
    <row r="2950" spans="9:9" x14ac:dyDescent="0.3">
      <c r="I2950" s="5"/>
    </row>
    <row r="2951" spans="9:9" x14ac:dyDescent="0.3">
      <c r="I2951" s="5"/>
    </row>
    <row r="2952" spans="9:9" x14ac:dyDescent="0.3">
      <c r="I2952" s="5"/>
    </row>
    <row r="2953" spans="9:9" x14ac:dyDescent="0.3">
      <c r="I2953" s="5"/>
    </row>
    <row r="2954" spans="9:9" x14ac:dyDescent="0.3">
      <c r="I2954" s="5"/>
    </row>
    <row r="2955" spans="9:9" x14ac:dyDescent="0.3">
      <c r="I2955" s="5"/>
    </row>
    <row r="2956" spans="9:9" x14ac:dyDescent="0.3">
      <c r="I2956" s="5"/>
    </row>
    <row r="2957" spans="9:9" x14ac:dyDescent="0.3">
      <c r="I2957" s="5"/>
    </row>
    <row r="2958" spans="9:9" x14ac:dyDescent="0.3">
      <c r="I2958" s="5"/>
    </row>
    <row r="2959" spans="9:9" x14ac:dyDescent="0.3">
      <c r="I2959" s="5"/>
    </row>
    <row r="2960" spans="9:9" x14ac:dyDescent="0.3">
      <c r="I2960" s="5"/>
    </row>
    <row r="2961" spans="9:9" x14ac:dyDescent="0.3">
      <c r="I2961" s="5"/>
    </row>
    <row r="2962" spans="9:9" x14ac:dyDescent="0.3">
      <c r="I2962" s="5"/>
    </row>
    <row r="2971" spans="9:9" x14ac:dyDescent="0.3">
      <c r="I2971" s="5"/>
    </row>
    <row r="2978" spans="9:9" x14ac:dyDescent="0.3">
      <c r="I2978" s="5"/>
    </row>
    <row r="2983" spans="9:9" x14ac:dyDescent="0.3">
      <c r="I2983" s="5"/>
    </row>
    <row r="2984" spans="9:9" x14ac:dyDescent="0.3">
      <c r="I2984" s="5"/>
    </row>
    <row r="2985" spans="9:9" x14ac:dyDescent="0.3">
      <c r="I2985" s="5"/>
    </row>
    <row r="2986" spans="9:9" x14ac:dyDescent="0.3">
      <c r="I2986" s="5"/>
    </row>
    <row r="2987" spans="9:9" x14ac:dyDescent="0.3">
      <c r="I2987" s="5"/>
    </row>
    <row r="2988" spans="9:9" x14ac:dyDescent="0.3">
      <c r="I2988" s="5"/>
    </row>
    <row r="2989" spans="9:9" x14ac:dyDescent="0.3">
      <c r="I2989" s="5"/>
    </row>
    <row r="2990" spans="9:9" x14ac:dyDescent="0.3">
      <c r="I2990" s="5"/>
    </row>
    <row r="2991" spans="9:9" x14ac:dyDescent="0.3">
      <c r="I2991" s="5"/>
    </row>
    <row r="2992" spans="9:9" x14ac:dyDescent="0.3">
      <c r="I2992" s="5"/>
    </row>
    <row r="2993" spans="9:9" x14ac:dyDescent="0.3">
      <c r="I2993" s="5"/>
    </row>
    <row r="2994" spans="9:9" x14ac:dyDescent="0.3">
      <c r="I2994" s="5"/>
    </row>
    <row r="2995" spans="9:9" x14ac:dyDescent="0.3">
      <c r="I2995" s="5"/>
    </row>
    <row r="2996" spans="9:9" x14ac:dyDescent="0.3">
      <c r="I2996" s="5"/>
    </row>
    <row r="2997" spans="9:9" x14ac:dyDescent="0.3">
      <c r="I2997" s="5"/>
    </row>
    <row r="2998" spans="9:9" x14ac:dyDescent="0.3">
      <c r="I2998" s="5"/>
    </row>
    <row r="2999" spans="9:9" x14ac:dyDescent="0.3">
      <c r="I2999" s="5"/>
    </row>
    <row r="3000" spans="9:9" x14ac:dyDescent="0.3">
      <c r="I3000" s="5"/>
    </row>
    <row r="3001" spans="9:9" x14ac:dyDescent="0.3">
      <c r="I3001" s="5"/>
    </row>
    <row r="3002" spans="9:9" x14ac:dyDescent="0.3">
      <c r="I3002" s="5"/>
    </row>
    <row r="3003" spans="9:9" x14ac:dyDescent="0.3">
      <c r="I3003" s="5"/>
    </row>
    <row r="3004" spans="9:9" x14ac:dyDescent="0.3">
      <c r="I3004" s="5"/>
    </row>
    <row r="3005" spans="9:9" x14ac:dyDescent="0.3">
      <c r="I3005" s="5"/>
    </row>
    <row r="3006" spans="9:9" x14ac:dyDescent="0.3">
      <c r="I3006" s="5"/>
    </row>
    <row r="3007" spans="9:9" x14ac:dyDescent="0.3">
      <c r="I3007" s="5"/>
    </row>
    <row r="3008" spans="9:9" x14ac:dyDescent="0.3">
      <c r="I3008" s="5"/>
    </row>
    <row r="3009" spans="9:9" x14ac:dyDescent="0.3">
      <c r="I3009" s="5"/>
    </row>
    <row r="3010" spans="9:9" x14ac:dyDescent="0.3">
      <c r="I3010" s="5"/>
    </row>
    <row r="3011" spans="9:9" x14ac:dyDescent="0.3">
      <c r="I3011" s="5"/>
    </row>
    <row r="3012" spans="9:9" x14ac:dyDescent="0.3">
      <c r="I3012" s="5"/>
    </row>
    <row r="3013" spans="9:9" x14ac:dyDescent="0.3">
      <c r="I3013" s="5"/>
    </row>
    <row r="3014" spans="9:9" x14ac:dyDescent="0.3">
      <c r="I3014" s="5"/>
    </row>
    <row r="3015" spans="9:9" x14ac:dyDescent="0.3">
      <c r="I3015" s="5"/>
    </row>
    <row r="3016" spans="9:9" x14ac:dyDescent="0.3">
      <c r="I3016" s="5"/>
    </row>
    <row r="3017" spans="9:9" x14ac:dyDescent="0.3">
      <c r="I3017" s="5"/>
    </row>
    <row r="3018" spans="9:9" x14ac:dyDescent="0.3">
      <c r="I3018" s="5"/>
    </row>
    <row r="3019" spans="9:9" x14ac:dyDescent="0.3">
      <c r="I3019" s="5"/>
    </row>
    <row r="3020" spans="9:9" x14ac:dyDescent="0.3">
      <c r="I3020" s="5"/>
    </row>
    <row r="3021" spans="9:9" x14ac:dyDescent="0.3">
      <c r="I3021" s="5"/>
    </row>
    <row r="3022" spans="9:9" x14ac:dyDescent="0.3">
      <c r="I3022" s="5"/>
    </row>
    <row r="3023" spans="9:9" x14ac:dyDescent="0.3">
      <c r="I3023" s="5"/>
    </row>
    <row r="3024" spans="9:9" x14ac:dyDescent="0.3">
      <c r="I3024" s="5"/>
    </row>
    <row r="3025" spans="9:9" x14ac:dyDescent="0.3">
      <c r="I3025" s="5"/>
    </row>
    <row r="3026" spans="9:9" x14ac:dyDescent="0.3">
      <c r="I3026" s="5"/>
    </row>
    <row r="3027" spans="9:9" x14ac:dyDescent="0.3">
      <c r="I3027" s="5"/>
    </row>
    <row r="3028" spans="9:9" x14ac:dyDescent="0.3">
      <c r="I3028" s="5"/>
    </row>
    <row r="3029" spans="9:9" x14ac:dyDescent="0.3">
      <c r="I3029" s="5"/>
    </row>
    <row r="3030" spans="9:9" x14ac:dyDescent="0.3">
      <c r="I3030" s="5"/>
    </row>
    <row r="3031" spans="9:9" x14ac:dyDescent="0.3">
      <c r="I3031" s="5"/>
    </row>
    <row r="3032" spans="9:9" x14ac:dyDescent="0.3">
      <c r="I3032" s="5"/>
    </row>
    <row r="3033" spans="9:9" x14ac:dyDescent="0.3">
      <c r="I3033" s="5"/>
    </row>
    <row r="3034" spans="9:9" x14ac:dyDescent="0.3">
      <c r="I3034" s="5"/>
    </row>
    <row r="3035" spans="9:9" x14ac:dyDescent="0.3">
      <c r="I3035" s="5"/>
    </row>
    <row r="3036" spans="9:9" x14ac:dyDescent="0.3">
      <c r="I3036" s="5"/>
    </row>
    <row r="3037" spans="9:9" x14ac:dyDescent="0.3">
      <c r="I3037" s="5"/>
    </row>
    <row r="3038" spans="9:9" x14ac:dyDescent="0.3">
      <c r="I3038" s="5"/>
    </row>
    <row r="3039" spans="9:9" x14ac:dyDescent="0.3">
      <c r="I3039" s="5"/>
    </row>
    <row r="3040" spans="9:9" x14ac:dyDescent="0.3">
      <c r="I3040" s="5"/>
    </row>
    <row r="3041" spans="9:9" x14ac:dyDescent="0.3">
      <c r="I3041" s="5"/>
    </row>
    <row r="3042" spans="9:9" x14ac:dyDescent="0.3">
      <c r="I3042" s="5"/>
    </row>
    <row r="3043" spans="9:9" x14ac:dyDescent="0.3">
      <c r="I3043" s="5"/>
    </row>
    <row r="3044" spans="9:9" x14ac:dyDescent="0.3">
      <c r="I3044" s="5"/>
    </row>
    <row r="3045" spans="9:9" x14ac:dyDescent="0.3">
      <c r="I3045" s="5"/>
    </row>
    <row r="3046" spans="9:9" x14ac:dyDescent="0.3">
      <c r="I3046" s="5"/>
    </row>
    <row r="3047" spans="9:9" x14ac:dyDescent="0.3">
      <c r="I3047" s="5"/>
    </row>
    <row r="3048" spans="9:9" x14ac:dyDescent="0.3">
      <c r="I3048" s="5"/>
    </row>
    <row r="3049" spans="9:9" x14ac:dyDescent="0.3">
      <c r="I3049" s="5"/>
    </row>
    <row r="3050" spans="9:9" x14ac:dyDescent="0.3">
      <c r="I3050" s="5"/>
    </row>
    <row r="3051" spans="9:9" x14ac:dyDescent="0.3">
      <c r="I3051" s="5"/>
    </row>
    <row r="3052" spans="9:9" x14ac:dyDescent="0.3">
      <c r="I3052" s="5"/>
    </row>
    <row r="3053" spans="9:9" x14ac:dyDescent="0.3">
      <c r="I3053" s="5"/>
    </row>
    <row r="3054" spans="9:9" x14ac:dyDescent="0.3">
      <c r="I3054" s="5"/>
    </row>
    <row r="3055" spans="9:9" x14ac:dyDescent="0.3">
      <c r="I3055" s="5"/>
    </row>
    <row r="3056" spans="9:9" x14ac:dyDescent="0.3">
      <c r="I3056" s="5"/>
    </row>
    <row r="3057" spans="9:9" x14ac:dyDescent="0.3">
      <c r="I3057" s="5"/>
    </row>
    <row r="3058" spans="9:9" x14ac:dyDescent="0.3">
      <c r="I3058" s="5"/>
    </row>
    <row r="3059" spans="9:9" x14ac:dyDescent="0.3">
      <c r="I3059" s="5"/>
    </row>
    <row r="3060" spans="9:9" x14ac:dyDescent="0.3">
      <c r="I3060" s="5"/>
    </row>
    <row r="3061" spans="9:9" x14ac:dyDescent="0.3">
      <c r="I3061" s="5"/>
    </row>
    <row r="3062" spans="9:9" x14ac:dyDescent="0.3">
      <c r="I3062" s="5"/>
    </row>
    <row r="3063" spans="9:9" x14ac:dyDescent="0.3">
      <c r="I3063" s="5"/>
    </row>
    <row r="3064" spans="9:9" x14ac:dyDescent="0.3">
      <c r="I3064" s="5"/>
    </row>
    <row r="3065" spans="9:9" x14ac:dyDescent="0.3">
      <c r="I3065" s="5"/>
    </row>
    <row r="3066" spans="9:9" x14ac:dyDescent="0.3">
      <c r="I3066" s="5"/>
    </row>
    <row r="3067" spans="9:9" x14ac:dyDescent="0.3">
      <c r="I3067" s="5"/>
    </row>
    <row r="3068" spans="9:9" x14ac:dyDescent="0.3">
      <c r="I3068" s="5"/>
    </row>
    <row r="3069" spans="9:9" x14ac:dyDescent="0.3">
      <c r="I3069" s="5"/>
    </row>
    <row r="3070" spans="9:9" x14ac:dyDescent="0.3">
      <c r="I3070" s="5"/>
    </row>
    <row r="3071" spans="9:9" x14ac:dyDescent="0.3">
      <c r="I3071" s="5"/>
    </row>
    <row r="3072" spans="9:9" x14ac:dyDescent="0.3">
      <c r="I3072" s="5"/>
    </row>
    <row r="3073" spans="9:9" x14ac:dyDescent="0.3">
      <c r="I3073" s="5"/>
    </row>
    <row r="3074" spans="9:9" x14ac:dyDescent="0.3">
      <c r="I3074" s="5"/>
    </row>
    <row r="3075" spans="9:9" x14ac:dyDescent="0.3">
      <c r="I3075" s="5"/>
    </row>
    <row r="3076" spans="9:9" x14ac:dyDescent="0.3">
      <c r="I3076" s="5"/>
    </row>
    <row r="3077" spans="9:9" x14ac:dyDescent="0.3">
      <c r="I3077" s="5"/>
    </row>
    <row r="3078" spans="9:9" x14ac:dyDescent="0.3">
      <c r="I3078" s="5"/>
    </row>
    <row r="3079" spans="9:9" x14ac:dyDescent="0.3">
      <c r="I3079" s="5"/>
    </row>
    <row r="3080" spans="9:9" x14ac:dyDescent="0.3">
      <c r="I3080" s="5"/>
    </row>
    <row r="3081" spans="9:9" x14ac:dyDescent="0.3">
      <c r="I3081" s="5"/>
    </row>
    <row r="3082" spans="9:9" x14ac:dyDescent="0.3">
      <c r="I3082" s="5"/>
    </row>
    <row r="3083" spans="9:9" x14ac:dyDescent="0.3">
      <c r="I3083" s="5"/>
    </row>
    <row r="3084" spans="9:9" x14ac:dyDescent="0.3">
      <c r="I3084" s="5"/>
    </row>
    <row r="3085" spans="9:9" x14ac:dyDescent="0.3">
      <c r="I3085" s="5"/>
    </row>
    <row r="3086" spans="9:9" x14ac:dyDescent="0.3">
      <c r="I3086" s="5"/>
    </row>
    <row r="3087" spans="9:9" x14ac:dyDescent="0.3">
      <c r="I3087" s="5"/>
    </row>
    <row r="3088" spans="9:9" x14ac:dyDescent="0.3">
      <c r="I3088" s="5"/>
    </row>
    <row r="3089" spans="9:9" x14ac:dyDescent="0.3">
      <c r="I3089" s="5"/>
    </row>
    <row r="3090" spans="9:9" x14ac:dyDescent="0.3">
      <c r="I3090" s="5"/>
    </row>
    <row r="3091" spans="9:9" x14ac:dyDescent="0.3">
      <c r="I3091" s="5"/>
    </row>
    <row r="3092" spans="9:9" x14ac:dyDescent="0.3">
      <c r="I3092" s="5"/>
    </row>
    <row r="3093" spans="9:9" x14ac:dyDescent="0.3">
      <c r="I3093" s="5"/>
    </row>
    <row r="3094" spans="9:9" x14ac:dyDescent="0.3">
      <c r="I3094" s="5"/>
    </row>
    <row r="3095" spans="9:9" x14ac:dyDescent="0.3">
      <c r="I3095" s="5"/>
    </row>
    <row r="3096" spans="9:9" x14ac:dyDescent="0.3">
      <c r="I3096" s="5"/>
    </row>
    <row r="3097" spans="9:9" x14ac:dyDescent="0.3">
      <c r="I3097" s="5"/>
    </row>
    <row r="3098" spans="9:9" x14ac:dyDescent="0.3">
      <c r="I3098" s="5"/>
    </row>
    <row r="3099" spans="9:9" x14ac:dyDescent="0.3">
      <c r="I3099" s="5"/>
    </row>
    <row r="3100" spans="9:9" x14ac:dyDescent="0.3">
      <c r="I3100" s="5"/>
    </row>
    <row r="3101" spans="9:9" x14ac:dyDescent="0.3">
      <c r="I3101" s="5"/>
    </row>
    <row r="3102" spans="9:9" x14ac:dyDescent="0.3">
      <c r="I3102" s="5"/>
    </row>
    <row r="3103" spans="9:9" x14ac:dyDescent="0.3">
      <c r="I3103" s="5"/>
    </row>
    <row r="3104" spans="9:9" x14ac:dyDescent="0.3">
      <c r="I3104" s="5"/>
    </row>
    <row r="3105" spans="9:9" x14ac:dyDescent="0.3">
      <c r="I3105" s="5"/>
    </row>
    <row r="3106" spans="9:9" x14ac:dyDescent="0.3">
      <c r="I3106" s="5"/>
    </row>
    <row r="3107" spans="9:9" x14ac:dyDescent="0.3">
      <c r="I3107" s="5"/>
    </row>
    <row r="3108" spans="9:9" x14ac:dyDescent="0.3">
      <c r="I3108" s="5"/>
    </row>
    <row r="3109" spans="9:9" x14ac:dyDescent="0.3">
      <c r="I3109" s="5"/>
    </row>
    <row r="3110" spans="9:9" x14ac:dyDescent="0.3">
      <c r="I3110" s="5"/>
    </row>
    <row r="3111" spans="9:9" x14ac:dyDescent="0.3">
      <c r="I3111" s="5"/>
    </row>
    <row r="3112" spans="9:9" x14ac:dyDescent="0.3">
      <c r="I3112" s="5"/>
    </row>
    <row r="3113" spans="9:9" x14ac:dyDescent="0.3">
      <c r="I3113" s="5"/>
    </row>
    <row r="3114" spans="9:9" x14ac:dyDescent="0.3">
      <c r="I3114" s="5"/>
    </row>
    <row r="3115" spans="9:9" x14ac:dyDescent="0.3">
      <c r="I3115" s="5"/>
    </row>
    <row r="3116" spans="9:9" x14ac:dyDescent="0.3">
      <c r="I3116" s="5"/>
    </row>
    <row r="3117" spans="9:9" x14ac:dyDescent="0.3">
      <c r="I3117" s="5"/>
    </row>
    <row r="3118" spans="9:9" x14ac:dyDescent="0.3">
      <c r="I3118" s="5"/>
    </row>
    <row r="3119" spans="9:9" x14ac:dyDescent="0.3">
      <c r="I3119" s="5"/>
    </row>
    <row r="3120" spans="9:9" x14ac:dyDescent="0.3">
      <c r="I3120" s="5"/>
    </row>
    <row r="3121" spans="9:9" x14ac:dyDescent="0.3">
      <c r="I3121" s="5"/>
    </row>
    <row r="3122" spans="9:9" x14ac:dyDescent="0.3">
      <c r="I3122" s="5"/>
    </row>
    <row r="3123" spans="9:9" x14ac:dyDescent="0.3">
      <c r="I3123" s="5"/>
    </row>
    <row r="3124" spans="9:9" x14ac:dyDescent="0.3">
      <c r="I3124" s="5"/>
    </row>
    <row r="3125" spans="9:9" x14ac:dyDescent="0.3">
      <c r="I3125" s="5"/>
    </row>
    <row r="3126" spans="9:9" x14ac:dyDescent="0.3">
      <c r="I3126" s="5"/>
    </row>
    <row r="3127" spans="9:9" x14ac:dyDescent="0.3">
      <c r="I3127" s="5"/>
    </row>
    <row r="3128" spans="9:9" x14ac:dyDescent="0.3">
      <c r="I3128" s="5"/>
    </row>
    <row r="3129" spans="9:9" x14ac:dyDescent="0.3">
      <c r="I3129" s="5"/>
    </row>
    <row r="3130" spans="9:9" x14ac:dyDescent="0.3">
      <c r="I3130" s="5"/>
    </row>
    <row r="3131" spans="9:9" x14ac:dyDescent="0.3">
      <c r="I3131" s="5"/>
    </row>
    <row r="3132" spans="9:9" x14ac:dyDescent="0.3">
      <c r="I3132" s="5"/>
    </row>
    <row r="3133" spans="9:9" x14ac:dyDescent="0.3">
      <c r="I3133" s="5"/>
    </row>
    <row r="3134" spans="9:9" x14ac:dyDescent="0.3">
      <c r="I3134" s="5"/>
    </row>
    <row r="3135" spans="9:9" x14ac:dyDescent="0.3">
      <c r="I3135" s="5"/>
    </row>
    <row r="3136" spans="9:9" x14ac:dyDescent="0.3">
      <c r="I3136" s="5"/>
    </row>
    <row r="3137" spans="9:9" x14ac:dyDescent="0.3">
      <c r="I3137" s="5"/>
    </row>
    <row r="3138" spans="9:9" x14ac:dyDescent="0.3">
      <c r="I3138" s="5"/>
    </row>
    <row r="3139" spans="9:9" x14ac:dyDescent="0.3">
      <c r="I3139" s="5"/>
    </row>
    <row r="3140" spans="9:9" x14ac:dyDescent="0.3">
      <c r="I3140" s="5"/>
    </row>
    <row r="3141" spans="9:9" x14ac:dyDescent="0.3">
      <c r="I3141" s="5"/>
    </row>
    <row r="3142" spans="9:9" x14ac:dyDescent="0.3">
      <c r="I3142" s="5"/>
    </row>
    <row r="3143" spans="9:9" x14ac:dyDescent="0.3">
      <c r="I3143" s="5"/>
    </row>
    <row r="3144" spans="9:9" x14ac:dyDescent="0.3">
      <c r="I3144" s="5"/>
    </row>
    <row r="3145" spans="9:9" x14ac:dyDescent="0.3">
      <c r="I3145" s="5"/>
    </row>
    <row r="3146" spans="9:9" x14ac:dyDescent="0.3">
      <c r="I3146" s="5"/>
    </row>
    <row r="3147" spans="9:9" x14ac:dyDescent="0.3">
      <c r="I3147" s="5"/>
    </row>
    <row r="3148" spans="9:9" x14ac:dyDescent="0.3">
      <c r="I3148" s="5"/>
    </row>
    <row r="3154" spans="9:9" x14ac:dyDescent="0.3">
      <c r="I3154" s="5"/>
    </row>
    <row r="3157" spans="9:9" x14ac:dyDescent="0.3">
      <c r="I3157" s="5"/>
    </row>
    <row r="3163" spans="9:9" x14ac:dyDescent="0.3">
      <c r="I3163" s="5"/>
    </row>
    <row r="3173" spans="9:9" x14ac:dyDescent="0.3">
      <c r="I3173" s="5"/>
    </row>
    <row r="3180" spans="9:9" x14ac:dyDescent="0.3">
      <c r="I3180" s="5"/>
    </row>
    <row r="3182" spans="9:9" x14ac:dyDescent="0.3">
      <c r="I3182" s="5"/>
    </row>
    <row r="3183" spans="9:9" x14ac:dyDescent="0.3">
      <c r="I3183" s="5"/>
    </row>
    <row r="3187" spans="9:9" x14ac:dyDescent="0.3">
      <c r="I3187" s="5"/>
    </row>
    <row r="3188" spans="9:9" x14ac:dyDescent="0.3">
      <c r="I3188" s="5"/>
    </row>
    <row r="3190" spans="9:9" x14ac:dyDescent="0.3">
      <c r="I3190" s="5"/>
    </row>
    <row r="3191" spans="9:9" x14ac:dyDescent="0.3">
      <c r="I3191" s="5"/>
    </row>
    <row r="3192" spans="9:9" x14ac:dyDescent="0.3">
      <c r="I3192" s="5"/>
    </row>
    <row r="3193" spans="9:9" x14ac:dyDescent="0.3">
      <c r="I3193" s="5"/>
    </row>
    <row r="3194" spans="9:9" x14ac:dyDescent="0.3">
      <c r="I3194" s="5"/>
    </row>
    <row r="3195" spans="9:9" x14ac:dyDescent="0.3">
      <c r="I3195" s="5"/>
    </row>
    <row r="3196" spans="9:9" x14ac:dyDescent="0.3">
      <c r="I3196" s="5"/>
    </row>
    <row r="3197" spans="9:9" x14ac:dyDescent="0.3">
      <c r="I3197" s="5"/>
    </row>
    <row r="3198" spans="9:9" x14ac:dyDescent="0.3">
      <c r="I3198" s="5"/>
    </row>
    <row r="3199" spans="9:9" x14ac:dyDescent="0.3">
      <c r="I3199" s="5"/>
    </row>
    <row r="3200" spans="9:9" x14ac:dyDescent="0.3">
      <c r="I3200" s="5"/>
    </row>
    <row r="3201" spans="9:9" x14ac:dyDescent="0.3">
      <c r="I3201" s="5"/>
    </row>
    <row r="3202" spans="9:9" x14ac:dyDescent="0.3">
      <c r="I3202" s="5"/>
    </row>
    <row r="3203" spans="9:9" x14ac:dyDescent="0.3">
      <c r="I3203" s="5"/>
    </row>
    <row r="3204" spans="9:9" x14ac:dyDescent="0.3">
      <c r="I3204" s="5"/>
    </row>
    <row r="3205" spans="9:9" x14ac:dyDescent="0.3">
      <c r="I3205" s="5"/>
    </row>
    <row r="3206" spans="9:9" x14ac:dyDescent="0.3">
      <c r="I3206" s="5"/>
    </row>
    <row r="3207" spans="9:9" x14ac:dyDescent="0.3">
      <c r="I3207" s="5"/>
    </row>
    <row r="3208" spans="9:9" x14ac:dyDescent="0.3">
      <c r="I3208" s="5"/>
    </row>
    <row r="3209" spans="9:9" x14ac:dyDescent="0.3">
      <c r="I3209" s="5"/>
    </row>
    <row r="3215" spans="9:9" x14ac:dyDescent="0.3">
      <c r="I3215" s="5"/>
    </row>
    <row r="3216" spans="9:9" x14ac:dyDescent="0.3">
      <c r="I3216" s="5"/>
    </row>
    <row r="3218" spans="9:9" x14ac:dyDescent="0.3">
      <c r="I3218" s="5"/>
    </row>
    <row r="3220" spans="9:9" x14ac:dyDescent="0.3">
      <c r="I3220" s="5"/>
    </row>
    <row r="3223" spans="9:9" x14ac:dyDescent="0.3">
      <c r="I3223" s="5"/>
    </row>
    <row r="3228" spans="9:9" x14ac:dyDescent="0.3">
      <c r="I3228" s="5"/>
    </row>
    <row r="3229" spans="9:9" x14ac:dyDescent="0.3">
      <c r="I3229" s="5"/>
    </row>
    <row r="3236" spans="9:9" x14ac:dyDescent="0.3">
      <c r="I3236" s="5"/>
    </row>
    <row r="3240" spans="9:9" x14ac:dyDescent="0.3">
      <c r="I3240" s="5"/>
    </row>
    <row r="3241" spans="9:9" x14ac:dyDescent="0.3">
      <c r="I3241" s="5"/>
    </row>
    <row r="3242" spans="9:9" x14ac:dyDescent="0.3">
      <c r="I3242" s="5"/>
    </row>
    <row r="3246" spans="9:9" x14ac:dyDescent="0.3">
      <c r="I3246" s="5"/>
    </row>
    <row r="3249" spans="9:9" x14ac:dyDescent="0.3">
      <c r="I3249" s="5"/>
    </row>
    <row r="3254" spans="9:9" x14ac:dyDescent="0.3">
      <c r="I3254" s="5"/>
    </row>
    <row r="3256" spans="9:9" x14ac:dyDescent="0.3">
      <c r="I3256" s="5"/>
    </row>
    <row r="3257" spans="9:9" x14ac:dyDescent="0.3">
      <c r="I3257" s="5"/>
    </row>
    <row r="3259" spans="9:9" x14ac:dyDescent="0.3">
      <c r="I3259" s="5"/>
    </row>
    <row r="3267" spans="9:9" x14ac:dyDescent="0.3">
      <c r="I3267" s="5"/>
    </row>
    <row r="3271" spans="9:9" x14ac:dyDescent="0.3">
      <c r="I3271" s="5"/>
    </row>
    <row r="3272" spans="9:9" x14ac:dyDescent="0.3">
      <c r="I3272" s="5"/>
    </row>
    <row r="3273" spans="9:9" x14ac:dyDescent="0.3">
      <c r="I3273" s="5"/>
    </row>
    <row r="3278" spans="9:9" x14ac:dyDescent="0.3">
      <c r="I3278" s="5"/>
    </row>
    <row r="3279" spans="9:9" x14ac:dyDescent="0.3">
      <c r="I3279" s="5"/>
    </row>
    <row r="3280" spans="9:9" x14ac:dyDescent="0.3">
      <c r="I3280" s="5"/>
    </row>
    <row r="3285" spans="9:9" x14ac:dyDescent="0.3">
      <c r="I3285" s="5"/>
    </row>
    <row r="3289" spans="9:9" x14ac:dyDescent="0.3">
      <c r="I3289" s="5"/>
    </row>
    <row r="3290" spans="9:9" x14ac:dyDescent="0.3">
      <c r="I3290" s="5"/>
    </row>
    <row r="3291" spans="9:9" x14ac:dyDescent="0.3">
      <c r="I3291" s="5"/>
    </row>
    <row r="3292" spans="9:9" x14ac:dyDescent="0.3">
      <c r="I3292" s="5"/>
    </row>
    <row r="3294" spans="9:9" x14ac:dyDescent="0.3">
      <c r="I3294" s="5"/>
    </row>
    <row r="3295" spans="9:9" x14ac:dyDescent="0.3">
      <c r="I3295" s="5"/>
    </row>
    <row r="3296" spans="9:9" x14ac:dyDescent="0.3">
      <c r="I3296" s="5"/>
    </row>
    <row r="3297" spans="9:9" x14ac:dyDescent="0.3">
      <c r="I3297" s="5"/>
    </row>
    <row r="3298" spans="9:9" x14ac:dyDescent="0.3">
      <c r="I3298" s="5"/>
    </row>
    <row r="3299" spans="9:9" x14ac:dyDescent="0.3">
      <c r="I3299" s="5"/>
    </row>
    <row r="3304" spans="9:9" x14ac:dyDescent="0.3">
      <c r="I3304" s="5"/>
    </row>
    <row r="3311" spans="9:9" x14ac:dyDescent="0.3">
      <c r="I3311" s="5"/>
    </row>
    <row r="3316" spans="9:9" x14ac:dyDescent="0.3">
      <c r="I3316" s="5"/>
    </row>
    <row r="3317" spans="9:9" x14ac:dyDescent="0.3">
      <c r="I3317" s="5"/>
    </row>
    <row r="3320" spans="9:9" x14ac:dyDescent="0.3">
      <c r="I3320" s="5"/>
    </row>
    <row r="3321" spans="9:9" x14ac:dyDescent="0.3">
      <c r="I3321" s="5"/>
    </row>
    <row r="3325" spans="9:9" x14ac:dyDescent="0.3">
      <c r="I3325" s="5"/>
    </row>
    <row r="3326" spans="9:9" x14ac:dyDescent="0.3">
      <c r="I3326" s="5"/>
    </row>
    <row r="3327" spans="9:9" x14ac:dyDescent="0.3">
      <c r="I3327" s="5"/>
    </row>
    <row r="3329" spans="9:9" x14ac:dyDescent="0.3">
      <c r="I3329" s="5"/>
    </row>
    <row r="3331" spans="9:9" x14ac:dyDescent="0.3">
      <c r="I3331" s="5"/>
    </row>
    <row r="3332" spans="9:9" x14ac:dyDescent="0.3">
      <c r="I3332" s="5"/>
    </row>
    <row r="3337" spans="9:9" x14ac:dyDescent="0.3">
      <c r="I3337" s="5"/>
    </row>
    <row r="3338" spans="9:9" x14ac:dyDescent="0.3">
      <c r="I3338" s="5"/>
    </row>
    <row r="3339" spans="9:9" x14ac:dyDescent="0.3">
      <c r="I3339" s="5"/>
    </row>
    <row r="3343" spans="9:9" x14ac:dyDescent="0.3">
      <c r="I3343" s="5"/>
    </row>
    <row r="3345" spans="9:9" x14ac:dyDescent="0.3">
      <c r="I3345" s="5"/>
    </row>
    <row r="3349" spans="9:9" x14ac:dyDescent="0.3">
      <c r="I3349" s="5"/>
    </row>
    <row r="3352" spans="9:9" x14ac:dyDescent="0.3">
      <c r="I3352" s="5"/>
    </row>
    <row r="3353" spans="9:9" x14ac:dyDescent="0.3">
      <c r="I3353" s="5"/>
    </row>
    <row r="3354" spans="9:9" x14ac:dyDescent="0.3">
      <c r="I3354" s="5"/>
    </row>
    <row r="3355" spans="9:9" x14ac:dyDescent="0.3">
      <c r="I3355" s="5"/>
    </row>
    <row r="3357" spans="9:9" x14ac:dyDescent="0.3">
      <c r="I3357" s="5"/>
    </row>
    <row r="3358" spans="9:9" x14ac:dyDescent="0.3">
      <c r="I3358" s="5"/>
    </row>
    <row r="3359" spans="9:9" x14ac:dyDescent="0.3">
      <c r="I3359" s="5"/>
    </row>
    <row r="3362" spans="9:9" x14ac:dyDescent="0.3">
      <c r="I3362" s="5"/>
    </row>
    <row r="3366" spans="9:9" x14ac:dyDescent="0.3">
      <c r="I3366" s="5"/>
    </row>
    <row r="3369" spans="9:9" x14ac:dyDescent="0.3">
      <c r="I3369" s="5"/>
    </row>
    <row r="3371" spans="9:9" x14ac:dyDescent="0.3">
      <c r="I3371" s="5"/>
    </row>
    <row r="3375" spans="9:9" x14ac:dyDescent="0.3">
      <c r="I3375" s="5"/>
    </row>
    <row r="3376" spans="9:9" x14ac:dyDescent="0.3">
      <c r="I3376" s="5"/>
    </row>
    <row r="3377" spans="9:9" x14ac:dyDescent="0.3">
      <c r="I3377" s="5"/>
    </row>
    <row r="3379" spans="9:9" x14ac:dyDescent="0.3">
      <c r="I3379" s="5"/>
    </row>
    <row r="3380" spans="9:9" x14ac:dyDescent="0.3">
      <c r="I3380" s="5"/>
    </row>
    <row r="3381" spans="9:9" x14ac:dyDescent="0.3">
      <c r="I3381" s="5"/>
    </row>
    <row r="3384" spans="9:9" x14ac:dyDescent="0.3">
      <c r="I3384" s="5"/>
    </row>
    <row r="3390" spans="9:9" x14ac:dyDescent="0.3">
      <c r="I3390" s="5"/>
    </row>
    <row r="3394" spans="9:9" x14ac:dyDescent="0.3">
      <c r="I3394" s="5"/>
    </row>
    <row r="3396" spans="9:9" x14ac:dyDescent="0.3">
      <c r="I3396" s="5"/>
    </row>
    <row r="3397" spans="9:9" x14ac:dyDescent="0.3">
      <c r="I3397" s="5"/>
    </row>
    <row r="3399" spans="9:9" x14ac:dyDescent="0.3">
      <c r="I3399" s="5"/>
    </row>
    <row r="3401" spans="9:9" x14ac:dyDescent="0.3">
      <c r="I3401" s="5"/>
    </row>
    <row r="3403" spans="9:9" x14ac:dyDescent="0.3">
      <c r="I3403" s="5"/>
    </row>
    <row r="3405" spans="9:9" x14ac:dyDescent="0.3">
      <c r="I3405" s="5"/>
    </row>
    <row r="3407" spans="9:9" x14ac:dyDescent="0.3">
      <c r="I3407" s="5"/>
    </row>
    <row r="3409" spans="9:9" x14ac:dyDescent="0.3">
      <c r="I3409" s="5"/>
    </row>
    <row r="3411" spans="9:9" x14ac:dyDescent="0.3">
      <c r="I3411" s="5"/>
    </row>
    <row r="3414" spans="9:9" x14ac:dyDescent="0.3">
      <c r="I3414" s="5"/>
    </row>
    <row r="3418" spans="9:9" x14ac:dyDescent="0.3">
      <c r="I3418" s="5"/>
    </row>
    <row r="3421" spans="9:9" x14ac:dyDescent="0.3">
      <c r="I3421" s="5"/>
    </row>
    <row r="3422" spans="9:9" x14ac:dyDescent="0.3">
      <c r="I3422" s="5"/>
    </row>
    <row r="3424" spans="9:9" x14ac:dyDescent="0.3">
      <c r="I3424" s="5"/>
    </row>
    <row r="3429" spans="9:9" x14ac:dyDescent="0.3">
      <c r="I3429" s="5"/>
    </row>
    <row r="3430" spans="9:9" x14ac:dyDescent="0.3">
      <c r="I3430" s="5"/>
    </row>
    <row r="3431" spans="9:9" x14ac:dyDescent="0.3">
      <c r="I3431" s="5"/>
    </row>
    <row r="3432" spans="9:9" x14ac:dyDescent="0.3">
      <c r="I3432" s="5"/>
    </row>
    <row r="3440" spans="9:9" x14ac:dyDescent="0.3">
      <c r="I3440" s="5"/>
    </row>
    <row r="3446" spans="9:9" x14ac:dyDescent="0.3">
      <c r="I3446" s="5"/>
    </row>
    <row r="3447" spans="9:9" x14ac:dyDescent="0.3">
      <c r="I3447" s="5"/>
    </row>
    <row r="3448" spans="9:9" x14ac:dyDescent="0.3">
      <c r="I3448" s="5"/>
    </row>
    <row r="3452" spans="9:9" x14ac:dyDescent="0.3">
      <c r="I3452" s="5"/>
    </row>
    <row r="3455" spans="9:9" x14ac:dyDescent="0.3">
      <c r="I3455" s="5"/>
    </row>
    <row r="3456" spans="9:9" x14ac:dyDescent="0.3">
      <c r="I3456" s="5"/>
    </row>
    <row r="3461" spans="9:9" x14ac:dyDescent="0.3">
      <c r="I3461" s="5"/>
    </row>
    <row r="3462" spans="9:9" x14ac:dyDescent="0.3">
      <c r="I3462" s="5"/>
    </row>
    <row r="3465" spans="9:9" x14ac:dyDescent="0.3">
      <c r="I3465" s="5"/>
    </row>
    <row r="3467" spans="9:9" x14ac:dyDescent="0.3">
      <c r="I3467" s="5"/>
    </row>
    <row r="3473" spans="9:9" x14ac:dyDescent="0.3">
      <c r="I3473" s="5"/>
    </row>
    <row r="3476" spans="9:9" x14ac:dyDescent="0.3">
      <c r="I3476" s="5"/>
    </row>
    <row r="3477" spans="9:9" x14ac:dyDescent="0.3">
      <c r="I3477" s="5"/>
    </row>
    <row r="3481" spans="9:9" x14ac:dyDescent="0.3">
      <c r="I3481" s="5"/>
    </row>
    <row r="3483" spans="9:9" x14ac:dyDescent="0.3">
      <c r="I3483" s="5"/>
    </row>
    <row r="3484" spans="9:9" x14ac:dyDescent="0.3">
      <c r="I3484" s="5"/>
    </row>
    <row r="3489" spans="9:9" x14ac:dyDescent="0.3">
      <c r="I3489" s="5"/>
    </row>
    <row r="3491" spans="9:9" x14ac:dyDescent="0.3">
      <c r="I3491" s="5"/>
    </row>
    <row r="3497" spans="9:9" x14ac:dyDescent="0.3">
      <c r="I3497" s="5"/>
    </row>
    <row r="3500" spans="9:9" x14ac:dyDescent="0.3">
      <c r="I3500" s="5"/>
    </row>
    <row r="3503" spans="9:9" x14ac:dyDescent="0.3">
      <c r="I3503" s="5"/>
    </row>
    <row r="3505" spans="9:9" x14ac:dyDescent="0.3">
      <c r="I3505" s="5"/>
    </row>
    <row r="3510" spans="9:9" x14ac:dyDescent="0.3">
      <c r="I3510" s="5"/>
    </row>
    <row r="3513" spans="9:9" x14ac:dyDescent="0.3">
      <c r="I3513" s="5"/>
    </row>
    <row r="3514" spans="9:9" x14ac:dyDescent="0.3">
      <c r="I3514" s="5"/>
    </row>
    <row r="3519" spans="9:9" x14ac:dyDescent="0.3">
      <c r="I3519" s="5"/>
    </row>
    <row r="3521" spans="9:9" x14ac:dyDescent="0.3">
      <c r="I3521" s="5"/>
    </row>
    <row r="3522" spans="9:9" x14ac:dyDescent="0.3">
      <c r="I3522" s="5"/>
    </row>
    <row r="3524" spans="9:9" x14ac:dyDescent="0.3">
      <c r="I3524" s="5"/>
    </row>
    <row r="3525" spans="9:9" x14ac:dyDescent="0.3">
      <c r="I3525" s="5"/>
    </row>
    <row r="3530" spans="9:9" x14ac:dyDescent="0.3">
      <c r="I3530" s="5"/>
    </row>
    <row r="3532" spans="9:9" x14ac:dyDescent="0.3">
      <c r="I3532" s="5"/>
    </row>
    <row r="3537" spans="9:9" x14ac:dyDescent="0.3">
      <c r="I3537" s="5"/>
    </row>
    <row r="3538" spans="9:9" x14ac:dyDescent="0.3">
      <c r="I3538" s="5"/>
    </row>
    <row r="3539" spans="9:9" x14ac:dyDescent="0.3">
      <c r="I3539" s="5"/>
    </row>
    <row r="3540" spans="9:9" x14ac:dyDescent="0.3">
      <c r="I3540" s="5"/>
    </row>
    <row r="3542" spans="9:9" x14ac:dyDescent="0.3">
      <c r="I3542" s="5"/>
    </row>
    <row r="3543" spans="9:9" x14ac:dyDescent="0.3">
      <c r="I3543" s="5"/>
    </row>
    <row r="3545" spans="9:9" x14ac:dyDescent="0.3">
      <c r="I3545" s="5"/>
    </row>
    <row r="3551" spans="9:9" x14ac:dyDescent="0.3">
      <c r="I3551" s="5"/>
    </row>
    <row r="3552" spans="9:9" x14ac:dyDescent="0.3">
      <c r="I3552" s="5"/>
    </row>
    <row r="3554" spans="9:9" x14ac:dyDescent="0.3">
      <c r="I3554" s="5"/>
    </row>
    <row r="3557" spans="9:9" x14ac:dyDescent="0.3">
      <c r="I3557" s="5"/>
    </row>
    <row r="3558" spans="9:9" x14ac:dyDescent="0.3">
      <c r="I3558" s="5"/>
    </row>
    <row r="3560" spans="9:9" x14ac:dyDescent="0.3">
      <c r="I3560" s="5"/>
    </row>
    <row r="3561" spans="9:9" x14ac:dyDescent="0.3">
      <c r="I3561" s="5"/>
    </row>
    <row r="3562" spans="9:9" x14ac:dyDescent="0.3">
      <c r="I3562" s="5"/>
    </row>
    <row r="3564" spans="9:9" x14ac:dyDescent="0.3">
      <c r="I3564" s="5"/>
    </row>
    <row r="3565" spans="9:9" x14ac:dyDescent="0.3">
      <c r="I3565" s="5"/>
    </row>
    <row r="3566" spans="9:9" x14ac:dyDescent="0.3">
      <c r="I3566" s="5"/>
    </row>
    <row r="3568" spans="9:9" x14ac:dyDescent="0.3">
      <c r="I3568" s="5"/>
    </row>
    <row r="3569" spans="9:9" x14ac:dyDescent="0.3">
      <c r="I3569" s="5"/>
    </row>
    <row r="3573" spans="9:9" x14ac:dyDescent="0.3">
      <c r="I3573" s="5"/>
    </row>
    <row r="3574" spans="9:9" x14ac:dyDescent="0.3">
      <c r="I3574" s="5"/>
    </row>
    <row r="3575" spans="9:9" x14ac:dyDescent="0.3">
      <c r="I3575" s="5"/>
    </row>
    <row r="3580" spans="9:9" x14ac:dyDescent="0.3">
      <c r="I3580" s="5"/>
    </row>
    <row r="3581" spans="9:9" x14ac:dyDescent="0.3">
      <c r="I3581" s="5"/>
    </row>
    <row r="3583" spans="9:9" x14ac:dyDescent="0.3">
      <c r="I3583" s="5"/>
    </row>
    <row r="3586" spans="9:9" x14ac:dyDescent="0.3">
      <c r="I3586" s="5"/>
    </row>
    <row r="3589" spans="9:9" x14ac:dyDescent="0.3">
      <c r="I3589" s="5"/>
    </row>
    <row r="3590" spans="9:9" x14ac:dyDescent="0.3">
      <c r="I3590" s="5"/>
    </row>
    <row r="3592" spans="9:9" x14ac:dyDescent="0.3">
      <c r="I3592" s="5"/>
    </row>
    <row r="3598" spans="9:9" x14ac:dyDescent="0.3">
      <c r="I3598" s="5"/>
    </row>
    <row r="3603" spans="9:9" x14ac:dyDescent="0.3">
      <c r="I3603" s="5"/>
    </row>
    <row r="3607" spans="9:9" x14ac:dyDescent="0.3">
      <c r="I3607" s="5"/>
    </row>
    <row r="3608" spans="9:9" x14ac:dyDescent="0.3">
      <c r="I3608" s="5"/>
    </row>
    <row r="3609" spans="9:9" x14ac:dyDescent="0.3">
      <c r="I3609" s="5"/>
    </row>
    <row r="3610" spans="9:9" x14ac:dyDescent="0.3">
      <c r="I3610" s="5"/>
    </row>
    <row r="3611" spans="9:9" x14ac:dyDescent="0.3">
      <c r="I3611" s="5"/>
    </row>
    <row r="3612" spans="9:9" x14ac:dyDescent="0.3">
      <c r="I3612" s="5"/>
    </row>
    <row r="3613" spans="9:9" x14ac:dyDescent="0.3">
      <c r="I3613" s="5"/>
    </row>
    <row r="3614" spans="9:9" x14ac:dyDescent="0.3">
      <c r="I3614" s="5"/>
    </row>
    <row r="3617" spans="9:9" x14ac:dyDescent="0.3">
      <c r="I3617" s="5"/>
    </row>
    <row r="3618" spans="9:9" x14ac:dyDescent="0.3">
      <c r="I3618" s="5"/>
    </row>
    <row r="3619" spans="9:9" x14ac:dyDescent="0.3">
      <c r="I3619" s="5"/>
    </row>
    <row r="3620" spans="9:9" x14ac:dyDescent="0.3">
      <c r="I3620" s="5"/>
    </row>
    <row r="3627" spans="9:9" x14ac:dyDescent="0.3">
      <c r="I3627" s="5"/>
    </row>
    <row r="3628" spans="9:9" x14ac:dyDescent="0.3">
      <c r="I3628" s="5"/>
    </row>
    <row r="3630" spans="9:9" x14ac:dyDescent="0.3">
      <c r="I3630" s="5"/>
    </row>
    <row r="3631" spans="9:9" x14ac:dyDescent="0.3">
      <c r="I3631" s="5"/>
    </row>
    <row r="3632" spans="9:9" x14ac:dyDescent="0.3">
      <c r="I3632" s="5"/>
    </row>
    <row r="3633" spans="9:9" x14ac:dyDescent="0.3">
      <c r="I3633" s="5"/>
    </row>
    <row r="3634" spans="9:9" x14ac:dyDescent="0.3">
      <c r="I3634" s="5"/>
    </row>
    <row r="3635" spans="9:9" x14ac:dyDescent="0.3">
      <c r="I3635" s="5"/>
    </row>
    <row r="3636" spans="9:9" x14ac:dyDescent="0.3">
      <c r="I3636" s="5"/>
    </row>
    <row r="3637" spans="9:9" x14ac:dyDescent="0.3">
      <c r="I3637" s="5"/>
    </row>
    <row r="3638" spans="9:9" x14ac:dyDescent="0.3">
      <c r="I3638" s="5"/>
    </row>
    <row r="3639" spans="9:9" x14ac:dyDescent="0.3">
      <c r="I3639" s="5"/>
    </row>
    <row r="3640" spans="9:9" x14ac:dyDescent="0.3">
      <c r="I3640" s="5"/>
    </row>
    <row r="3641" spans="9:9" x14ac:dyDescent="0.3">
      <c r="I3641" s="5"/>
    </row>
    <row r="3642" spans="9:9" x14ac:dyDescent="0.3">
      <c r="I3642" s="5"/>
    </row>
    <row r="3643" spans="9:9" x14ac:dyDescent="0.3">
      <c r="I3643" s="5"/>
    </row>
    <row r="3644" spans="9:9" x14ac:dyDescent="0.3">
      <c r="I3644" s="5"/>
    </row>
    <row r="3645" spans="9:9" x14ac:dyDescent="0.3">
      <c r="I3645" s="5"/>
    </row>
    <row r="3646" spans="9:9" x14ac:dyDescent="0.3">
      <c r="I3646" s="5"/>
    </row>
    <row r="3647" spans="9:9" x14ac:dyDescent="0.3">
      <c r="I3647" s="5"/>
    </row>
    <row r="3648" spans="9:9" x14ac:dyDescent="0.3">
      <c r="I3648" s="5"/>
    </row>
    <row r="3649" spans="9:9" x14ac:dyDescent="0.3">
      <c r="I3649" s="5"/>
    </row>
    <row r="3651" spans="9:9" x14ac:dyDescent="0.3">
      <c r="I3651" s="5"/>
    </row>
    <row r="3652" spans="9:9" x14ac:dyDescent="0.3">
      <c r="I3652" s="5"/>
    </row>
    <row r="3654" spans="9:9" x14ac:dyDescent="0.3">
      <c r="I3654" s="5"/>
    </row>
    <row r="3655" spans="9:9" x14ac:dyDescent="0.3">
      <c r="I3655" s="5"/>
    </row>
    <row r="3656" spans="9:9" x14ac:dyDescent="0.3">
      <c r="I3656" s="5"/>
    </row>
    <row r="3658" spans="9:9" x14ac:dyDescent="0.3">
      <c r="I3658" s="5"/>
    </row>
    <row r="3659" spans="9:9" x14ac:dyDescent="0.3">
      <c r="I3659" s="5"/>
    </row>
    <row r="3662" spans="9:9" x14ac:dyDescent="0.3">
      <c r="I3662" s="5"/>
    </row>
    <row r="3664" spans="9:9" x14ac:dyDescent="0.3">
      <c r="I3664" s="5"/>
    </row>
    <row r="3665" spans="9:9" x14ac:dyDescent="0.3">
      <c r="I3665" s="5"/>
    </row>
    <row r="3667" spans="9:9" x14ac:dyDescent="0.3">
      <c r="I3667" s="5"/>
    </row>
    <row r="3669" spans="9:9" x14ac:dyDescent="0.3">
      <c r="I3669" s="5"/>
    </row>
    <row r="3671" spans="9:9" x14ac:dyDescent="0.3">
      <c r="I3671" s="5"/>
    </row>
    <row r="3672" spans="9:9" x14ac:dyDescent="0.3">
      <c r="I3672" s="5"/>
    </row>
    <row r="3674" spans="9:9" x14ac:dyDescent="0.3">
      <c r="I3674" s="5"/>
    </row>
    <row r="3675" spans="9:9" x14ac:dyDescent="0.3">
      <c r="I3675" s="5"/>
    </row>
    <row r="3676" spans="9:9" x14ac:dyDescent="0.3">
      <c r="I3676" s="5"/>
    </row>
    <row r="3677" spans="9:9" x14ac:dyDescent="0.3">
      <c r="I3677" s="5"/>
    </row>
    <row r="3680" spans="9:9" x14ac:dyDescent="0.3">
      <c r="I3680" s="5"/>
    </row>
    <row r="3690" spans="9:9" x14ac:dyDescent="0.3">
      <c r="I3690" s="5"/>
    </row>
    <row r="3695" spans="9:9" x14ac:dyDescent="0.3">
      <c r="I3695" s="5"/>
    </row>
    <row r="3698" spans="9:9" x14ac:dyDescent="0.3">
      <c r="I3698" s="5"/>
    </row>
    <row r="3699" spans="9:9" x14ac:dyDescent="0.3">
      <c r="I3699" s="5"/>
    </row>
    <row r="3703" spans="9:9" x14ac:dyDescent="0.3">
      <c r="I3703" s="5"/>
    </row>
    <row r="3704" spans="9:9" x14ac:dyDescent="0.3">
      <c r="I3704" s="5"/>
    </row>
    <row r="3706" spans="9:9" x14ac:dyDescent="0.3">
      <c r="I3706" s="5"/>
    </row>
    <row r="3711" spans="9:9" x14ac:dyDescent="0.3">
      <c r="I3711" s="5"/>
    </row>
    <row r="3717" spans="9:9" x14ac:dyDescent="0.3">
      <c r="I3717" s="5"/>
    </row>
    <row r="3719" spans="9:9" x14ac:dyDescent="0.3">
      <c r="I3719" s="5"/>
    </row>
    <row r="3720" spans="9:9" x14ac:dyDescent="0.3">
      <c r="I3720" s="5"/>
    </row>
    <row r="3721" spans="9:9" x14ac:dyDescent="0.3">
      <c r="I3721" s="5"/>
    </row>
    <row r="3724" spans="9:9" x14ac:dyDescent="0.3">
      <c r="I3724" s="5"/>
    </row>
    <row r="3725" spans="9:9" x14ac:dyDescent="0.3">
      <c r="I3725" s="5"/>
    </row>
    <row r="3726" spans="9:9" x14ac:dyDescent="0.3">
      <c r="I3726" s="5"/>
    </row>
    <row r="3727" spans="9:9" x14ac:dyDescent="0.3">
      <c r="I3727" s="5"/>
    </row>
    <row r="3730" spans="9:9" x14ac:dyDescent="0.3">
      <c r="I3730" s="5"/>
    </row>
    <row r="3731" spans="9:9" x14ac:dyDescent="0.3">
      <c r="I3731" s="5"/>
    </row>
    <row r="3732" spans="9:9" x14ac:dyDescent="0.3">
      <c r="I3732" s="5"/>
    </row>
    <row r="3733" spans="9:9" x14ac:dyDescent="0.3">
      <c r="I3733" s="5"/>
    </row>
    <row r="3734" spans="9:9" x14ac:dyDescent="0.3">
      <c r="I3734" s="5"/>
    </row>
    <row r="3735" spans="9:9" x14ac:dyDescent="0.3">
      <c r="I3735" s="5"/>
    </row>
    <row r="3736" spans="9:9" x14ac:dyDescent="0.3">
      <c r="I3736" s="5"/>
    </row>
    <row r="3737" spans="9:9" x14ac:dyDescent="0.3">
      <c r="I3737" s="5"/>
    </row>
    <row r="3738" spans="9:9" x14ac:dyDescent="0.3">
      <c r="I3738" s="5"/>
    </row>
    <row r="3739" spans="9:9" x14ac:dyDescent="0.3">
      <c r="I3739" s="5"/>
    </row>
    <row r="3740" spans="9:9" x14ac:dyDescent="0.3">
      <c r="I3740" s="5"/>
    </row>
    <row r="3741" spans="9:9" x14ac:dyDescent="0.3">
      <c r="I3741" s="5"/>
    </row>
    <row r="3742" spans="9:9" x14ac:dyDescent="0.3">
      <c r="I3742" s="5"/>
    </row>
    <row r="3743" spans="9:9" x14ac:dyDescent="0.3">
      <c r="I3743" s="5"/>
    </row>
    <row r="3744" spans="9:9" x14ac:dyDescent="0.3">
      <c r="I3744" s="5"/>
    </row>
    <row r="3745" spans="9:9" x14ac:dyDescent="0.3">
      <c r="I3745" s="5"/>
    </row>
    <row r="3746" spans="9:9" x14ac:dyDescent="0.3">
      <c r="I3746" s="5"/>
    </row>
    <row r="3747" spans="9:9" x14ac:dyDescent="0.3">
      <c r="I3747" s="5"/>
    </row>
    <row r="3748" spans="9:9" x14ac:dyDescent="0.3">
      <c r="I3748" s="5"/>
    </row>
    <row r="3749" spans="9:9" x14ac:dyDescent="0.3">
      <c r="I3749" s="5"/>
    </row>
    <row r="3750" spans="9:9" x14ac:dyDescent="0.3">
      <c r="I3750" s="5"/>
    </row>
    <row r="3751" spans="9:9" x14ac:dyDescent="0.3">
      <c r="I3751" s="5"/>
    </row>
    <row r="3752" spans="9:9" x14ac:dyDescent="0.3">
      <c r="I3752" s="5"/>
    </row>
    <row r="3753" spans="9:9" x14ac:dyDescent="0.3">
      <c r="I3753" s="5"/>
    </row>
    <row r="3754" spans="9:9" x14ac:dyDescent="0.3">
      <c r="I3754" s="5"/>
    </row>
    <row r="3755" spans="9:9" x14ac:dyDescent="0.3">
      <c r="I3755" s="5"/>
    </row>
    <row r="3756" spans="9:9" x14ac:dyDescent="0.3">
      <c r="I3756" s="5"/>
    </row>
    <row r="3757" spans="9:9" x14ac:dyDescent="0.3">
      <c r="I3757" s="5"/>
    </row>
    <row r="3758" spans="9:9" x14ac:dyDescent="0.3">
      <c r="I3758" s="5"/>
    </row>
    <row r="3759" spans="9:9" x14ac:dyDescent="0.3">
      <c r="I3759" s="5"/>
    </row>
    <row r="3760" spans="9:9" x14ac:dyDescent="0.3">
      <c r="I3760" s="5"/>
    </row>
    <row r="3761" spans="9:9" x14ac:dyDescent="0.3">
      <c r="I3761" s="5"/>
    </row>
    <row r="3762" spans="9:9" x14ac:dyDescent="0.3">
      <c r="I3762" s="5"/>
    </row>
    <row r="3763" spans="9:9" x14ac:dyDescent="0.3">
      <c r="I3763" s="5"/>
    </row>
    <row r="3764" spans="9:9" x14ac:dyDescent="0.3">
      <c r="I3764" s="5"/>
    </row>
    <row r="3765" spans="9:9" x14ac:dyDescent="0.3">
      <c r="I3765" s="5"/>
    </row>
    <row r="3766" spans="9:9" x14ac:dyDescent="0.3">
      <c r="I3766" s="5"/>
    </row>
    <row r="3767" spans="9:9" x14ac:dyDescent="0.3">
      <c r="I3767" s="5"/>
    </row>
    <row r="3768" spans="9:9" x14ac:dyDescent="0.3">
      <c r="I3768" s="5"/>
    </row>
    <row r="3769" spans="9:9" x14ac:dyDescent="0.3">
      <c r="I3769" s="5"/>
    </row>
    <row r="3770" spans="9:9" x14ac:dyDescent="0.3">
      <c r="I3770" s="5"/>
    </row>
    <row r="3771" spans="9:9" x14ac:dyDescent="0.3">
      <c r="I3771" s="5"/>
    </row>
    <row r="3772" spans="9:9" x14ac:dyDescent="0.3">
      <c r="I3772" s="5"/>
    </row>
    <row r="3773" spans="9:9" x14ac:dyDescent="0.3">
      <c r="I3773" s="5"/>
    </row>
    <row r="3774" spans="9:9" x14ac:dyDescent="0.3">
      <c r="I3774" s="5"/>
    </row>
    <row r="3775" spans="9:9" x14ac:dyDescent="0.3">
      <c r="I3775" s="5"/>
    </row>
    <row r="3776" spans="9:9" x14ac:dyDescent="0.3">
      <c r="I3776" s="5"/>
    </row>
    <row r="3777" spans="9:9" x14ac:dyDescent="0.3">
      <c r="I3777" s="5"/>
    </row>
    <row r="3778" spans="9:9" x14ac:dyDescent="0.3">
      <c r="I3778" s="5"/>
    </row>
    <row r="3779" spans="9:9" x14ac:dyDescent="0.3">
      <c r="I3779" s="5"/>
    </row>
    <row r="3780" spans="9:9" x14ac:dyDescent="0.3">
      <c r="I3780" s="5"/>
    </row>
    <row r="3781" spans="9:9" x14ac:dyDescent="0.3">
      <c r="I3781" s="5"/>
    </row>
    <row r="3782" spans="9:9" x14ac:dyDescent="0.3">
      <c r="I3782" s="5"/>
    </row>
    <row r="3783" spans="9:9" x14ac:dyDescent="0.3">
      <c r="I3783" s="5"/>
    </row>
    <row r="3784" spans="9:9" x14ac:dyDescent="0.3">
      <c r="I3784" s="5"/>
    </row>
    <row r="3785" spans="9:9" x14ac:dyDescent="0.3">
      <c r="I3785" s="5"/>
    </row>
    <row r="3786" spans="9:9" x14ac:dyDescent="0.3">
      <c r="I3786" s="5"/>
    </row>
    <row r="3787" spans="9:9" x14ac:dyDescent="0.3">
      <c r="I3787" s="5"/>
    </row>
    <row r="3788" spans="9:9" x14ac:dyDescent="0.3">
      <c r="I3788" s="5"/>
    </row>
    <row r="3789" spans="9:9" x14ac:dyDescent="0.3">
      <c r="I3789" s="5"/>
    </row>
    <row r="3790" spans="9:9" x14ac:dyDescent="0.3">
      <c r="I3790" s="5"/>
    </row>
    <row r="3791" spans="9:9" x14ac:dyDescent="0.3">
      <c r="I3791" s="5"/>
    </row>
    <row r="3792" spans="9:9" x14ac:dyDescent="0.3">
      <c r="I3792" s="5"/>
    </row>
    <row r="3793" spans="9:9" x14ac:dyDescent="0.3">
      <c r="I3793" s="5"/>
    </row>
    <row r="3794" spans="9:9" x14ac:dyDescent="0.3">
      <c r="I3794" s="5"/>
    </row>
    <row r="3795" spans="9:9" x14ac:dyDescent="0.3">
      <c r="I3795" s="5"/>
    </row>
    <row r="3796" spans="9:9" x14ac:dyDescent="0.3">
      <c r="I3796" s="5"/>
    </row>
    <row r="3797" spans="9:9" x14ac:dyDescent="0.3">
      <c r="I3797" s="5"/>
    </row>
    <row r="3798" spans="9:9" x14ac:dyDescent="0.3">
      <c r="I3798" s="5"/>
    </row>
    <row r="3799" spans="9:9" x14ac:dyDescent="0.3">
      <c r="I3799" s="5"/>
    </row>
    <row r="3800" spans="9:9" x14ac:dyDescent="0.3">
      <c r="I3800" s="5"/>
    </row>
    <row r="3801" spans="9:9" x14ac:dyDescent="0.3">
      <c r="I3801" s="5"/>
    </row>
    <row r="3802" spans="9:9" x14ac:dyDescent="0.3">
      <c r="I3802" s="5"/>
    </row>
    <row r="3803" spans="9:9" x14ac:dyDescent="0.3">
      <c r="I3803" s="5"/>
    </row>
    <row r="3804" spans="9:9" x14ac:dyDescent="0.3">
      <c r="I3804" s="5"/>
    </row>
    <row r="3805" spans="9:9" x14ac:dyDescent="0.3">
      <c r="I3805" s="5"/>
    </row>
    <row r="3806" spans="9:9" x14ac:dyDescent="0.3">
      <c r="I3806" s="5"/>
    </row>
    <row r="3807" spans="9:9" x14ac:dyDescent="0.3">
      <c r="I3807" s="5"/>
    </row>
    <row r="3808" spans="9:9" x14ac:dyDescent="0.3">
      <c r="I3808" s="5"/>
    </row>
    <row r="3809" spans="9:9" x14ac:dyDescent="0.3">
      <c r="I3809" s="5"/>
    </row>
    <row r="3810" spans="9:9" x14ac:dyDescent="0.3">
      <c r="I3810" s="5"/>
    </row>
    <row r="3811" spans="9:9" x14ac:dyDescent="0.3">
      <c r="I3811" s="5"/>
    </row>
    <row r="3813" spans="9:9" x14ac:dyDescent="0.3">
      <c r="I3813" s="5"/>
    </row>
    <row r="3814" spans="9:9" x14ac:dyDescent="0.3">
      <c r="I3814" s="5"/>
    </row>
    <row r="3817" spans="9:9" x14ac:dyDescent="0.3">
      <c r="I3817" s="5"/>
    </row>
    <row r="3822" spans="9:9" x14ac:dyDescent="0.3">
      <c r="I3822" s="5"/>
    </row>
    <row r="3824" spans="9:9" x14ac:dyDescent="0.3">
      <c r="I3824" s="5"/>
    </row>
    <row r="3826" spans="9:9" x14ac:dyDescent="0.3">
      <c r="I3826" s="5"/>
    </row>
    <row r="3828" spans="9:9" x14ac:dyDescent="0.3">
      <c r="I3828" s="5"/>
    </row>
    <row r="3829" spans="9:9" x14ac:dyDescent="0.3">
      <c r="I3829" s="5"/>
    </row>
    <row r="3835" spans="9:9" x14ac:dyDescent="0.3">
      <c r="I3835" s="5"/>
    </row>
    <row r="3836" spans="9:9" x14ac:dyDescent="0.3">
      <c r="I3836" s="5"/>
    </row>
    <row r="3837" spans="9:9" x14ac:dyDescent="0.3">
      <c r="I3837" s="5"/>
    </row>
    <row r="3839" spans="9:9" x14ac:dyDescent="0.3">
      <c r="I3839" s="5"/>
    </row>
    <row r="3840" spans="9:9" x14ac:dyDescent="0.3">
      <c r="I3840" s="5"/>
    </row>
    <row r="3842" spans="9:9" x14ac:dyDescent="0.3">
      <c r="I3842" s="5"/>
    </row>
    <row r="3843" spans="9:9" x14ac:dyDescent="0.3">
      <c r="I3843" s="5"/>
    </row>
    <row r="3844" spans="9:9" x14ac:dyDescent="0.3">
      <c r="I3844" s="5"/>
    </row>
    <row r="3845" spans="9:9" x14ac:dyDescent="0.3">
      <c r="I3845" s="5"/>
    </row>
    <row r="3846" spans="9:9" x14ac:dyDescent="0.3">
      <c r="I3846" s="5"/>
    </row>
    <row r="3847" spans="9:9" x14ac:dyDescent="0.3">
      <c r="I3847" s="5"/>
    </row>
    <row r="3848" spans="9:9" x14ac:dyDescent="0.3">
      <c r="I3848" s="5"/>
    </row>
    <row r="3849" spans="9:9" x14ac:dyDescent="0.3">
      <c r="I3849" s="5"/>
    </row>
    <row r="3850" spans="9:9" x14ac:dyDescent="0.3">
      <c r="I3850" s="5"/>
    </row>
    <row r="3851" spans="9:9" x14ac:dyDescent="0.3">
      <c r="I3851" s="5"/>
    </row>
    <row r="3852" spans="9:9" x14ac:dyDescent="0.3">
      <c r="I3852" s="5"/>
    </row>
    <row r="3853" spans="9:9" x14ac:dyDescent="0.3">
      <c r="I3853" s="5"/>
    </row>
    <row r="3854" spans="9:9" x14ac:dyDescent="0.3">
      <c r="I3854" s="5"/>
    </row>
    <row r="3855" spans="9:9" x14ac:dyDescent="0.3">
      <c r="I3855" s="5"/>
    </row>
    <row r="3856" spans="9:9" x14ac:dyDescent="0.3">
      <c r="I3856" s="5"/>
    </row>
    <row r="3857" spans="9:9" x14ac:dyDescent="0.3">
      <c r="I3857" s="5"/>
    </row>
    <row r="3858" spans="9:9" x14ac:dyDescent="0.3">
      <c r="I3858" s="5"/>
    </row>
    <row r="3859" spans="9:9" x14ac:dyDescent="0.3">
      <c r="I3859" s="5"/>
    </row>
    <row r="3860" spans="9:9" x14ac:dyDescent="0.3">
      <c r="I3860" s="5"/>
    </row>
    <row r="3861" spans="9:9" x14ac:dyDescent="0.3">
      <c r="I3861" s="5"/>
    </row>
    <row r="3862" spans="9:9" x14ac:dyDescent="0.3">
      <c r="I3862" s="5"/>
    </row>
    <row r="3863" spans="9:9" x14ac:dyDescent="0.3">
      <c r="I3863" s="5"/>
    </row>
    <row r="3864" spans="9:9" x14ac:dyDescent="0.3">
      <c r="I3864" s="5"/>
    </row>
    <row r="3865" spans="9:9" x14ac:dyDescent="0.3">
      <c r="I3865" s="5"/>
    </row>
    <row r="3866" spans="9:9" x14ac:dyDescent="0.3">
      <c r="I3866" s="5"/>
    </row>
    <row r="3867" spans="9:9" x14ac:dyDescent="0.3">
      <c r="I3867" s="5"/>
    </row>
    <row r="3868" spans="9:9" x14ac:dyDescent="0.3">
      <c r="I3868" s="5"/>
    </row>
    <row r="3869" spans="9:9" x14ac:dyDescent="0.3">
      <c r="I3869" s="5"/>
    </row>
    <row r="3870" spans="9:9" x14ac:dyDescent="0.3">
      <c r="I3870" s="5"/>
    </row>
    <row r="3871" spans="9:9" x14ac:dyDescent="0.3">
      <c r="I3871" s="5"/>
    </row>
    <row r="3872" spans="9:9" x14ac:dyDescent="0.3">
      <c r="I3872" s="5"/>
    </row>
    <row r="3873" spans="9:9" x14ac:dyDescent="0.3">
      <c r="I3873" s="5"/>
    </row>
    <row r="3874" spans="9:9" x14ac:dyDescent="0.3">
      <c r="I3874" s="5"/>
    </row>
    <row r="3875" spans="9:9" x14ac:dyDescent="0.3">
      <c r="I3875" s="5"/>
    </row>
    <row r="3876" spans="9:9" x14ac:dyDescent="0.3">
      <c r="I3876" s="5"/>
    </row>
    <row r="3877" spans="9:9" x14ac:dyDescent="0.3">
      <c r="I3877" s="5"/>
    </row>
    <row r="3878" spans="9:9" x14ac:dyDescent="0.3">
      <c r="I3878" s="5"/>
    </row>
    <row r="3879" spans="9:9" x14ac:dyDescent="0.3">
      <c r="I3879" s="5"/>
    </row>
    <row r="3880" spans="9:9" x14ac:dyDescent="0.3">
      <c r="I3880" s="5"/>
    </row>
    <row r="3881" spans="9:9" x14ac:dyDescent="0.3">
      <c r="I3881" s="5"/>
    </row>
    <row r="3882" spans="9:9" x14ac:dyDescent="0.3">
      <c r="I3882" s="5"/>
    </row>
    <row r="3883" spans="9:9" x14ac:dyDescent="0.3">
      <c r="I3883" s="5"/>
    </row>
    <row r="3884" spans="9:9" x14ac:dyDescent="0.3">
      <c r="I3884" s="5"/>
    </row>
    <row r="3885" spans="9:9" x14ac:dyDescent="0.3">
      <c r="I3885" s="5"/>
    </row>
    <row r="3886" spans="9:9" x14ac:dyDescent="0.3">
      <c r="I3886" s="5"/>
    </row>
    <row r="3887" spans="9:9" x14ac:dyDescent="0.3">
      <c r="I3887" s="5"/>
    </row>
    <row r="3888" spans="9:9" x14ac:dyDescent="0.3">
      <c r="I3888" s="5"/>
    </row>
    <row r="3889" spans="9:9" x14ac:dyDescent="0.3">
      <c r="I3889" s="5"/>
    </row>
    <row r="3890" spans="9:9" x14ac:dyDescent="0.3">
      <c r="I3890" s="5"/>
    </row>
    <row r="3891" spans="9:9" x14ac:dyDescent="0.3">
      <c r="I3891" s="5"/>
    </row>
    <row r="3892" spans="9:9" x14ac:dyDescent="0.3">
      <c r="I3892" s="5"/>
    </row>
    <row r="3893" spans="9:9" x14ac:dyDescent="0.3">
      <c r="I3893" s="5"/>
    </row>
    <row r="3894" spans="9:9" x14ac:dyDescent="0.3">
      <c r="I3894" s="5"/>
    </row>
    <row r="3895" spans="9:9" x14ac:dyDescent="0.3">
      <c r="I3895" s="5"/>
    </row>
    <row r="3896" spans="9:9" x14ac:dyDescent="0.3">
      <c r="I3896" s="5"/>
    </row>
    <row r="3897" spans="9:9" x14ac:dyDescent="0.3">
      <c r="I3897" s="5"/>
    </row>
    <row r="3898" spans="9:9" x14ac:dyDescent="0.3">
      <c r="I3898" s="5"/>
    </row>
    <row r="3899" spans="9:9" x14ac:dyDescent="0.3">
      <c r="I3899" s="5"/>
    </row>
    <row r="3900" spans="9:9" x14ac:dyDescent="0.3">
      <c r="I3900" s="5"/>
    </row>
    <row r="3901" spans="9:9" x14ac:dyDescent="0.3">
      <c r="I3901" s="5"/>
    </row>
    <row r="3902" spans="9:9" x14ac:dyDescent="0.3">
      <c r="I3902" s="5"/>
    </row>
    <row r="3903" spans="9:9" x14ac:dyDescent="0.3">
      <c r="I3903" s="5"/>
    </row>
    <row r="3904" spans="9:9" x14ac:dyDescent="0.3">
      <c r="I3904" s="5"/>
    </row>
    <row r="3905" spans="9:9" x14ac:dyDescent="0.3">
      <c r="I3905" s="5"/>
    </row>
    <row r="3906" spans="9:9" x14ac:dyDescent="0.3">
      <c r="I3906" s="5"/>
    </row>
    <row r="3907" spans="9:9" x14ac:dyDescent="0.3">
      <c r="I3907" s="5"/>
    </row>
    <row r="3908" spans="9:9" x14ac:dyDescent="0.3">
      <c r="I3908" s="5"/>
    </row>
    <row r="3909" spans="9:9" x14ac:dyDescent="0.3">
      <c r="I3909" s="5"/>
    </row>
    <row r="3910" spans="9:9" x14ac:dyDescent="0.3">
      <c r="I3910" s="5"/>
    </row>
    <row r="3911" spans="9:9" x14ac:dyDescent="0.3">
      <c r="I3911" s="5"/>
    </row>
    <row r="3912" spans="9:9" x14ac:dyDescent="0.3">
      <c r="I3912" s="5"/>
    </row>
    <row r="3913" spans="9:9" x14ac:dyDescent="0.3">
      <c r="I3913" s="5"/>
    </row>
    <row r="3914" spans="9:9" x14ac:dyDescent="0.3">
      <c r="I3914" s="5"/>
    </row>
    <row r="3915" spans="9:9" x14ac:dyDescent="0.3">
      <c r="I3915" s="5"/>
    </row>
    <row r="3916" spans="9:9" x14ac:dyDescent="0.3">
      <c r="I3916" s="5"/>
    </row>
    <row r="3917" spans="9:9" x14ac:dyDescent="0.3">
      <c r="I3917" s="5"/>
    </row>
    <row r="3918" spans="9:9" x14ac:dyDescent="0.3">
      <c r="I3918" s="5"/>
    </row>
    <row r="3919" spans="9:9" x14ac:dyDescent="0.3">
      <c r="I3919" s="5"/>
    </row>
    <row r="3920" spans="9:9" x14ac:dyDescent="0.3">
      <c r="I3920" s="5"/>
    </row>
    <row r="3921" spans="9:9" x14ac:dyDescent="0.3">
      <c r="I3921" s="5"/>
    </row>
    <row r="3922" spans="9:9" x14ac:dyDescent="0.3">
      <c r="I3922" s="5"/>
    </row>
    <row r="3923" spans="9:9" x14ac:dyDescent="0.3">
      <c r="I3923" s="5"/>
    </row>
    <row r="3924" spans="9:9" x14ac:dyDescent="0.3">
      <c r="I3924" s="5"/>
    </row>
    <row r="3925" spans="9:9" x14ac:dyDescent="0.3">
      <c r="I3925" s="5"/>
    </row>
    <row r="3926" spans="9:9" x14ac:dyDescent="0.3">
      <c r="I3926" s="5"/>
    </row>
    <row r="3927" spans="9:9" x14ac:dyDescent="0.3">
      <c r="I3927" s="5"/>
    </row>
    <row r="3928" spans="9:9" x14ac:dyDescent="0.3">
      <c r="I3928" s="5"/>
    </row>
    <row r="3929" spans="9:9" x14ac:dyDescent="0.3">
      <c r="I3929" s="5"/>
    </row>
    <row r="3930" spans="9:9" x14ac:dyDescent="0.3">
      <c r="I3930" s="5"/>
    </row>
    <row r="3931" spans="9:9" x14ac:dyDescent="0.3">
      <c r="I3931" s="5"/>
    </row>
    <row r="3932" spans="9:9" x14ac:dyDescent="0.3">
      <c r="I3932" s="5"/>
    </row>
    <row r="3933" spans="9:9" x14ac:dyDescent="0.3">
      <c r="I3933" s="5"/>
    </row>
    <row r="3934" spans="9:9" x14ac:dyDescent="0.3">
      <c r="I3934" s="5"/>
    </row>
    <row r="3935" spans="9:9" x14ac:dyDescent="0.3">
      <c r="I3935" s="5"/>
    </row>
    <row r="3936" spans="9:9" x14ac:dyDescent="0.3">
      <c r="I3936" s="5"/>
    </row>
    <row r="3937" spans="9:9" x14ac:dyDescent="0.3">
      <c r="I3937" s="5"/>
    </row>
    <row r="3938" spans="9:9" x14ac:dyDescent="0.3">
      <c r="I3938" s="5"/>
    </row>
    <row r="3939" spans="9:9" x14ac:dyDescent="0.3">
      <c r="I3939" s="5"/>
    </row>
    <row r="3940" spans="9:9" x14ac:dyDescent="0.3">
      <c r="I3940" s="5"/>
    </row>
    <row r="3941" spans="9:9" x14ac:dyDescent="0.3">
      <c r="I3941" s="5"/>
    </row>
    <row r="3942" spans="9:9" x14ac:dyDescent="0.3">
      <c r="I3942" s="5"/>
    </row>
    <row r="3943" spans="9:9" x14ac:dyDescent="0.3">
      <c r="I3943" s="5"/>
    </row>
    <row r="3944" spans="9:9" x14ac:dyDescent="0.3">
      <c r="I3944" s="5"/>
    </row>
    <row r="3945" spans="9:9" x14ac:dyDescent="0.3">
      <c r="I3945" s="5"/>
    </row>
    <row r="3946" spans="9:9" x14ac:dyDescent="0.3">
      <c r="I3946" s="5"/>
    </row>
    <row r="3947" spans="9:9" x14ac:dyDescent="0.3">
      <c r="I3947" s="5"/>
    </row>
    <row r="3948" spans="9:9" x14ac:dyDescent="0.3">
      <c r="I3948" s="5"/>
    </row>
    <row r="3949" spans="9:9" x14ac:dyDescent="0.3">
      <c r="I3949" s="5"/>
    </row>
    <row r="3950" spans="9:9" x14ac:dyDescent="0.3">
      <c r="I3950" s="5"/>
    </row>
    <row r="3951" spans="9:9" x14ac:dyDescent="0.3">
      <c r="I3951" s="5"/>
    </row>
    <row r="3952" spans="9:9" x14ac:dyDescent="0.3">
      <c r="I3952" s="5"/>
    </row>
    <row r="3953" spans="9:9" x14ac:dyDescent="0.3">
      <c r="I3953" s="5"/>
    </row>
    <row r="3954" spans="9:9" x14ac:dyDescent="0.3">
      <c r="I3954" s="5"/>
    </row>
    <row r="3955" spans="9:9" x14ac:dyDescent="0.3">
      <c r="I3955" s="5"/>
    </row>
    <row r="3956" spans="9:9" x14ac:dyDescent="0.3">
      <c r="I3956" s="5"/>
    </row>
    <row r="3957" spans="9:9" x14ac:dyDescent="0.3">
      <c r="I3957" s="5"/>
    </row>
    <row r="3958" spans="9:9" x14ac:dyDescent="0.3">
      <c r="I3958" s="5"/>
    </row>
    <row r="3959" spans="9:9" x14ac:dyDescent="0.3">
      <c r="I3959" s="5"/>
    </row>
    <row r="3960" spans="9:9" x14ac:dyDescent="0.3">
      <c r="I3960" s="5"/>
    </row>
    <row r="3961" spans="9:9" x14ac:dyDescent="0.3">
      <c r="I3961" s="5"/>
    </row>
    <row r="3962" spans="9:9" x14ac:dyDescent="0.3">
      <c r="I3962" s="5"/>
    </row>
    <row r="3963" spans="9:9" x14ac:dyDescent="0.3">
      <c r="I3963" s="5"/>
    </row>
    <row r="3964" spans="9:9" x14ac:dyDescent="0.3">
      <c r="I3964" s="5"/>
    </row>
    <row r="3965" spans="9:9" x14ac:dyDescent="0.3">
      <c r="I3965" s="5"/>
    </row>
    <row r="3966" spans="9:9" x14ac:dyDescent="0.3">
      <c r="I3966" s="5"/>
    </row>
    <row r="3967" spans="9:9" x14ac:dyDescent="0.3">
      <c r="I3967" s="5"/>
    </row>
    <row r="3968" spans="9:9" x14ac:dyDescent="0.3">
      <c r="I3968" s="5"/>
    </row>
    <row r="3969" spans="9:9" x14ac:dyDescent="0.3">
      <c r="I3969" s="5"/>
    </row>
    <row r="3970" spans="9:9" x14ac:dyDescent="0.3">
      <c r="I3970" s="5"/>
    </row>
    <row r="3971" spans="9:9" x14ac:dyDescent="0.3">
      <c r="I3971" s="5"/>
    </row>
    <row r="3972" spans="9:9" x14ac:dyDescent="0.3">
      <c r="I3972" s="5"/>
    </row>
    <row r="3973" spans="9:9" x14ac:dyDescent="0.3">
      <c r="I3973" s="5"/>
    </row>
    <row r="3974" spans="9:9" x14ac:dyDescent="0.3">
      <c r="I3974" s="5"/>
    </row>
    <row r="3975" spans="9:9" x14ac:dyDescent="0.3">
      <c r="I3975" s="5"/>
    </row>
    <row r="3976" spans="9:9" x14ac:dyDescent="0.3">
      <c r="I3976" s="5"/>
    </row>
    <row r="3977" spans="9:9" x14ac:dyDescent="0.3">
      <c r="I3977" s="5"/>
    </row>
    <row r="3978" spans="9:9" x14ac:dyDescent="0.3">
      <c r="I3978" s="5"/>
    </row>
    <row r="3979" spans="9:9" x14ac:dyDescent="0.3">
      <c r="I3979" s="5"/>
    </row>
    <row r="3980" spans="9:9" x14ac:dyDescent="0.3">
      <c r="I3980" s="5"/>
    </row>
    <row r="3981" spans="9:9" x14ac:dyDescent="0.3">
      <c r="I3981" s="5"/>
    </row>
    <row r="3982" spans="9:9" x14ac:dyDescent="0.3">
      <c r="I3982" s="5"/>
    </row>
    <row r="3983" spans="9:9" x14ac:dyDescent="0.3">
      <c r="I3983" s="5"/>
    </row>
    <row r="3984" spans="9:9" x14ac:dyDescent="0.3">
      <c r="I3984" s="5"/>
    </row>
    <row r="3985" spans="9:9" x14ac:dyDescent="0.3">
      <c r="I3985" s="5"/>
    </row>
    <row r="3986" spans="9:9" x14ac:dyDescent="0.3">
      <c r="I3986" s="5"/>
    </row>
    <row r="3987" spans="9:9" x14ac:dyDescent="0.3">
      <c r="I3987" s="5"/>
    </row>
    <row r="3988" spans="9:9" x14ac:dyDescent="0.3">
      <c r="I3988" s="5"/>
    </row>
    <row r="3989" spans="9:9" x14ac:dyDescent="0.3">
      <c r="I3989" s="5"/>
    </row>
    <row r="3990" spans="9:9" x14ac:dyDescent="0.3">
      <c r="I3990" s="5"/>
    </row>
    <row r="3991" spans="9:9" x14ac:dyDescent="0.3">
      <c r="I3991" s="5"/>
    </row>
    <row r="3992" spans="9:9" x14ac:dyDescent="0.3">
      <c r="I3992" s="5"/>
    </row>
    <row r="3993" spans="9:9" x14ac:dyDescent="0.3">
      <c r="I3993" s="5"/>
    </row>
    <row r="3994" spans="9:9" x14ac:dyDescent="0.3">
      <c r="I3994" s="5"/>
    </row>
    <row r="3995" spans="9:9" x14ac:dyDescent="0.3">
      <c r="I3995" s="5"/>
    </row>
    <row r="3996" spans="9:9" x14ac:dyDescent="0.3">
      <c r="I3996" s="5"/>
    </row>
    <row r="3997" spans="9:9" x14ac:dyDescent="0.3">
      <c r="I3997" s="5"/>
    </row>
    <row r="3998" spans="9:9" x14ac:dyDescent="0.3">
      <c r="I3998" s="5"/>
    </row>
    <row r="3999" spans="9:9" x14ac:dyDescent="0.3">
      <c r="I3999" s="5"/>
    </row>
    <row r="4000" spans="9:9" x14ac:dyDescent="0.3">
      <c r="I4000" s="5"/>
    </row>
    <row r="4001" spans="9:9" x14ac:dyDescent="0.3">
      <c r="I4001" s="5"/>
    </row>
    <row r="4002" spans="9:9" x14ac:dyDescent="0.3">
      <c r="I4002" s="5"/>
    </row>
    <row r="4003" spans="9:9" x14ac:dyDescent="0.3">
      <c r="I4003" s="5"/>
    </row>
    <row r="4004" spans="9:9" x14ac:dyDescent="0.3">
      <c r="I4004" s="5"/>
    </row>
    <row r="4005" spans="9:9" x14ac:dyDescent="0.3">
      <c r="I4005" s="5"/>
    </row>
    <row r="4006" spans="9:9" x14ac:dyDescent="0.3">
      <c r="I4006" s="5"/>
    </row>
    <row r="4007" spans="9:9" x14ac:dyDescent="0.3">
      <c r="I4007" s="5"/>
    </row>
    <row r="4008" spans="9:9" x14ac:dyDescent="0.3">
      <c r="I4008" s="5"/>
    </row>
    <row r="4009" spans="9:9" x14ac:dyDescent="0.3">
      <c r="I4009" s="5"/>
    </row>
    <row r="4010" spans="9:9" x14ac:dyDescent="0.3">
      <c r="I4010" s="5"/>
    </row>
    <row r="4011" spans="9:9" x14ac:dyDescent="0.3">
      <c r="I4011" s="5"/>
    </row>
    <row r="4012" spans="9:9" x14ac:dyDescent="0.3">
      <c r="I4012" s="5"/>
    </row>
    <row r="4013" spans="9:9" x14ac:dyDescent="0.3">
      <c r="I4013" s="5"/>
    </row>
    <row r="4014" spans="9:9" x14ac:dyDescent="0.3">
      <c r="I4014" s="5"/>
    </row>
    <row r="4015" spans="9:9" x14ac:dyDescent="0.3">
      <c r="I4015" s="5"/>
    </row>
    <row r="4016" spans="9:9" x14ac:dyDescent="0.3">
      <c r="I4016" s="5"/>
    </row>
    <row r="4017" spans="9:9" x14ac:dyDescent="0.3">
      <c r="I4017" s="5"/>
    </row>
    <row r="4018" spans="9:9" x14ac:dyDescent="0.3">
      <c r="I4018" s="5"/>
    </row>
    <row r="4019" spans="9:9" x14ac:dyDescent="0.3">
      <c r="I4019" s="5"/>
    </row>
    <row r="4020" spans="9:9" x14ac:dyDescent="0.3">
      <c r="I4020" s="5"/>
    </row>
    <row r="4021" spans="9:9" x14ac:dyDescent="0.3">
      <c r="I4021" s="5"/>
    </row>
    <row r="4022" spans="9:9" x14ac:dyDescent="0.3">
      <c r="I4022" s="5"/>
    </row>
    <row r="4023" spans="9:9" x14ac:dyDescent="0.3">
      <c r="I4023" s="5"/>
    </row>
    <row r="4024" spans="9:9" x14ac:dyDescent="0.3">
      <c r="I4024" s="5"/>
    </row>
    <row r="4025" spans="9:9" x14ac:dyDescent="0.3">
      <c r="I4025" s="5"/>
    </row>
    <row r="4026" spans="9:9" x14ac:dyDescent="0.3">
      <c r="I4026" s="5"/>
    </row>
    <row r="4027" spans="9:9" x14ac:dyDescent="0.3">
      <c r="I4027" s="5"/>
    </row>
    <row r="4028" spans="9:9" x14ac:dyDescent="0.3">
      <c r="I4028" s="5"/>
    </row>
    <row r="4029" spans="9:9" x14ac:dyDescent="0.3">
      <c r="I4029" s="5"/>
    </row>
    <row r="4030" spans="9:9" x14ac:dyDescent="0.3">
      <c r="I4030" s="5"/>
    </row>
    <row r="4031" spans="9:9" x14ac:dyDescent="0.3">
      <c r="I4031" s="5"/>
    </row>
    <row r="4032" spans="9:9" x14ac:dyDescent="0.3">
      <c r="I4032" s="5"/>
    </row>
    <row r="4033" spans="9:9" x14ac:dyDescent="0.3">
      <c r="I4033" s="5"/>
    </row>
    <row r="4034" spans="9:9" x14ac:dyDescent="0.3">
      <c r="I4034" s="5"/>
    </row>
    <row r="4035" spans="9:9" x14ac:dyDescent="0.3">
      <c r="I4035" s="5"/>
    </row>
    <row r="4036" spans="9:9" x14ac:dyDescent="0.3">
      <c r="I4036" s="5"/>
    </row>
    <row r="4037" spans="9:9" x14ac:dyDescent="0.3">
      <c r="I4037" s="5"/>
    </row>
    <row r="4038" spans="9:9" x14ac:dyDescent="0.3">
      <c r="I4038" s="5"/>
    </row>
    <row r="4039" spans="9:9" x14ac:dyDescent="0.3">
      <c r="I4039" s="5"/>
    </row>
    <row r="4040" spans="9:9" x14ac:dyDescent="0.3">
      <c r="I4040" s="5"/>
    </row>
    <row r="4041" spans="9:9" x14ac:dyDescent="0.3">
      <c r="I4041" s="5"/>
    </row>
    <row r="4042" spans="9:9" x14ac:dyDescent="0.3">
      <c r="I4042" s="5"/>
    </row>
    <row r="4043" spans="9:9" x14ac:dyDescent="0.3">
      <c r="I4043" s="5"/>
    </row>
    <row r="4044" spans="9:9" x14ac:dyDescent="0.3">
      <c r="I4044" s="5"/>
    </row>
    <row r="4045" spans="9:9" x14ac:dyDescent="0.3">
      <c r="I4045" s="5"/>
    </row>
    <row r="4046" spans="9:9" x14ac:dyDescent="0.3">
      <c r="I4046" s="5"/>
    </row>
    <row r="4047" spans="9:9" x14ac:dyDescent="0.3">
      <c r="I4047" s="5"/>
    </row>
    <row r="4048" spans="9:9" x14ac:dyDescent="0.3">
      <c r="I4048" s="5"/>
    </row>
    <row r="4049" spans="9:9" x14ac:dyDescent="0.3">
      <c r="I4049" s="5"/>
    </row>
    <row r="4050" spans="9:9" x14ac:dyDescent="0.3">
      <c r="I4050" s="5"/>
    </row>
    <row r="4051" spans="9:9" x14ac:dyDescent="0.3">
      <c r="I4051" s="5"/>
    </row>
    <row r="4052" spans="9:9" x14ac:dyDescent="0.3">
      <c r="I4052" s="5"/>
    </row>
    <row r="4053" spans="9:9" x14ac:dyDescent="0.3">
      <c r="I4053" s="5"/>
    </row>
    <row r="4054" spans="9:9" x14ac:dyDescent="0.3">
      <c r="I4054" s="5"/>
    </row>
    <row r="4055" spans="9:9" x14ac:dyDescent="0.3">
      <c r="I4055" s="5"/>
    </row>
    <row r="4056" spans="9:9" x14ac:dyDescent="0.3">
      <c r="I4056" s="5"/>
    </row>
    <row r="4057" spans="9:9" x14ac:dyDescent="0.3">
      <c r="I4057" s="5"/>
    </row>
    <row r="4058" spans="9:9" x14ac:dyDescent="0.3">
      <c r="I4058" s="5"/>
    </row>
    <row r="4059" spans="9:9" x14ac:dyDescent="0.3">
      <c r="I4059" s="5"/>
    </row>
    <row r="4060" spans="9:9" x14ac:dyDescent="0.3">
      <c r="I4060" s="5"/>
    </row>
    <row r="4061" spans="9:9" x14ac:dyDescent="0.3">
      <c r="I4061" s="5"/>
    </row>
    <row r="4062" spans="9:9" x14ac:dyDescent="0.3">
      <c r="I4062" s="5"/>
    </row>
    <row r="4063" spans="9:9" x14ac:dyDescent="0.3">
      <c r="I4063" s="5"/>
    </row>
    <row r="4064" spans="9:9" x14ac:dyDescent="0.3">
      <c r="I4064" s="5"/>
    </row>
    <row r="4065" spans="9:9" x14ac:dyDescent="0.3">
      <c r="I4065" s="5"/>
    </row>
    <row r="4066" spans="9:9" x14ac:dyDescent="0.3">
      <c r="I4066" s="5"/>
    </row>
    <row r="4067" spans="9:9" x14ac:dyDescent="0.3">
      <c r="I4067" s="5"/>
    </row>
    <row r="4068" spans="9:9" x14ac:dyDescent="0.3">
      <c r="I4068" s="5"/>
    </row>
    <row r="4069" spans="9:9" x14ac:dyDescent="0.3">
      <c r="I4069" s="5"/>
    </row>
    <row r="4070" spans="9:9" x14ac:dyDescent="0.3">
      <c r="I4070" s="5"/>
    </row>
    <row r="4071" spans="9:9" x14ac:dyDescent="0.3">
      <c r="I4071" s="5"/>
    </row>
    <row r="4072" spans="9:9" x14ac:dyDescent="0.3">
      <c r="I4072" s="5"/>
    </row>
    <row r="4073" spans="9:9" x14ac:dyDescent="0.3">
      <c r="I4073" s="5"/>
    </row>
    <row r="4074" spans="9:9" x14ac:dyDescent="0.3">
      <c r="I4074" s="5"/>
    </row>
    <row r="4075" spans="9:9" x14ac:dyDescent="0.3">
      <c r="I4075" s="5"/>
    </row>
    <row r="4076" spans="9:9" x14ac:dyDescent="0.3">
      <c r="I4076" s="5"/>
    </row>
    <row r="4077" spans="9:9" x14ac:dyDescent="0.3">
      <c r="I4077" s="5"/>
    </row>
    <row r="4078" spans="9:9" x14ac:dyDescent="0.3">
      <c r="I4078" s="5"/>
    </row>
    <row r="4079" spans="9:9" x14ac:dyDescent="0.3">
      <c r="I4079" s="5"/>
    </row>
    <row r="4080" spans="9:9" x14ac:dyDescent="0.3">
      <c r="I4080" s="5"/>
    </row>
    <row r="4081" spans="9:9" x14ac:dyDescent="0.3">
      <c r="I4081" s="5"/>
    </row>
    <row r="4082" spans="9:9" x14ac:dyDescent="0.3">
      <c r="I4082" s="5"/>
    </row>
    <row r="4083" spans="9:9" x14ac:dyDescent="0.3">
      <c r="I4083" s="5"/>
    </row>
    <row r="4084" spans="9:9" x14ac:dyDescent="0.3">
      <c r="I4084" s="5"/>
    </row>
    <row r="4085" spans="9:9" x14ac:dyDescent="0.3">
      <c r="I4085" s="5"/>
    </row>
    <row r="4086" spans="9:9" x14ac:dyDescent="0.3">
      <c r="I4086" s="5"/>
    </row>
    <row r="4087" spans="9:9" x14ac:dyDescent="0.3">
      <c r="I4087" s="5"/>
    </row>
    <row r="4088" spans="9:9" x14ac:dyDescent="0.3">
      <c r="I4088" s="5"/>
    </row>
    <row r="4089" spans="9:9" x14ac:dyDescent="0.3">
      <c r="I4089" s="5"/>
    </row>
    <row r="4090" spans="9:9" x14ac:dyDescent="0.3">
      <c r="I4090" s="5"/>
    </row>
    <row r="4091" spans="9:9" x14ac:dyDescent="0.3">
      <c r="I4091" s="5"/>
    </row>
    <row r="4092" spans="9:9" x14ac:dyDescent="0.3">
      <c r="I4092" s="5"/>
    </row>
    <row r="4093" spans="9:9" x14ac:dyDescent="0.3">
      <c r="I4093" s="5"/>
    </row>
    <row r="4094" spans="9:9" x14ac:dyDescent="0.3">
      <c r="I4094" s="5"/>
    </row>
    <row r="4095" spans="9:9" x14ac:dyDescent="0.3">
      <c r="I4095" s="5"/>
    </row>
    <row r="4096" spans="9:9" x14ac:dyDescent="0.3">
      <c r="I4096" s="5"/>
    </row>
    <row r="4097" spans="9:9" x14ac:dyDescent="0.3">
      <c r="I4097" s="5"/>
    </row>
    <row r="4098" spans="9:9" x14ac:dyDescent="0.3">
      <c r="I4098" s="5"/>
    </row>
    <row r="4099" spans="9:9" x14ac:dyDescent="0.3">
      <c r="I4099" s="5"/>
    </row>
    <row r="4100" spans="9:9" x14ac:dyDescent="0.3">
      <c r="I4100" s="5"/>
    </row>
    <row r="4101" spans="9:9" x14ac:dyDescent="0.3">
      <c r="I4101" s="5"/>
    </row>
    <row r="4102" spans="9:9" x14ac:dyDescent="0.3">
      <c r="I4102" s="5"/>
    </row>
    <row r="4103" spans="9:9" x14ac:dyDescent="0.3">
      <c r="I4103" s="5"/>
    </row>
    <row r="4104" spans="9:9" x14ac:dyDescent="0.3">
      <c r="I4104" s="5"/>
    </row>
    <row r="4105" spans="9:9" x14ac:dyDescent="0.3">
      <c r="I4105" s="5"/>
    </row>
    <row r="4106" spans="9:9" x14ac:dyDescent="0.3">
      <c r="I4106" s="5"/>
    </row>
    <row r="4107" spans="9:9" x14ac:dyDescent="0.3">
      <c r="I4107" s="5"/>
    </row>
    <row r="4108" spans="9:9" x14ac:dyDescent="0.3">
      <c r="I4108" s="5"/>
    </row>
    <row r="4109" spans="9:9" x14ac:dyDescent="0.3">
      <c r="I4109" s="5"/>
    </row>
    <row r="4110" spans="9:9" x14ac:dyDescent="0.3">
      <c r="I4110" s="5"/>
    </row>
    <row r="4111" spans="9:9" x14ac:dyDescent="0.3">
      <c r="I4111" s="5"/>
    </row>
    <row r="4112" spans="9:9" x14ac:dyDescent="0.3">
      <c r="I4112" s="5"/>
    </row>
    <row r="4113" spans="9:9" x14ac:dyDescent="0.3">
      <c r="I4113" s="5"/>
    </row>
    <row r="4114" spans="9:9" x14ac:dyDescent="0.3">
      <c r="I4114" s="5"/>
    </row>
    <row r="4115" spans="9:9" x14ac:dyDescent="0.3">
      <c r="I4115" s="5"/>
    </row>
  </sheetData>
  <conditionalFormatting sqref="J1:J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K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874D8-7273-4DCB-947A-6F0AA0704DC2}">
  <dimension ref="A1:D6"/>
  <sheetViews>
    <sheetView tabSelected="1" workbookViewId="0">
      <selection activeCell="E5" sqref="E5"/>
    </sheetView>
  </sheetViews>
  <sheetFormatPr defaultRowHeight="14.4" x14ac:dyDescent="0.3"/>
  <cols>
    <col min="1" max="1" width="24.77734375" customWidth="1"/>
    <col min="2" max="2" width="16.21875" customWidth="1"/>
  </cols>
  <sheetData>
    <row r="1" spans="1:4" x14ac:dyDescent="0.3">
      <c r="A1" t="s">
        <v>8378</v>
      </c>
      <c r="B1" t="s">
        <v>4110</v>
      </c>
      <c r="C1" t="s">
        <v>8379</v>
      </c>
      <c r="D1" t="s">
        <v>8380</v>
      </c>
    </row>
    <row r="2" spans="1:4" ht="15.6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15.6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62.4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62.4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93.6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Descriptive Statistics</vt:lpstr>
      <vt:lpstr>Outcome based on Launch Date</vt:lpstr>
      <vt:lpstr>Theater Outcomes by Launch Date</vt:lpstr>
      <vt:lpstr>Kickstarter</vt:lpstr>
      <vt:lpstr>Outcomes Based on Goals</vt:lpstr>
      <vt:lpstr>Edinburgh Research</vt:lpstr>
      <vt:lpstr>Table1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avni thakor</cp:lastModifiedBy>
  <dcterms:created xsi:type="dcterms:W3CDTF">2017-04-20T15:17:24Z</dcterms:created>
  <dcterms:modified xsi:type="dcterms:W3CDTF">2022-08-31T18:17:49Z</dcterms:modified>
</cp:coreProperties>
</file>