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Docs/Architecture/"/>
    </mc:Choice>
  </mc:AlternateContent>
  <bookViews>
    <workbookView xWindow="640" yWindow="1180" windowWidth="32960" windowHeight="19720" tabRatio="500"/>
  </bookViews>
  <sheets>
    <sheet name="Bandwidth" sheetId="1" r:id="rId1"/>
    <sheet name="Database" sheetId="2" r:id="rId2"/>
    <sheet name="VM Sizin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D59" i="1"/>
  <c r="D56" i="1"/>
  <c r="L23" i="1"/>
  <c r="L24" i="1"/>
  <c r="L29" i="1"/>
  <c r="L30" i="1"/>
  <c r="L36" i="1"/>
  <c r="M23" i="1"/>
  <c r="M24" i="1"/>
  <c r="M29" i="1"/>
  <c r="M30" i="1"/>
  <c r="M36" i="1"/>
  <c r="N36" i="1"/>
  <c r="C23" i="2"/>
  <c r="J23" i="2"/>
  <c r="I23" i="2"/>
  <c r="H23" i="2"/>
  <c r="G23" i="2"/>
  <c r="F23" i="2"/>
  <c r="E23" i="2"/>
  <c r="D23" i="2"/>
  <c r="K23" i="1"/>
  <c r="K24" i="1"/>
  <c r="K29" i="1"/>
  <c r="K30" i="1"/>
  <c r="K35" i="1"/>
  <c r="L35" i="1"/>
  <c r="M35" i="1"/>
  <c r="N35" i="1"/>
  <c r="C22" i="2"/>
  <c r="J22" i="2"/>
  <c r="I22" i="2"/>
  <c r="H22" i="2"/>
  <c r="G22" i="2"/>
  <c r="F22" i="2"/>
  <c r="E22" i="2"/>
  <c r="D22" i="2"/>
  <c r="J23" i="1"/>
  <c r="J24" i="1"/>
  <c r="J29" i="1"/>
  <c r="J30" i="1"/>
  <c r="J34" i="1"/>
  <c r="K34" i="1"/>
  <c r="L34" i="1"/>
  <c r="M34" i="1"/>
  <c r="N34" i="1"/>
  <c r="C21" i="2"/>
  <c r="J21" i="2"/>
  <c r="I21" i="2"/>
  <c r="H21" i="2"/>
  <c r="G21" i="2"/>
  <c r="F21" i="2"/>
  <c r="E21" i="2"/>
  <c r="D21" i="2"/>
  <c r="I23" i="1"/>
  <c r="I24" i="1"/>
  <c r="I29" i="1"/>
  <c r="I30" i="1"/>
  <c r="I33" i="1"/>
  <c r="J33" i="1"/>
  <c r="K33" i="1"/>
  <c r="L33" i="1"/>
  <c r="M33" i="1"/>
  <c r="N33" i="1"/>
  <c r="C20" i="2"/>
  <c r="J20" i="2"/>
  <c r="I20" i="2"/>
  <c r="H20" i="2"/>
  <c r="G20" i="2"/>
  <c r="F20" i="2"/>
  <c r="E20" i="2"/>
  <c r="D20" i="2"/>
  <c r="H23" i="1"/>
  <c r="H24" i="1"/>
  <c r="H29" i="1"/>
  <c r="H30" i="1"/>
  <c r="N30" i="1"/>
  <c r="C19" i="2"/>
  <c r="J19" i="2"/>
  <c r="I19" i="2"/>
  <c r="H19" i="2"/>
  <c r="G19" i="2"/>
  <c r="F19" i="2"/>
  <c r="E19" i="2"/>
  <c r="D19" i="2"/>
  <c r="B23" i="2"/>
  <c r="B22" i="2"/>
  <c r="B21" i="2"/>
  <c r="B20" i="2"/>
  <c r="C13" i="2"/>
  <c r="C14" i="2"/>
  <c r="C15" i="2"/>
  <c r="C16" i="2"/>
  <c r="C12" i="2"/>
  <c r="H16" i="1"/>
  <c r="C18" i="1"/>
  <c r="H19" i="1"/>
  <c r="H20" i="1"/>
  <c r="C19" i="1"/>
  <c r="I16" i="1"/>
  <c r="I19" i="1"/>
  <c r="I20" i="1"/>
  <c r="J16" i="1"/>
  <c r="J19" i="1"/>
  <c r="J20" i="1"/>
  <c r="K16" i="1"/>
  <c r="K19" i="1"/>
  <c r="K20" i="1"/>
  <c r="L16" i="1"/>
  <c r="L19" i="1"/>
  <c r="L20" i="1"/>
  <c r="M15" i="1"/>
  <c r="M16" i="1"/>
  <c r="M19" i="1"/>
  <c r="M20" i="1"/>
  <c r="N24" i="1"/>
  <c r="N29" i="1"/>
  <c r="N23" i="1"/>
  <c r="N20" i="1"/>
  <c r="N19" i="1"/>
  <c r="N16" i="1"/>
  <c r="N15" i="1"/>
</calcChain>
</file>

<file path=xl/sharedStrings.xml><?xml version="1.0" encoding="utf-8"?>
<sst xmlns="http://schemas.openxmlformats.org/spreadsheetml/2006/main" count="111" uniqueCount="68">
  <si>
    <t>Assumptions</t>
  </si>
  <si>
    <t>Markets</t>
  </si>
  <si>
    <t>15 min</t>
  </si>
  <si>
    <t>60 min</t>
  </si>
  <si>
    <t>2 hour</t>
  </si>
  <si>
    <t>4 hour</t>
  </si>
  <si>
    <t>Daily</t>
  </si>
  <si>
    <t>5 min</t>
  </si>
  <si>
    <t>download per day</t>
  </si>
  <si>
    <t>Data points per d/l</t>
  </si>
  <si>
    <t>size per data point</t>
  </si>
  <si>
    <t>bytes</t>
  </si>
  <si>
    <t>size download</t>
  </si>
  <si>
    <t>Size (bytes)</t>
  </si>
  <si>
    <t>Size Kb</t>
  </si>
  <si>
    <t>Per Market</t>
  </si>
  <si>
    <t>Total</t>
  </si>
  <si>
    <t>Size MB</t>
  </si>
  <si>
    <t>Monthly</t>
  </si>
  <si>
    <t>Days per month</t>
  </si>
  <si>
    <t>MB</t>
  </si>
  <si>
    <t>GB</t>
  </si>
  <si>
    <t>Market data updates</t>
  </si>
  <si>
    <t>Backtest requests</t>
  </si>
  <si>
    <t>Other system data requests</t>
  </si>
  <si>
    <t>Dev Ops</t>
  </si>
  <si>
    <t>Significant</t>
  </si>
  <si>
    <t>Trivial</t>
  </si>
  <si>
    <t>Sizing Heuristic</t>
  </si>
  <si>
    <t>Incoming Data Types</t>
  </si>
  <si>
    <t>GB per month</t>
  </si>
  <si>
    <t>Other data</t>
  </si>
  <si>
    <t>Market data</t>
  </si>
  <si>
    <t>Monthly Uploads</t>
  </si>
  <si>
    <t>GB / Month</t>
  </si>
  <si>
    <t>Years of History</t>
  </si>
  <si>
    <t>5 min Upwards</t>
  </si>
  <si>
    <t>15 min and above</t>
  </si>
  <si>
    <t>hourly and above</t>
  </si>
  <si>
    <t>2 hourly and above</t>
  </si>
  <si>
    <t>4 hourly and above</t>
  </si>
  <si>
    <t>5 min and above</t>
  </si>
  <si>
    <t>Gigabytes Stored in DB</t>
  </si>
  <si>
    <t>CPU</t>
  </si>
  <si>
    <t>Local Disk</t>
  </si>
  <si>
    <t>RAM</t>
  </si>
  <si>
    <t>SkyZe Bandwidth Sizing</t>
  </si>
  <si>
    <t>SkyZe Database Sizing</t>
  </si>
  <si>
    <t>SkyZe VM Sizing</t>
  </si>
  <si>
    <t>Incoming</t>
  </si>
  <si>
    <t>Outgoing</t>
  </si>
  <si>
    <t>Outgoing Data Types</t>
  </si>
  <si>
    <t>Statistic Reports</t>
  </si>
  <si>
    <t>Back testing</t>
  </si>
  <si>
    <t>Strategy development</t>
  </si>
  <si>
    <t>Data Type</t>
  </si>
  <si>
    <t>Timeseries</t>
  </si>
  <si>
    <t>Report</t>
  </si>
  <si>
    <t>various</t>
  </si>
  <si>
    <t>OHLC Bars</t>
  </si>
  <si>
    <t>Streaming</t>
  </si>
  <si>
    <t>Tick</t>
  </si>
  <si>
    <t>TS Length</t>
  </si>
  <si>
    <t>Data points per bar</t>
  </si>
  <si>
    <t>Days per year</t>
  </si>
  <si>
    <t>Timeseries requests / day</t>
  </si>
  <si>
    <t>GB pa</t>
  </si>
  <si>
    <t>GB p/month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</si>
</sst>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FF25E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25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right"/>
    </xf>
    <xf numFmtId="169" fontId="0" fillId="0" borderId="0" xfId="0" applyNumberFormat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ill="1"/>
    <xf numFmtId="2" fontId="0" fillId="5" borderId="0" xfId="0" applyNumberFormat="1" applyFill="1" applyAlignment="1">
      <alignment horizontal="center"/>
    </xf>
    <xf numFmtId="0" fontId="8" fillId="0" borderId="0" xfId="0" applyFont="1" applyFill="1"/>
    <xf numFmtId="0" fontId="7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25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showGridLines="0" tabSelected="1" topLeftCell="A42" zoomScale="130" zoomScaleNormal="130" workbookViewId="0">
      <selection activeCell="G56" sqref="G56"/>
    </sheetView>
  </sheetViews>
  <sheetFormatPr baseColWidth="10" defaultRowHeight="16" x14ac:dyDescent="0.2"/>
  <cols>
    <col min="1" max="1" width="5.6640625" customWidth="1"/>
    <col min="2" max="2" width="24.33203125" style="2" bestFit="1" customWidth="1"/>
    <col min="3" max="3" width="23.83203125" bestFit="1" customWidth="1"/>
    <col min="7" max="7" width="10.83203125" style="2"/>
    <col min="8" max="14" width="10.83203125" style="3"/>
  </cols>
  <sheetData>
    <row r="1" spans="1:15" ht="26" x14ac:dyDescent="0.3">
      <c r="A1" s="19" t="s">
        <v>46</v>
      </c>
    </row>
    <row r="3" spans="1:15" ht="21" x14ac:dyDescent="0.25">
      <c r="A3" s="20" t="s">
        <v>49</v>
      </c>
      <c r="B3" s="21"/>
      <c r="C3" s="22"/>
      <c r="D3" s="22"/>
      <c r="E3" s="22"/>
      <c r="F3" s="22"/>
      <c r="G3" s="21"/>
      <c r="H3" s="23"/>
      <c r="I3" s="23"/>
      <c r="J3" s="23"/>
      <c r="K3" s="23"/>
      <c r="L3" s="23"/>
      <c r="M3" s="23"/>
      <c r="N3" s="23"/>
      <c r="O3" s="22"/>
    </row>
    <row r="4" spans="1:15" ht="21" x14ac:dyDescent="0.25">
      <c r="B4" s="8" t="s">
        <v>29</v>
      </c>
      <c r="C4" s="8" t="s">
        <v>28</v>
      </c>
      <c r="D4" s="8" t="s">
        <v>55</v>
      </c>
    </row>
    <row r="5" spans="1:15" x14ac:dyDescent="0.2">
      <c r="B5" s="3" t="s">
        <v>60</v>
      </c>
      <c r="C5" s="3" t="s">
        <v>26</v>
      </c>
      <c r="D5" s="3" t="s">
        <v>61</v>
      </c>
    </row>
    <row r="6" spans="1:15" x14ac:dyDescent="0.2">
      <c r="B6" s="3" t="s">
        <v>22</v>
      </c>
      <c r="C6" s="3" t="s">
        <v>26</v>
      </c>
      <c r="D6" s="3" t="s">
        <v>59</v>
      </c>
    </row>
    <row r="7" spans="1:15" x14ac:dyDescent="0.2">
      <c r="B7" s="3" t="s">
        <v>23</v>
      </c>
      <c r="C7" s="3" t="s">
        <v>27</v>
      </c>
      <c r="D7" s="3" t="s">
        <v>56</v>
      </c>
    </row>
    <row r="8" spans="1:15" x14ac:dyDescent="0.2">
      <c r="B8" s="3" t="s">
        <v>24</v>
      </c>
      <c r="C8" s="3" t="s">
        <v>27</v>
      </c>
      <c r="D8" s="3" t="s">
        <v>57</v>
      </c>
    </row>
    <row r="9" spans="1:15" x14ac:dyDescent="0.2">
      <c r="B9" s="3" t="s">
        <v>25</v>
      </c>
      <c r="C9" s="3" t="s">
        <v>27</v>
      </c>
      <c r="D9" s="3" t="s">
        <v>58</v>
      </c>
    </row>
    <row r="10" spans="1:15" x14ac:dyDescent="0.2">
      <c r="D10" s="3"/>
    </row>
    <row r="11" spans="1:15" ht="21" x14ac:dyDescent="0.25">
      <c r="B11" s="10"/>
      <c r="C11" s="13" t="s">
        <v>22</v>
      </c>
      <c r="D11" s="11"/>
      <c r="E11" s="11"/>
      <c r="F11" s="11"/>
      <c r="G11" s="10"/>
      <c r="H11" s="12"/>
      <c r="I11" s="12"/>
      <c r="J11" s="12"/>
      <c r="K11" s="12"/>
      <c r="L11" s="12"/>
      <c r="M11" s="12"/>
      <c r="N11" s="12"/>
      <c r="O11" s="11"/>
    </row>
    <row r="13" spans="1:15" x14ac:dyDescent="0.2">
      <c r="B13" s="5" t="s">
        <v>0</v>
      </c>
      <c r="G13" s="5" t="s">
        <v>6</v>
      </c>
    </row>
    <row r="14" spans="1:15" ht="19" x14ac:dyDescent="0.25">
      <c r="H14" s="6" t="s">
        <v>7</v>
      </c>
      <c r="I14" s="6" t="s">
        <v>2</v>
      </c>
      <c r="J14" s="6" t="s">
        <v>3</v>
      </c>
      <c r="K14" s="6" t="s">
        <v>4</v>
      </c>
      <c r="L14" s="6" t="s">
        <v>5</v>
      </c>
      <c r="M14" s="6" t="s">
        <v>6</v>
      </c>
      <c r="N14" s="6" t="s">
        <v>16</v>
      </c>
    </row>
    <row r="15" spans="1:15" x14ac:dyDescent="0.2">
      <c r="B15" s="2" t="s">
        <v>1</v>
      </c>
      <c r="C15">
        <v>2000</v>
      </c>
      <c r="H15" s="3">
        <v>5</v>
      </c>
      <c r="I15" s="3">
        <v>15</v>
      </c>
      <c r="J15" s="3">
        <v>60</v>
      </c>
      <c r="K15" s="3">
        <v>120</v>
      </c>
      <c r="L15" s="3">
        <v>240</v>
      </c>
      <c r="M15" s="3">
        <f>24*60</f>
        <v>1440</v>
      </c>
      <c r="N15" s="3">
        <f>SUM(H15:M15)</f>
        <v>1880</v>
      </c>
    </row>
    <row r="16" spans="1:15" x14ac:dyDescent="0.2">
      <c r="B16" s="2" t="s">
        <v>9</v>
      </c>
      <c r="C16">
        <v>7</v>
      </c>
      <c r="G16" s="2" t="s">
        <v>8</v>
      </c>
      <c r="H16" s="3">
        <f>1440/H15</f>
        <v>288</v>
      </c>
      <c r="I16" s="3">
        <f t="shared" ref="I16:M16" si="0">1440/I15</f>
        <v>96</v>
      </c>
      <c r="J16" s="3">
        <f t="shared" si="0"/>
        <v>24</v>
      </c>
      <c r="K16" s="3">
        <f t="shared" si="0"/>
        <v>12</v>
      </c>
      <c r="L16" s="3">
        <f t="shared" si="0"/>
        <v>6</v>
      </c>
      <c r="M16" s="3">
        <f t="shared" si="0"/>
        <v>1</v>
      </c>
      <c r="N16" s="3">
        <f>SUM(H16:M16)</f>
        <v>427</v>
      </c>
    </row>
    <row r="17" spans="2:15" x14ac:dyDescent="0.2">
      <c r="B17" s="2" t="s">
        <v>10</v>
      </c>
      <c r="C17">
        <v>10</v>
      </c>
      <c r="D17" t="s">
        <v>11</v>
      </c>
    </row>
    <row r="18" spans="2:15" x14ac:dyDescent="0.2">
      <c r="B18" s="2" t="s">
        <v>12</v>
      </c>
      <c r="C18">
        <f>C17*C16</f>
        <v>70</v>
      </c>
      <c r="D18" t="s">
        <v>11</v>
      </c>
      <c r="G18" s="5" t="s">
        <v>15</v>
      </c>
    </row>
    <row r="19" spans="2:15" x14ac:dyDescent="0.2">
      <c r="B19" s="2" t="s">
        <v>19</v>
      </c>
      <c r="C19" s="7">
        <f>356/12</f>
        <v>29.666666666666668</v>
      </c>
      <c r="G19" s="2" t="s">
        <v>13</v>
      </c>
      <c r="H19" s="3">
        <f>H16*$C$18</f>
        <v>20160</v>
      </c>
      <c r="I19" s="3">
        <f>I16*$C$18</f>
        <v>6720</v>
      </c>
      <c r="J19" s="3">
        <f>J16*$C$18</f>
        <v>1680</v>
      </c>
      <c r="K19" s="3">
        <f>K16*$C$18</f>
        <v>840</v>
      </c>
      <c r="L19" s="3">
        <f>L16*$C$18</f>
        <v>420</v>
      </c>
      <c r="M19" s="3">
        <f>M16*$C$18</f>
        <v>70</v>
      </c>
      <c r="N19" s="4">
        <f>SUM(H19:M19)</f>
        <v>29890</v>
      </c>
    </row>
    <row r="20" spans="2:15" x14ac:dyDescent="0.2">
      <c r="G20" s="2" t="s">
        <v>14</v>
      </c>
      <c r="H20" s="4">
        <f>H19/1024</f>
        <v>19.6875</v>
      </c>
      <c r="I20" s="4">
        <f t="shared" ref="I20:M20" si="1">I19/1024</f>
        <v>6.5625</v>
      </c>
      <c r="J20" s="4">
        <f t="shared" si="1"/>
        <v>1.640625</v>
      </c>
      <c r="K20" s="4">
        <f t="shared" si="1"/>
        <v>0.8203125</v>
      </c>
      <c r="L20" s="4">
        <f t="shared" si="1"/>
        <v>0.41015625</v>
      </c>
      <c r="M20" s="4">
        <f t="shared" si="1"/>
        <v>6.8359375E-2</v>
      </c>
      <c r="N20" s="4">
        <f>SUM(H20:M20)</f>
        <v>29.189453125</v>
      </c>
    </row>
    <row r="21" spans="2:15" x14ac:dyDescent="0.2">
      <c r="N21" s="4"/>
    </row>
    <row r="22" spans="2:15" x14ac:dyDescent="0.2">
      <c r="G22" s="5" t="s">
        <v>16</v>
      </c>
      <c r="N22" s="4"/>
    </row>
    <row r="23" spans="2:15" x14ac:dyDescent="0.2">
      <c r="G23" s="2" t="s">
        <v>14</v>
      </c>
      <c r="H23" s="3">
        <f>H20*$C$15</f>
        <v>39375</v>
      </c>
      <c r="I23" s="3">
        <f t="shared" ref="I23:M23" si="2">I20*$C$15</f>
        <v>13125</v>
      </c>
      <c r="J23" s="4">
        <f t="shared" si="2"/>
        <v>3281.25</v>
      </c>
      <c r="K23" s="4">
        <f t="shared" si="2"/>
        <v>1640.625</v>
      </c>
      <c r="L23" s="4">
        <f t="shared" si="2"/>
        <v>820.3125</v>
      </c>
      <c r="M23" s="4">
        <f t="shared" si="2"/>
        <v>136.71875</v>
      </c>
      <c r="N23" s="4">
        <f>SUM(H23:M23)</f>
        <v>58378.90625</v>
      </c>
    </row>
    <row r="24" spans="2:15" x14ac:dyDescent="0.2">
      <c r="G24" s="2" t="s">
        <v>17</v>
      </c>
      <c r="H24" s="4">
        <f>H23/1024</f>
        <v>38.4521484375</v>
      </c>
      <c r="I24" s="4">
        <f t="shared" ref="I24" si="3">I23/1024</f>
        <v>12.8173828125</v>
      </c>
      <c r="J24" s="4">
        <f t="shared" ref="J24" si="4">J23/1024</f>
        <v>3.204345703125</v>
      </c>
      <c r="K24" s="4">
        <f t="shared" ref="K24" si="5">K23/1024</f>
        <v>1.6021728515625</v>
      </c>
      <c r="L24" s="4">
        <f t="shared" ref="L24" si="6">L23/1024</f>
        <v>0.80108642578125</v>
      </c>
      <c r="M24" s="4">
        <f t="shared" ref="M24" si="7">M23/1024</f>
        <v>0.133514404296875</v>
      </c>
      <c r="N24" s="4">
        <f>SUM(H24:M24)</f>
        <v>57.010650634765625</v>
      </c>
    </row>
    <row r="28" spans="2:15" x14ac:dyDescent="0.2">
      <c r="G28" s="5" t="s">
        <v>18</v>
      </c>
    </row>
    <row r="29" spans="2:15" ht="19" x14ac:dyDescent="0.25">
      <c r="G29" s="2" t="s">
        <v>20</v>
      </c>
      <c r="H29" s="4">
        <f>H24*$C$19</f>
        <v>1140.7470703125</v>
      </c>
      <c r="I29" s="4">
        <f t="shared" ref="I29:N29" si="8">I24*$C$19</f>
        <v>380.2490234375</v>
      </c>
      <c r="J29" s="4">
        <f t="shared" si="8"/>
        <v>95.062255859375</v>
      </c>
      <c r="K29" s="4">
        <f t="shared" si="8"/>
        <v>47.5311279296875</v>
      </c>
      <c r="L29" s="4">
        <f t="shared" si="8"/>
        <v>23.76556396484375</v>
      </c>
      <c r="M29" s="4">
        <f t="shared" si="8"/>
        <v>3.9609273274739585</v>
      </c>
      <c r="N29" s="9">
        <f t="shared" si="8"/>
        <v>1691.3159688313804</v>
      </c>
    </row>
    <row r="30" spans="2:15" ht="19" x14ac:dyDescent="0.25">
      <c r="G30" s="2" t="s">
        <v>21</v>
      </c>
      <c r="H30" s="4">
        <f>H29/1024</f>
        <v>1.1140108108520508</v>
      </c>
      <c r="I30" s="4">
        <f t="shared" ref="I30" si="9">I29/1024</f>
        <v>0.37133693695068359</v>
      </c>
      <c r="J30" s="4">
        <f t="shared" ref="J30" si="10">J29/1024</f>
        <v>9.2834234237670898E-2</v>
      </c>
      <c r="K30" s="4">
        <f t="shared" ref="K30" si="11">K29/1024</f>
        <v>4.6417117118835449E-2</v>
      </c>
      <c r="L30" s="4">
        <f t="shared" ref="L30" si="12">L29/1024</f>
        <v>2.3208558559417725E-2</v>
      </c>
      <c r="M30" s="4">
        <f t="shared" ref="M30" si="13">M29/1024</f>
        <v>3.8680930932362876E-3</v>
      </c>
      <c r="N30" s="9">
        <f>SUM(H30:M30)</f>
        <v>1.6516757508118947</v>
      </c>
      <c r="O30" s="1" t="s">
        <v>30</v>
      </c>
    </row>
    <row r="33" spans="1:15" ht="19" x14ac:dyDescent="0.25">
      <c r="G33" s="2" t="s">
        <v>37</v>
      </c>
      <c r="I33" s="4">
        <f>I$30</f>
        <v>0.37133693695068359</v>
      </c>
      <c r="J33" s="4">
        <f t="shared" ref="J33:M36" si="14">J$30</f>
        <v>9.2834234237670898E-2</v>
      </c>
      <c r="K33" s="4">
        <f t="shared" si="14"/>
        <v>4.6417117118835449E-2</v>
      </c>
      <c r="L33" s="4">
        <f t="shared" si="14"/>
        <v>2.3208558559417725E-2</v>
      </c>
      <c r="M33" s="4">
        <f t="shared" si="14"/>
        <v>3.8680930932362876E-3</v>
      </c>
      <c r="N33" s="9">
        <f t="shared" ref="N33:N36" si="15">SUM(H33:M33)</f>
        <v>0.53766493995984399</v>
      </c>
      <c r="O33" s="1" t="s">
        <v>30</v>
      </c>
    </row>
    <row r="34" spans="1:15" ht="19" x14ac:dyDescent="0.25">
      <c r="G34" s="2" t="s">
        <v>38</v>
      </c>
      <c r="I34" s="4"/>
      <c r="J34" s="4">
        <f>J$30</f>
        <v>9.2834234237670898E-2</v>
      </c>
      <c r="K34" s="4">
        <f t="shared" si="14"/>
        <v>4.6417117118835449E-2</v>
      </c>
      <c r="L34" s="4">
        <f t="shared" si="14"/>
        <v>2.3208558559417725E-2</v>
      </c>
      <c r="M34" s="4">
        <f t="shared" si="14"/>
        <v>3.8680930932362876E-3</v>
      </c>
      <c r="N34" s="9">
        <f t="shared" si="15"/>
        <v>0.16632800300916037</v>
      </c>
      <c r="O34" s="1" t="s">
        <v>30</v>
      </c>
    </row>
    <row r="35" spans="1:15" ht="19" x14ac:dyDescent="0.25">
      <c r="G35" s="2" t="s">
        <v>39</v>
      </c>
      <c r="I35" s="4"/>
      <c r="J35" s="4"/>
      <c r="K35" s="4">
        <f t="shared" si="14"/>
        <v>4.6417117118835449E-2</v>
      </c>
      <c r="L35" s="4">
        <f t="shared" si="14"/>
        <v>2.3208558559417725E-2</v>
      </c>
      <c r="M35" s="4">
        <f t="shared" si="14"/>
        <v>3.8680930932362876E-3</v>
      </c>
      <c r="N35" s="9">
        <f t="shared" si="15"/>
        <v>7.3493768771489457E-2</v>
      </c>
      <c r="O35" s="1" t="s">
        <v>30</v>
      </c>
    </row>
    <row r="36" spans="1:15" ht="19" x14ac:dyDescent="0.25">
      <c r="G36" s="2" t="s">
        <v>40</v>
      </c>
      <c r="L36" s="4">
        <f t="shared" si="14"/>
        <v>2.3208558559417725E-2</v>
      </c>
      <c r="M36" s="4">
        <f t="shared" si="14"/>
        <v>3.8680930932362876E-3</v>
      </c>
      <c r="N36" s="9">
        <f t="shared" si="15"/>
        <v>2.7076651652654011E-2</v>
      </c>
      <c r="O36" s="1" t="s">
        <v>30</v>
      </c>
    </row>
    <row r="40" spans="1:15" ht="21" x14ac:dyDescent="0.25">
      <c r="A40" s="20" t="s">
        <v>50</v>
      </c>
      <c r="B40" s="21"/>
      <c r="C40" s="22"/>
      <c r="D40" s="22"/>
      <c r="E40" s="22"/>
      <c r="F40" s="22"/>
      <c r="G40" s="21"/>
      <c r="H40" s="23"/>
      <c r="I40" s="23"/>
      <c r="J40" s="23"/>
      <c r="K40" s="23"/>
      <c r="L40" s="23"/>
      <c r="M40" s="23"/>
      <c r="N40" s="23"/>
      <c r="O40" s="22"/>
    </row>
    <row r="41" spans="1:15" ht="21" x14ac:dyDescent="0.25">
      <c r="B41" s="8" t="s">
        <v>51</v>
      </c>
      <c r="C41" s="8" t="s">
        <v>28</v>
      </c>
      <c r="D41" s="8" t="s">
        <v>55</v>
      </c>
    </row>
    <row r="42" spans="1:15" x14ac:dyDescent="0.2">
      <c r="B42" s="3" t="s">
        <v>53</v>
      </c>
      <c r="C42" s="3" t="s">
        <v>26</v>
      </c>
      <c r="D42" s="3" t="s">
        <v>56</v>
      </c>
    </row>
    <row r="43" spans="1:15" x14ac:dyDescent="0.2">
      <c r="B43" s="3" t="s">
        <v>54</v>
      </c>
      <c r="C43" s="3" t="s">
        <v>26</v>
      </c>
      <c r="D43" s="3" t="s">
        <v>56</v>
      </c>
    </row>
    <row r="44" spans="1:15" x14ac:dyDescent="0.2">
      <c r="B44" s="3" t="s">
        <v>52</v>
      </c>
      <c r="C44" s="3" t="s">
        <v>27</v>
      </c>
      <c r="D44" s="3" t="s">
        <v>57</v>
      </c>
    </row>
    <row r="45" spans="1:15" x14ac:dyDescent="0.2">
      <c r="B45" s="3" t="s">
        <v>24</v>
      </c>
      <c r="C45" s="3" t="s">
        <v>27</v>
      </c>
      <c r="D45" s="3" t="s">
        <v>58</v>
      </c>
    </row>
    <row r="46" spans="1:15" x14ac:dyDescent="0.2">
      <c r="B46" s="3" t="s">
        <v>25</v>
      </c>
      <c r="C46" s="3" t="s">
        <v>27</v>
      </c>
      <c r="D46" s="3" t="s">
        <v>58</v>
      </c>
    </row>
    <row r="50" spans="3:5" x14ac:dyDescent="0.2">
      <c r="C50" s="5" t="s">
        <v>0</v>
      </c>
    </row>
    <row r="51" spans="3:5" x14ac:dyDescent="0.2">
      <c r="C51" s="2"/>
    </row>
    <row r="52" spans="3:5" x14ac:dyDescent="0.2">
      <c r="C52" s="2" t="s">
        <v>65</v>
      </c>
      <c r="D52">
        <v>1000</v>
      </c>
      <c r="E52" s="3"/>
    </row>
    <row r="53" spans="3:5" x14ac:dyDescent="0.2">
      <c r="C53" s="2" t="s">
        <v>62</v>
      </c>
      <c r="D53">
        <v>1500</v>
      </c>
      <c r="E53" s="3"/>
    </row>
    <row r="54" spans="3:5" x14ac:dyDescent="0.2">
      <c r="C54" s="2" t="s">
        <v>63</v>
      </c>
      <c r="D54">
        <v>7</v>
      </c>
      <c r="E54" s="3"/>
    </row>
    <row r="55" spans="3:5" x14ac:dyDescent="0.2">
      <c r="C55" s="2" t="s">
        <v>10</v>
      </c>
      <c r="D55">
        <v>10</v>
      </c>
      <c r="E55" s="3" t="s">
        <v>11</v>
      </c>
    </row>
    <row r="56" spans="3:5" x14ac:dyDescent="0.2">
      <c r="C56" s="2" t="s">
        <v>12</v>
      </c>
      <c r="D56">
        <f>D55*D54</f>
        <v>70</v>
      </c>
      <c r="E56" s="3" t="s">
        <v>11</v>
      </c>
    </row>
    <row r="57" spans="3:5" x14ac:dyDescent="0.2">
      <c r="C57" s="2" t="s">
        <v>64</v>
      </c>
      <c r="D57" s="7">
        <v>356</v>
      </c>
      <c r="E57" s="3"/>
    </row>
    <row r="59" spans="3:5" x14ac:dyDescent="0.2">
      <c r="C59" s="2" t="s">
        <v>66</v>
      </c>
      <c r="D59" s="24">
        <f>D52*D53*D56*D57/1024/1024/1024</f>
        <v>34.812837839126587</v>
      </c>
    </row>
    <row r="60" spans="3:5" x14ac:dyDescent="0.2">
      <c r="C60" s="2" t="s">
        <v>67</v>
      </c>
      <c r="D60" s="24">
        <f>D59/12</f>
        <v>2.9010698199272156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zoomScale="130" zoomScaleNormal="130" workbookViewId="0">
      <selection sqref="A1:XFD1"/>
    </sheetView>
  </sheetViews>
  <sheetFormatPr baseColWidth="10" defaultRowHeight="16" x14ac:dyDescent="0.2"/>
  <cols>
    <col min="2" max="2" width="24.33203125" style="2" bestFit="1" customWidth="1"/>
    <col min="3" max="3" width="23.83203125" bestFit="1" customWidth="1"/>
    <col min="7" max="7" width="10.83203125" style="2"/>
    <col min="8" max="14" width="10.83203125" style="3"/>
  </cols>
  <sheetData>
    <row r="1" spans="1:15" ht="26" x14ac:dyDescent="0.3">
      <c r="A1" s="19" t="s">
        <v>47</v>
      </c>
    </row>
    <row r="4" spans="1:15" ht="21" x14ac:dyDescent="0.25">
      <c r="B4" s="8" t="s">
        <v>29</v>
      </c>
      <c r="C4" s="8" t="s">
        <v>28</v>
      </c>
    </row>
    <row r="5" spans="1:15" x14ac:dyDescent="0.2">
      <c r="B5" s="3" t="s">
        <v>32</v>
      </c>
      <c r="C5" s="3" t="s">
        <v>26</v>
      </c>
    </row>
    <row r="6" spans="1:15" x14ac:dyDescent="0.2">
      <c r="B6" s="3" t="s">
        <v>31</v>
      </c>
      <c r="C6" s="3" t="s">
        <v>27</v>
      </c>
    </row>
    <row r="7" spans="1:15" x14ac:dyDescent="0.2">
      <c r="B7" s="3"/>
      <c r="C7" s="3"/>
    </row>
    <row r="8" spans="1:15" x14ac:dyDescent="0.2">
      <c r="B8" s="3"/>
      <c r="C8" s="3"/>
    </row>
    <row r="10" spans="1:15" ht="21" x14ac:dyDescent="0.25">
      <c r="B10" s="10"/>
      <c r="C10" s="13" t="s">
        <v>32</v>
      </c>
      <c r="D10" s="11"/>
      <c r="E10" s="11"/>
      <c r="F10" s="13" t="s">
        <v>36</v>
      </c>
      <c r="G10" s="10"/>
      <c r="H10" s="12"/>
      <c r="I10" s="12"/>
      <c r="J10" s="12"/>
      <c r="K10" s="12"/>
      <c r="L10" s="12"/>
      <c r="M10" s="12"/>
      <c r="N10" s="12"/>
      <c r="O10" s="11"/>
    </row>
    <row r="12" spans="1:15" x14ac:dyDescent="0.2">
      <c r="B12" s="15" t="s">
        <v>1</v>
      </c>
      <c r="C12" s="16">
        <f>Bandwidth!C15</f>
        <v>2000</v>
      </c>
      <c r="D12" s="17"/>
    </row>
    <row r="13" spans="1:15" x14ac:dyDescent="0.2">
      <c r="B13" s="15" t="s">
        <v>9</v>
      </c>
      <c r="C13" s="16">
        <f>Bandwidth!C16</f>
        <v>7</v>
      </c>
      <c r="D13" s="17"/>
    </row>
    <row r="14" spans="1:15" x14ac:dyDescent="0.2">
      <c r="B14" s="15" t="s">
        <v>10</v>
      </c>
      <c r="C14" s="16">
        <f>Bandwidth!C17</f>
        <v>10</v>
      </c>
      <c r="D14" s="17" t="s">
        <v>11</v>
      </c>
    </row>
    <row r="15" spans="1:15" x14ac:dyDescent="0.2">
      <c r="B15" s="15" t="s">
        <v>12</v>
      </c>
      <c r="C15" s="16">
        <f>Bandwidth!C18</f>
        <v>70</v>
      </c>
      <c r="D15" s="17" t="s">
        <v>11</v>
      </c>
      <c r="H15" s="2"/>
      <c r="I15" s="2"/>
      <c r="J15" s="2"/>
      <c r="K15" s="2"/>
      <c r="L15" s="2"/>
      <c r="M15" s="2"/>
      <c r="N15" s="2"/>
      <c r="O15" s="2"/>
    </row>
    <row r="16" spans="1:15" x14ac:dyDescent="0.2">
      <c r="B16" s="15" t="s">
        <v>19</v>
      </c>
      <c r="C16" s="18">
        <f>Bandwidth!C19</f>
        <v>29.666666666666668</v>
      </c>
      <c r="D16" s="17"/>
      <c r="I16" s="2"/>
      <c r="J16" s="2"/>
      <c r="K16" s="2"/>
      <c r="L16" s="2"/>
      <c r="M16" s="2"/>
      <c r="N16" s="2"/>
      <c r="O16" s="2"/>
    </row>
    <row r="17" spans="2:15" x14ac:dyDescent="0.2">
      <c r="D17" s="3"/>
      <c r="E17" s="5" t="s">
        <v>35</v>
      </c>
      <c r="F17" s="3"/>
      <c r="G17" s="3"/>
      <c r="H17" s="5" t="s">
        <v>42</v>
      </c>
      <c r="K17"/>
      <c r="L17" s="2"/>
      <c r="M17" s="2"/>
      <c r="N17" s="2"/>
      <c r="O17" s="2"/>
    </row>
    <row r="18" spans="2:15" ht="19" x14ac:dyDescent="0.25">
      <c r="B18" s="6" t="s">
        <v>33</v>
      </c>
      <c r="C18" s="6" t="s">
        <v>34</v>
      </c>
      <c r="D18" s="6">
        <v>1</v>
      </c>
      <c r="E18" s="6">
        <v>2</v>
      </c>
      <c r="F18" s="6">
        <v>3</v>
      </c>
      <c r="G18" s="6">
        <v>5</v>
      </c>
      <c r="H18" s="6">
        <v>10</v>
      </c>
      <c r="I18" s="6">
        <v>15</v>
      </c>
      <c r="J18" s="6">
        <v>20</v>
      </c>
      <c r="K18"/>
      <c r="L18" s="2"/>
      <c r="M18" s="2"/>
      <c r="N18" s="2"/>
      <c r="O18" s="2"/>
    </row>
    <row r="19" spans="2:15" x14ac:dyDescent="0.2">
      <c r="B19" s="2" t="s">
        <v>41</v>
      </c>
      <c r="C19" s="4">
        <f>Bandwidth!N30</f>
        <v>1.6516757508118947</v>
      </c>
      <c r="D19" s="14">
        <f>D$18*$C19*12</f>
        <v>19.820109009742737</v>
      </c>
      <c r="E19" s="14">
        <f t="shared" ref="E19:J23" si="0">E$18*$C19*12</f>
        <v>39.640218019485474</v>
      </c>
      <c r="F19" s="14">
        <f t="shared" si="0"/>
        <v>59.46032702922821</v>
      </c>
      <c r="G19" s="14">
        <f t="shared" si="0"/>
        <v>99.100545048713684</v>
      </c>
      <c r="H19" s="14">
        <f t="shared" si="0"/>
        <v>198.20109009742737</v>
      </c>
      <c r="I19" s="14">
        <f t="shared" si="0"/>
        <v>297.30163514614105</v>
      </c>
      <c r="J19" s="14">
        <f t="shared" si="0"/>
        <v>396.40218019485474</v>
      </c>
      <c r="K19" s="2"/>
      <c r="L19" s="2"/>
      <c r="M19" s="2"/>
      <c r="N19" s="2"/>
      <c r="O19" s="2"/>
    </row>
    <row r="20" spans="2:15" x14ac:dyDescent="0.2">
      <c r="B20" s="2" t="str">
        <f>Bandwidth!G33</f>
        <v>15 min and above</v>
      </c>
      <c r="C20" s="4">
        <f>Bandwidth!N33</f>
        <v>0.53766493995984399</v>
      </c>
      <c r="D20" s="14">
        <f t="shared" ref="D20:J23" si="1">D$18*$C20*12</f>
        <v>6.4519792795181274</v>
      </c>
      <c r="E20" s="14">
        <f t="shared" si="0"/>
        <v>12.903958559036255</v>
      </c>
      <c r="F20" s="14">
        <f t="shared" si="0"/>
        <v>19.355937838554382</v>
      </c>
      <c r="G20" s="14">
        <f t="shared" si="0"/>
        <v>32.259896397590637</v>
      </c>
      <c r="H20" s="14">
        <f t="shared" si="0"/>
        <v>64.519792795181274</v>
      </c>
      <c r="I20" s="14">
        <f t="shared" si="0"/>
        <v>96.779689192771912</v>
      </c>
      <c r="J20" s="14">
        <f t="shared" si="0"/>
        <v>129.03958559036255</v>
      </c>
      <c r="K20" s="2"/>
      <c r="L20" s="2"/>
      <c r="M20" s="2"/>
      <c r="N20" s="2"/>
      <c r="O20" s="2"/>
    </row>
    <row r="21" spans="2:15" x14ac:dyDescent="0.2">
      <c r="B21" s="2" t="str">
        <f>Bandwidth!G34</f>
        <v>hourly and above</v>
      </c>
      <c r="C21" s="4">
        <f>Bandwidth!N34</f>
        <v>0.16632800300916037</v>
      </c>
      <c r="D21" s="14">
        <f t="shared" si="1"/>
        <v>1.9959360361099243</v>
      </c>
      <c r="E21" s="14">
        <f t="shared" si="0"/>
        <v>3.9918720722198486</v>
      </c>
      <c r="F21" s="14">
        <f t="shared" si="0"/>
        <v>5.9878081083297729</v>
      </c>
      <c r="G21" s="14">
        <f t="shared" si="0"/>
        <v>9.9796801805496216</v>
      </c>
      <c r="H21" s="14">
        <f t="shared" si="0"/>
        <v>19.959360361099243</v>
      </c>
      <c r="I21" s="14">
        <f t="shared" si="0"/>
        <v>29.939040541648865</v>
      </c>
      <c r="J21" s="14">
        <f t="shared" si="0"/>
        <v>39.918720722198486</v>
      </c>
      <c r="K21" s="2"/>
      <c r="L21" s="2"/>
      <c r="M21" s="2"/>
      <c r="N21" s="2"/>
      <c r="O21" s="2"/>
    </row>
    <row r="22" spans="2:15" x14ac:dyDescent="0.2">
      <c r="B22" s="2" t="str">
        <f>Bandwidth!G35</f>
        <v>2 hourly and above</v>
      </c>
      <c r="C22" s="4">
        <f>Bandwidth!N35</f>
        <v>7.3493768771489457E-2</v>
      </c>
      <c r="D22" s="14">
        <f t="shared" si="1"/>
        <v>0.88192522525787354</v>
      </c>
      <c r="E22" s="14">
        <f t="shared" si="0"/>
        <v>1.7638504505157471</v>
      </c>
      <c r="F22" s="14">
        <f t="shared" si="0"/>
        <v>2.6457756757736206</v>
      </c>
      <c r="G22" s="14">
        <f t="shared" si="0"/>
        <v>4.4096261262893677</v>
      </c>
      <c r="H22" s="14">
        <f t="shared" si="0"/>
        <v>8.8192522525787354</v>
      </c>
      <c r="I22" s="14">
        <f t="shared" si="0"/>
        <v>13.228878378868103</v>
      </c>
      <c r="J22" s="14">
        <f t="shared" si="0"/>
        <v>17.638504505157471</v>
      </c>
      <c r="K22" s="2"/>
      <c r="L22" s="2"/>
      <c r="M22" s="2"/>
      <c r="N22" s="2"/>
      <c r="O22" s="2"/>
    </row>
    <row r="23" spans="2:15" x14ac:dyDescent="0.2">
      <c r="B23" s="2" t="str">
        <f>Bandwidth!G36</f>
        <v>4 hourly and above</v>
      </c>
      <c r="C23" s="4">
        <f>Bandwidth!N36</f>
        <v>2.7076651652654011E-2</v>
      </c>
      <c r="D23" s="14">
        <f t="shared" si="1"/>
        <v>0.32491981983184814</v>
      </c>
      <c r="E23" s="14">
        <f t="shared" si="0"/>
        <v>0.64983963966369629</v>
      </c>
      <c r="F23" s="14">
        <f t="shared" si="0"/>
        <v>0.97475945949554443</v>
      </c>
      <c r="G23" s="14">
        <f t="shared" si="0"/>
        <v>1.6245990991592407</v>
      </c>
      <c r="H23" s="14">
        <f t="shared" si="0"/>
        <v>3.2491981983184814</v>
      </c>
      <c r="I23" s="14">
        <f t="shared" si="0"/>
        <v>4.8737972974777222</v>
      </c>
      <c r="J23" s="14">
        <f t="shared" si="0"/>
        <v>6.4983963966369629</v>
      </c>
      <c r="K23" s="2"/>
      <c r="L23" s="2"/>
      <c r="M23" s="2"/>
      <c r="N23" s="2"/>
      <c r="O23" s="2"/>
    </row>
    <row r="24" spans="2:15" x14ac:dyDescent="0.2">
      <c r="H24" s="2"/>
      <c r="I24" s="2"/>
      <c r="J24" s="2"/>
      <c r="K24" s="2"/>
      <c r="L24" s="2"/>
      <c r="M24" s="2"/>
      <c r="N24" s="2"/>
      <c r="O24" s="2"/>
    </row>
    <row r="25" spans="2:15" x14ac:dyDescent="0.2">
      <c r="H25" s="2"/>
      <c r="I25" s="2"/>
      <c r="J25" s="2"/>
      <c r="K25" s="2"/>
      <c r="L25" s="2"/>
      <c r="M25" s="2"/>
      <c r="N25" s="2"/>
      <c r="O25" s="2"/>
    </row>
    <row r="26" spans="2:15" x14ac:dyDescent="0.2">
      <c r="H26" s="2"/>
      <c r="I26" s="2"/>
      <c r="J26" s="2"/>
      <c r="K26" s="2"/>
      <c r="L26" s="2"/>
      <c r="M26" s="2"/>
      <c r="N26" s="2"/>
      <c r="O26" s="2"/>
    </row>
    <row r="27" spans="2:15" x14ac:dyDescent="0.2">
      <c r="H27" s="2"/>
      <c r="I27" s="2"/>
      <c r="J27" s="2"/>
      <c r="K27" s="2"/>
      <c r="L27" s="2"/>
      <c r="M27" s="2"/>
      <c r="N27" s="2"/>
      <c r="O27" s="2"/>
    </row>
    <row r="28" spans="2:15" x14ac:dyDescent="0.2">
      <c r="H28" s="2"/>
      <c r="I28" s="2"/>
      <c r="J28" s="2"/>
      <c r="K28" s="2"/>
      <c r="L28" s="2"/>
      <c r="M28" s="2"/>
      <c r="N28" s="2"/>
      <c r="O28" s="2"/>
    </row>
    <row r="29" spans="2:15" x14ac:dyDescent="0.2">
      <c r="H29" s="2"/>
      <c r="I29" s="2"/>
      <c r="J29" s="2"/>
      <c r="K29" s="2"/>
      <c r="L29" s="2"/>
      <c r="M29" s="2"/>
      <c r="N29" s="2"/>
      <c r="O29" s="2"/>
    </row>
    <row r="30" spans="2:15" x14ac:dyDescent="0.2">
      <c r="H30" s="2"/>
      <c r="I30" s="2"/>
      <c r="J30" s="2"/>
      <c r="K30" s="2"/>
      <c r="L30" s="2"/>
      <c r="M30" s="2"/>
      <c r="N30" s="2"/>
      <c r="O30" s="2"/>
    </row>
    <row r="31" spans="2:15" x14ac:dyDescent="0.2">
      <c r="H31" s="2"/>
      <c r="I31" s="2"/>
      <c r="J31" s="2"/>
      <c r="K31" s="2"/>
      <c r="L31" s="2"/>
      <c r="M31" s="2"/>
      <c r="N31" s="2"/>
      <c r="O31" s="2"/>
    </row>
    <row r="32" spans="2:15" x14ac:dyDescent="0.2">
      <c r="H32" s="2"/>
      <c r="I32" s="2"/>
      <c r="J32" s="2"/>
      <c r="K32" s="2"/>
      <c r="L32" s="2"/>
      <c r="M32" s="2"/>
      <c r="N32" s="2"/>
      <c r="O32" s="2"/>
    </row>
    <row r="33" spans="8:15" x14ac:dyDescent="0.2">
      <c r="H33" s="2"/>
      <c r="I33" s="2"/>
      <c r="J33" s="2"/>
      <c r="K33" s="2"/>
      <c r="L33" s="2"/>
      <c r="M33" s="2"/>
      <c r="N33" s="2"/>
      <c r="O33" s="2"/>
    </row>
    <row r="34" spans="8:15" x14ac:dyDescent="0.2">
      <c r="H34" s="2"/>
      <c r="I34" s="2"/>
      <c r="J34" s="2"/>
      <c r="K34" s="2"/>
      <c r="L34" s="2"/>
      <c r="M34" s="2"/>
      <c r="N34" s="2"/>
      <c r="O34" s="2"/>
    </row>
    <row r="35" spans="8:15" x14ac:dyDescent="0.2">
      <c r="H35" s="2"/>
      <c r="I35" s="2"/>
      <c r="J35" s="2"/>
      <c r="K35" s="2"/>
      <c r="L35" s="2"/>
      <c r="M35" s="2"/>
      <c r="N35" s="2"/>
      <c r="O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showGridLines="0" workbookViewId="0">
      <selection activeCell="A2" sqref="A2"/>
    </sheetView>
  </sheetViews>
  <sheetFormatPr baseColWidth="10" defaultRowHeight="16" x14ac:dyDescent="0.2"/>
  <sheetData>
    <row r="1" spans="1:14" ht="26" x14ac:dyDescent="0.3">
      <c r="A1" s="19" t="s">
        <v>48</v>
      </c>
      <c r="B1" s="2"/>
      <c r="G1" s="2"/>
      <c r="H1" s="3"/>
      <c r="I1" s="3"/>
      <c r="J1" s="3"/>
      <c r="K1" s="3"/>
      <c r="L1" s="3"/>
      <c r="M1" s="3"/>
      <c r="N1" s="3"/>
    </row>
    <row r="5" spans="1:14" x14ac:dyDescent="0.2">
      <c r="B5" t="s">
        <v>43</v>
      </c>
    </row>
    <row r="7" spans="1:14" x14ac:dyDescent="0.2">
      <c r="B7" t="s">
        <v>45</v>
      </c>
    </row>
    <row r="9" spans="1:14" x14ac:dyDescent="0.2">
      <c r="B9" t="s">
        <v>44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Bandwidth</vt:lpstr>
      <vt:lpstr>Database</vt:lpstr>
      <vt:lpstr>VM Sizing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2017-10-05T02:09:35Z</dcterms:created>
  <dcterms:modified xsi:type="dcterms:W3CDTF">2017-10-05T02:52:24Z</dcterms:modified>
</cp:coreProperties>
</file>