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U:\AU277187\Documents\"/>
    </mc:Choice>
  </mc:AlternateContent>
  <xr:revisionPtr revIDLastSave="0" documentId="13_ncr:1_{9D1CE571-E5C8-4391-A9AE-ADF3A903A26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M2010" sheetId="1" r:id="rId1"/>
    <sheet name="CM2011" sheetId="2" r:id="rId2"/>
    <sheet name="Combined" sheetId="4" r:id="rId3"/>
    <sheet name="Sheet2" sheetId="6" r:id="rId4"/>
    <sheet name="Sheet1" sheetId="5" r:id="rId5"/>
  </sheets>
  <definedNames>
    <definedName name="_xlnm._FilterDatabase" localSheetId="0" hidden="1">'CM2010'!$A$2:$X$164</definedName>
    <definedName name="_xlnm._FilterDatabase" localSheetId="2" hidden="1">Combined!$A$2:$X$367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3" i="1" l="1"/>
  <c r="Z43" i="1" s="1"/>
  <c r="AA42" i="1"/>
  <c r="AA41" i="1"/>
  <c r="AA40" i="1"/>
  <c r="AA39" i="1"/>
  <c r="AA17" i="2"/>
  <c r="AA16" i="2"/>
  <c r="AA15" i="2"/>
  <c r="AA14" i="2"/>
  <c r="AA13" i="2"/>
  <c r="AA12" i="2"/>
  <c r="AA11" i="2"/>
  <c r="AA10" i="2"/>
  <c r="AK9" i="2" l="1"/>
  <c r="AK7" i="2"/>
  <c r="AK8" i="2"/>
  <c r="AK6" i="2"/>
  <c r="AB6" i="2"/>
  <c r="AC6" i="2" s="1"/>
  <c r="AG6" i="2" s="1"/>
  <c r="AB8" i="2"/>
  <c r="AC8" i="2" s="1"/>
  <c r="AB9" i="2"/>
  <c r="AC9" i="2" s="1"/>
  <c r="AB7" i="2"/>
  <c r="AC7" i="2" s="1"/>
  <c r="AB67" i="1"/>
  <c r="AB66" i="1"/>
  <c r="AB65" i="1"/>
  <c r="AB10" i="2"/>
  <c r="AC10" i="2" s="1"/>
  <c r="AB11" i="2"/>
  <c r="AC11" i="2" s="1"/>
  <c r="AB12" i="2"/>
  <c r="AC12" i="2" s="1"/>
  <c r="AB13" i="2"/>
  <c r="AC13" i="2" s="1"/>
  <c r="AB27" i="2"/>
  <c r="AB26" i="2"/>
  <c r="AB25" i="2"/>
  <c r="AA25" i="2"/>
  <c r="AE10" i="2" s="1"/>
  <c r="AB17" i="2"/>
  <c r="AC17" i="2" s="1"/>
  <c r="AB16" i="2"/>
  <c r="AC16" i="2" s="1"/>
  <c r="AB15" i="2"/>
  <c r="AC15" i="2" s="1"/>
  <c r="AB14" i="2"/>
  <c r="AC14" i="2" s="1"/>
  <c r="AB16" i="1"/>
  <c r="AB15" i="1"/>
  <c r="AB14" i="1"/>
  <c r="AB13" i="1"/>
  <c r="AB12" i="1"/>
  <c r="AH6" i="2" l="1"/>
  <c r="AI6" i="2" s="1"/>
  <c r="AD7" i="2"/>
  <c r="AG7" i="2"/>
  <c r="AH7" i="2" s="1"/>
  <c r="AI7" i="2" s="1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X3" i="6" s="1"/>
  <c r="Q214" i="6"/>
  <c r="X214" i="6" s="1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X4" i="6" l="1"/>
  <c r="X5" i="6" s="1"/>
  <c r="X6" i="6" s="1"/>
  <c r="X7" i="6" s="1"/>
  <c r="X8" i="6" s="1"/>
  <c r="X9" i="6" s="1"/>
  <c r="X215" i="6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X259" i="6" s="1"/>
  <c r="X260" i="6" s="1"/>
  <c r="X261" i="6" s="1"/>
  <c r="X262" i="6" s="1"/>
  <c r="X263" i="6" s="1"/>
  <c r="X264" i="6" s="1"/>
  <c r="X265" i="6" s="1"/>
  <c r="X266" i="6" s="1"/>
  <c r="X267" i="6" s="1"/>
  <c r="X268" i="6" s="1"/>
  <c r="X269" i="6" s="1"/>
  <c r="X270" i="6" s="1"/>
  <c r="X271" i="6" s="1"/>
  <c r="X272" i="6" s="1"/>
  <c r="X273" i="6" s="1"/>
  <c r="X274" i="6" s="1"/>
  <c r="X275" i="6" s="1"/>
  <c r="X276" i="6" s="1"/>
  <c r="X277" i="6" s="1"/>
  <c r="X278" i="6" s="1"/>
  <c r="X279" i="6" s="1"/>
  <c r="X280" i="6" s="1"/>
  <c r="X281" i="6" s="1"/>
  <c r="X282" i="6" s="1"/>
  <c r="X283" i="6" s="1"/>
  <c r="X284" i="6" s="1"/>
  <c r="X285" i="6" s="1"/>
  <c r="X286" i="6" s="1"/>
  <c r="X287" i="6" s="1"/>
  <c r="X288" i="6" s="1"/>
  <c r="X289" i="6" s="1"/>
  <c r="X290" i="6" s="1"/>
  <c r="X291" i="6" s="1"/>
  <c r="X292" i="6" s="1"/>
  <c r="X293" i="6" s="1"/>
  <c r="X294" i="6" s="1"/>
  <c r="X295" i="6" s="1"/>
  <c r="X296" i="6" s="1"/>
  <c r="X297" i="6" s="1"/>
  <c r="X298" i="6" s="1"/>
  <c r="X299" i="6" s="1"/>
  <c r="X300" i="6" s="1"/>
  <c r="X301" i="6" s="1"/>
  <c r="X302" i="6" s="1"/>
  <c r="X303" i="6" s="1"/>
  <c r="X304" i="6" s="1"/>
  <c r="X305" i="6" s="1"/>
  <c r="X306" i="6" s="1"/>
  <c r="X307" i="6" s="1"/>
  <c r="X308" i="6" s="1"/>
  <c r="X309" i="6" s="1"/>
  <c r="X310" i="6" s="1"/>
  <c r="X311" i="6" s="1"/>
  <c r="X312" i="6" s="1"/>
  <c r="X313" i="6" s="1"/>
  <c r="X314" i="6" s="1"/>
  <c r="X315" i="6" s="1"/>
  <c r="X316" i="6" s="1"/>
  <c r="X317" i="6" s="1"/>
  <c r="X318" i="6" s="1"/>
  <c r="X319" i="6" s="1"/>
  <c r="X320" i="6" s="1"/>
  <c r="X321" i="6" s="1"/>
  <c r="X322" i="6" s="1"/>
  <c r="X323" i="6" s="1"/>
  <c r="X324" i="6" s="1"/>
  <c r="X325" i="6" s="1"/>
  <c r="X326" i="6" s="1"/>
  <c r="X327" i="6" s="1"/>
  <c r="X328" i="6" s="1"/>
  <c r="X329" i="6" s="1"/>
  <c r="X330" i="6" s="1"/>
  <c r="X331" i="6" s="1"/>
  <c r="X332" i="6" s="1"/>
  <c r="X333" i="6" s="1"/>
  <c r="X334" i="6" s="1"/>
  <c r="X335" i="6" s="1"/>
  <c r="X336" i="6" s="1"/>
  <c r="X337" i="6" s="1"/>
  <c r="X338" i="6" s="1"/>
  <c r="X339" i="6" s="1"/>
  <c r="X340" i="6" s="1"/>
  <c r="X341" i="6" s="1"/>
  <c r="X342" i="6" s="1"/>
  <c r="X343" i="6" s="1"/>
  <c r="X344" i="6" s="1"/>
  <c r="X345" i="6" s="1"/>
  <c r="X346" i="6" s="1"/>
  <c r="X347" i="6" s="1"/>
  <c r="X348" i="6" s="1"/>
  <c r="X349" i="6" s="1"/>
  <c r="X350" i="6" s="1"/>
  <c r="X351" i="6" s="1"/>
  <c r="X352" i="6" s="1"/>
  <c r="X353" i="6" s="1"/>
  <c r="X354" i="6" s="1"/>
  <c r="X355" i="6" s="1"/>
  <c r="X356" i="6" s="1"/>
  <c r="X357" i="6" s="1"/>
  <c r="X358" i="6" s="1"/>
  <c r="X359" i="6" s="1"/>
  <c r="X360" i="6" s="1"/>
  <c r="X361" i="6" s="1"/>
  <c r="X362" i="6" s="1"/>
  <c r="X363" i="6" s="1"/>
  <c r="X364" i="6" s="1"/>
  <c r="X365" i="6" s="1"/>
  <c r="X366" i="6" s="1"/>
  <c r="X367" i="6" s="1"/>
  <c r="X368" i="6" s="1"/>
  <c r="X369" i="6" s="1"/>
  <c r="X370" i="6" s="1"/>
  <c r="X371" i="6" s="1"/>
  <c r="X372" i="6" s="1"/>
  <c r="X373" i="6" s="1"/>
  <c r="X374" i="6" s="1"/>
  <c r="X375" i="6" s="1"/>
  <c r="X376" i="6" s="1"/>
  <c r="X377" i="6" s="1"/>
  <c r="X378" i="6" s="1"/>
  <c r="X379" i="6" s="1"/>
  <c r="X380" i="6" s="1"/>
  <c r="X381" i="6" s="1"/>
  <c r="X382" i="6" s="1"/>
  <c r="X383" i="6" s="1"/>
  <c r="X384" i="6" s="1"/>
  <c r="X385" i="6" s="1"/>
  <c r="X386" i="6" s="1"/>
  <c r="X387" i="6" s="1"/>
  <c r="X388" i="6" s="1"/>
  <c r="X389" i="6" s="1"/>
  <c r="X390" i="6" s="1"/>
  <c r="X391" i="6" s="1"/>
  <c r="X392" i="6" s="1"/>
  <c r="X393" i="6" s="1"/>
  <c r="X394" i="6" s="1"/>
  <c r="X395" i="6" s="1"/>
  <c r="X396" i="6" s="1"/>
  <c r="X397" i="6" s="1"/>
  <c r="X398" i="6" s="1"/>
  <c r="X399" i="6" s="1"/>
  <c r="X400" i="6" s="1"/>
  <c r="X401" i="6" s="1"/>
  <c r="X402" i="6" s="1"/>
  <c r="X403" i="6" s="1"/>
  <c r="X404" i="6" s="1"/>
  <c r="X405" i="6" s="1"/>
  <c r="X406" i="6" s="1"/>
  <c r="X407" i="6" s="1"/>
  <c r="X408" i="6" s="1"/>
  <c r="X409" i="6" s="1"/>
  <c r="X410" i="6" s="1"/>
  <c r="X411" i="6" s="1"/>
  <c r="X412" i="6" s="1"/>
  <c r="X413" i="6" s="1"/>
  <c r="X414" i="6" s="1"/>
  <c r="X415" i="6" s="1"/>
  <c r="X416" i="6" s="1"/>
  <c r="X417" i="6" s="1"/>
  <c r="X418" i="6" s="1"/>
  <c r="X419" i="6" s="1"/>
  <c r="X420" i="6" s="1"/>
  <c r="X421" i="6" s="1"/>
  <c r="X422" i="6" s="1"/>
  <c r="X423" i="6" s="1"/>
  <c r="X424" i="6" s="1"/>
  <c r="X425" i="6" s="1"/>
  <c r="X426" i="6" s="1"/>
  <c r="X427" i="6" s="1"/>
  <c r="X428" i="6" s="1"/>
  <c r="X429" i="6" s="1"/>
  <c r="X430" i="6" s="1"/>
  <c r="X431" i="6" s="1"/>
  <c r="X432" i="6" s="1"/>
  <c r="X433" i="6" s="1"/>
  <c r="X434" i="6" s="1"/>
  <c r="X435" i="6" s="1"/>
  <c r="X436" i="6" s="1"/>
  <c r="X437" i="6" s="1"/>
  <c r="X438" i="6" s="1"/>
  <c r="X439" i="6" s="1"/>
  <c r="X440" i="6" s="1"/>
  <c r="X441" i="6" s="1"/>
  <c r="X442" i="6" s="1"/>
  <c r="X443" i="6" s="1"/>
  <c r="X444" i="6" s="1"/>
  <c r="X445" i="6" s="1"/>
  <c r="X446" i="6" s="1"/>
  <c r="X447" i="6" s="1"/>
  <c r="X448" i="6" s="1"/>
  <c r="X449" i="6" s="1"/>
  <c r="X450" i="6" s="1"/>
  <c r="X451" i="6" s="1"/>
  <c r="X452" i="6" s="1"/>
  <c r="X453" i="6" s="1"/>
  <c r="X454" i="6" s="1"/>
  <c r="X455" i="6" s="1"/>
  <c r="X456" i="6" s="1"/>
  <c r="X457" i="6" s="1"/>
  <c r="X458" i="6" s="1"/>
  <c r="X459" i="6" s="1"/>
  <c r="X460" i="6" s="1"/>
  <c r="X461" i="6" s="1"/>
  <c r="X462" i="6" s="1"/>
  <c r="X463" i="6" s="1"/>
  <c r="X464" i="6" s="1"/>
  <c r="X465" i="6" s="1"/>
  <c r="X466" i="6" s="1"/>
  <c r="X467" i="6" s="1"/>
  <c r="X468" i="6" s="1"/>
  <c r="X469" i="6" s="1"/>
  <c r="X470" i="6" s="1"/>
  <c r="X471" i="6" s="1"/>
  <c r="X472" i="6" s="1"/>
  <c r="X473" i="6" s="1"/>
  <c r="X474" i="6" s="1"/>
  <c r="X475" i="6" s="1"/>
  <c r="X476" i="6" s="1"/>
  <c r="X477" i="6" s="1"/>
  <c r="X478" i="6" s="1"/>
  <c r="X479" i="6" s="1"/>
  <c r="X480" i="6" s="1"/>
  <c r="X481" i="6" s="1"/>
  <c r="X482" i="6" s="1"/>
  <c r="X483" i="6" s="1"/>
  <c r="X484" i="6" s="1"/>
  <c r="X485" i="6" s="1"/>
  <c r="X486" i="6" s="1"/>
  <c r="X487" i="6" s="1"/>
  <c r="X488" i="6" s="1"/>
  <c r="X489" i="6" s="1"/>
  <c r="X490" i="6" s="1"/>
  <c r="X491" i="6" s="1"/>
  <c r="X492" i="6" s="1"/>
  <c r="X493" i="6" s="1"/>
  <c r="X494" i="6" s="1"/>
  <c r="X495" i="6" s="1"/>
  <c r="X496" i="6" s="1"/>
  <c r="X497" i="6" s="1"/>
  <c r="X498" i="6" s="1"/>
  <c r="X499" i="6" s="1"/>
  <c r="X500" i="6" s="1"/>
  <c r="X501" i="6" s="1"/>
  <c r="X502" i="6" s="1"/>
  <c r="X503" i="6" s="1"/>
  <c r="X504" i="6" s="1"/>
  <c r="X505" i="6" s="1"/>
  <c r="X506" i="6" s="1"/>
  <c r="X507" i="6" s="1"/>
  <c r="X508" i="6" s="1"/>
  <c r="X509" i="6" s="1"/>
  <c r="X510" i="6" s="1"/>
  <c r="X511" i="6" s="1"/>
  <c r="X512" i="6" s="1"/>
  <c r="X513" i="6" s="1"/>
  <c r="X514" i="6" s="1"/>
  <c r="X515" i="6" s="1"/>
  <c r="X516" i="6" s="1"/>
  <c r="X517" i="6" s="1"/>
  <c r="X518" i="6" s="1"/>
  <c r="X519" i="6" s="1"/>
  <c r="X520" i="6" s="1"/>
  <c r="X521" i="6" s="1"/>
  <c r="X522" i="6" s="1"/>
  <c r="X523" i="6" s="1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X3" i="5" s="1"/>
  <c r="Q732" i="5"/>
  <c r="Q731" i="5"/>
  <c r="Q730" i="5"/>
  <c r="Q729" i="5"/>
  <c r="Q728" i="5"/>
  <c r="Q727" i="5"/>
  <c r="Q726" i="5"/>
  <c r="Q725" i="5"/>
  <c r="Q724" i="5"/>
  <c r="Q723" i="5"/>
  <c r="Q722" i="5"/>
  <c r="Q721" i="5"/>
  <c r="Q720" i="5"/>
  <c r="Q719" i="5"/>
  <c r="Q718" i="5"/>
  <c r="Q717" i="5"/>
  <c r="Q716" i="5"/>
  <c r="Q715" i="5"/>
  <c r="Q714" i="5"/>
  <c r="Q713" i="5"/>
  <c r="Q712" i="5"/>
  <c r="Q711" i="5"/>
  <c r="Q710" i="5"/>
  <c r="Q709" i="5"/>
  <c r="Q708" i="5"/>
  <c r="Q707" i="5"/>
  <c r="Q706" i="5"/>
  <c r="Q705" i="5"/>
  <c r="Q704" i="5"/>
  <c r="Q703" i="5"/>
  <c r="Q702" i="5"/>
  <c r="Q701" i="5"/>
  <c r="Q700" i="5"/>
  <c r="Q699" i="5"/>
  <c r="Q698" i="5"/>
  <c r="Q697" i="5"/>
  <c r="Q696" i="5"/>
  <c r="Q695" i="5"/>
  <c r="Q694" i="5"/>
  <c r="Q693" i="5"/>
  <c r="Q692" i="5"/>
  <c r="Q691" i="5"/>
  <c r="Q690" i="5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X368" i="5" s="1"/>
  <c r="Q1097" i="5"/>
  <c r="Q1096" i="5"/>
  <c r="Q1095" i="5"/>
  <c r="Q1094" i="5"/>
  <c r="Q1093" i="5"/>
  <c r="Q1092" i="5"/>
  <c r="Q1091" i="5"/>
  <c r="Q1090" i="5"/>
  <c r="Q1089" i="5"/>
  <c r="Q1088" i="5"/>
  <c r="Q1087" i="5"/>
  <c r="Q1086" i="5"/>
  <c r="Q1085" i="5"/>
  <c r="Q1084" i="5"/>
  <c r="Q1083" i="5"/>
  <c r="Q1082" i="5"/>
  <c r="Q1081" i="5"/>
  <c r="Q1080" i="5"/>
  <c r="Q1079" i="5"/>
  <c r="Q1078" i="5"/>
  <c r="Q1077" i="5"/>
  <c r="Q1076" i="5"/>
  <c r="Q1075" i="5"/>
  <c r="Q1074" i="5"/>
  <c r="Q1073" i="5"/>
  <c r="Q1072" i="5"/>
  <c r="Q1071" i="5"/>
  <c r="Q1070" i="5"/>
  <c r="Q1069" i="5"/>
  <c r="Q1068" i="5"/>
  <c r="Q1067" i="5"/>
  <c r="Q1066" i="5"/>
  <c r="Q1065" i="5"/>
  <c r="Q1064" i="5"/>
  <c r="Q1063" i="5"/>
  <c r="Q1062" i="5"/>
  <c r="Q1061" i="5"/>
  <c r="Q1060" i="5"/>
  <c r="Q1059" i="5"/>
  <c r="Q1058" i="5"/>
  <c r="Q1057" i="5"/>
  <c r="Q1056" i="5"/>
  <c r="Q1055" i="5"/>
  <c r="Q1054" i="5"/>
  <c r="Q1053" i="5"/>
  <c r="Q1052" i="5"/>
  <c r="Q1051" i="5"/>
  <c r="Q1050" i="5"/>
  <c r="Q1049" i="5"/>
  <c r="Q1048" i="5"/>
  <c r="Q1047" i="5"/>
  <c r="Q1046" i="5"/>
  <c r="Q1045" i="5"/>
  <c r="Q1044" i="5"/>
  <c r="Q1043" i="5"/>
  <c r="Q1042" i="5"/>
  <c r="Q1041" i="5"/>
  <c r="Q1040" i="5"/>
  <c r="Q1039" i="5"/>
  <c r="Q1038" i="5"/>
  <c r="Q1037" i="5"/>
  <c r="Q1036" i="5"/>
  <c r="Q1035" i="5"/>
  <c r="Q1034" i="5"/>
  <c r="Q1033" i="5"/>
  <c r="Q1032" i="5"/>
  <c r="Q1031" i="5"/>
  <c r="Q1030" i="5"/>
  <c r="Q1029" i="5"/>
  <c r="Q1028" i="5"/>
  <c r="Q1027" i="5"/>
  <c r="Q1026" i="5"/>
  <c r="Q1025" i="5"/>
  <c r="Q1024" i="5"/>
  <c r="Q1023" i="5"/>
  <c r="Q1022" i="5"/>
  <c r="Q1021" i="5"/>
  <c r="Q1020" i="5"/>
  <c r="Q1019" i="5"/>
  <c r="Q1018" i="5"/>
  <c r="Q1017" i="5"/>
  <c r="Q1016" i="5"/>
  <c r="Q1015" i="5"/>
  <c r="Q1014" i="5"/>
  <c r="Q1013" i="5"/>
  <c r="Q1012" i="5"/>
  <c r="Q1011" i="5"/>
  <c r="Q1010" i="5"/>
  <c r="Q1009" i="5"/>
  <c r="Q1008" i="5"/>
  <c r="Q1007" i="5"/>
  <c r="Q1006" i="5"/>
  <c r="Q1005" i="5"/>
  <c r="Q1004" i="5"/>
  <c r="Q1003" i="5"/>
  <c r="Q1002" i="5"/>
  <c r="Q1001" i="5"/>
  <c r="Q1000" i="5"/>
  <c r="Q999" i="5"/>
  <c r="Q998" i="5"/>
  <c r="Q997" i="5"/>
  <c r="Q996" i="5"/>
  <c r="Q995" i="5"/>
  <c r="Q994" i="5"/>
  <c r="Q993" i="5"/>
  <c r="Q992" i="5"/>
  <c r="Q991" i="5"/>
  <c r="Q990" i="5"/>
  <c r="Q989" i="5"/>
  <c r="Q988" i="5"/>
  <c r="Q987" i="5"/>
  <c r="Q986" i="5"/>
  <c r="Q985" i="5"/>
  <c r="Q984" i="5"/>
  <c r="Q983" i="5"/>
  <c r="Q982" i="5"/>
  <c r="Q981" i="5"/>
  <c r="Q980" i="5"/>
  <c r="Q979" i="5"/>
  <c r="Q978" i="5"/>
  <c r="Q977" i="5"/>
  <c r="Q976" i="5"/>
  <c r="Q975" i="5"/>
  <c r="Q974" i="5"/>
  <c r="Q973" i="5"/>
  <c r="Q972" i="5"/>
  <c r="Q971" i="5"/>
  <c r="Q970" i="5"/>
  <c r="Q969" i="5"/>
  <c r="Q968" i="5"/>
  <c r="Q967" i="5"/>
  <c r="Q966" i="5"/>
  <c r="Q965" i="5"/>
  <c r="Q964" i="5"/>
  <c r="Q963" i="5"/>
  <c r="Q962" i="5"/>
  <c r="Q961" i="5"/>
  <c r="Q960" i="5"/>
  <c r="Q959" i="5"/>
  <c r="Q958" i="5"/>
  <c r="Q957" i="5"/>
  <c r="Q956" i="5"/>
  <c r="Q955" i="5"/>
  <c r="Q954" i="5"/>
  <c r="Q953" i="5"/>
  <c r="Q952" i="5"/>
  <c r="Q951" i="5"/>
  <c r="Q950" i="5"/>
  <c r="Q949" i="5"/>
  <c r="Q948" i="5"/>
  <c r="Q947" i="5"/>
  <c r="Q946" i="5"/>
  <c r="Q945" i="5"/>
  <c r="Q944" i="5"/>
  <c r="Q943" i="5"/>
  <c r="Q942" i="5"/>
  <c r="Q941" i="5"/>
  <c r="Q940" i="5"/>
  <c r="Q939" i="5"/>
  <c r="Q938" i="5"/>
  <c r="Q937" i="5"/>
  <c r="Q936" i="5"/>
  <c r="Q935" i="5"/>
  <c r="Q934" i="5"/>
  <c r="Q933" i="5"/>
  <c r="Q932" i="5"/>
  <c r="Q931" i="5"/>
  <c r="Q930" i="5"/>
  <c r="Q929" i="5"/>
  <c r="Q928" i="5"/>
  <c r="Q927" i="5"/>
  <c r="Q926" i="5"/>
  <c r="Q925" i="5"/>
  <c r="Q924" i="5"/>
  <c r="Q923" i="5"/>
  <c r="Q922" i="5"/>
  <c r="Q921" i="5"/>
  <c r="Q920" i="5"/>
  <c r="Q919" i="5"/>
  <c r="Q918" i="5"/>
  <c r="Q917" i="5"/>
  <c r="Q916" i="5"/>
  <c r="Q915" i="5"/>
  <c r="Q914" i="5"/>
  <c r="Q913" i="5"/>
  <c r="Q912" i="5"/>
  <c r="Q911" i="5"/>
  <c r="Q910" i="5"/>
  <c r="Q909" i="5"/>
  <c r="Q908" i="5"/>
  <c r="Q907" i="5"/>
  <c r="Q906" i="5"/>
  <c r="Q905" i="5"/>
  <c r="Q904" i="5"/>
  <c r="Q903" i="5"/>
  <c r="Q902" i="5"/>
  <c r="Q901" i="5"/>
  <c r="Q900" i="5"/>
  <c r="Q899" i="5"/>
  <c r="Q898" i="5"/>
  <c r="Q897" i="5"/>
  <c r="Q896" i="5"/>
  <c r="Q895" i="5"/>
  <c r="Q894" i="5"/>
  <c r="Q893" i="5"/>
  <c r="Q892" i="5"/>
  <c r="Q891" i="5"/>
  <c r="Q890" i="5"/>
  <c r="Q889" i="5"/>
  <c r="Q888" i="5"/>
  <c r="Q887" i="5"/>
  <c r="Q886" i="5"/>
  <c r="Q885" i="5"/>
  <c r="Q884" i="5"/>
  <c r="Q883" i="5"/>
  <c r="Q882" i="5"/>
  <c r="Q881" i="5"/>
  <c r="Q880" i="5"/>
  <c r="Q879" i="5"/>
  <c r="Q878" i="5"/>
  <c r="Q877" i="5"/>
  <c r="Q876" i="5"/>
  <c r="Q875" i="5"/>
  <c r="Q874" i="5"/>
  <c r="Q873" i="5"/>
  <c r="Q872" i="5"/>
  <c r="Q871" i="5"/>
  <c r="Q870" i="5"/>
  <c r="Q869" i="5"/>
  <c r="Q868" i="5"/>
  <c r="Q867" i="5"/>
  <c r="Q866" i="5"/>
  <c r="Q865" i="5"/>
  <c r="Q864" i="5"/>
  <c r="Q863" i="5"/>
  <c r="Q862" i="5"/>
  <c r="Q861" i="5"/>
  <c r="Q860" i="5"/>
  <c r="Q859" i="5"/>
  <c r="Q858" i="5"/>
  <c r="Q857" i="5"/>
  <c r="Q856" i="5"/>
  <c r="Q855" i="5"/>
  <c r="Q854" i="5"/>
  <c r="Q853" i="5"/>
  <c r="Q852" i="5"/>
  <c r="Q851" i="5"/>
  <c r="Q850" i="5"/>
  <c r="Q849" i="5"/>
  <c r="Q848" i="5"/>
  <c r="Q847" i="5"/>
  <c r="Q846" i="5"/>
  <c r="Q845" i="5"/>
  <c r="Q844" i="5"/>
  <c r="Q843" i="5"/>
  <c r="Q842" i="5"/>
  <c r="Q841" i="5"/>
  <c r="Q840" i="5"/>
  <c r="Q839" i="5"/>
  <c r="Q838" i="5"/>
  <c r="Q837" i="5"/>
  <c r="Q836" i="5"/>
  <c r="Q835" i="5"/>
  <c r="Q834" i="5"/>
  <c r="Q833" i="5"/>
  <c r="Q832" i="5"/>
  <c r="Q831" i="5"/>
  <c r="Q830" i="5"/>
  <c r="Q829" i="5"/>
  <c r="Q828" i="5"/>
  <c r="Q827" i="5"/>
  <c r="Q826" i="5"/>
  <c r="Q825" i="5"/>
  <c r="Q824" i="5"/>
  <c r="Q823" i="5"/>
  <c r="Q822" i="5"/>
  <c r="Q821" i="5"/>
  <c r="Q820" i="5"/>
  <c r="Q819" i="5"/>
  <c r="Q818" i="5"/>
  <c r="Q817" i="5"/>
  <c r="Q816" i="5"/>
  <c r="Q815" i="5"/>
  <c r="Q814" i="5"/>
  <c r="Q813" i="5"/>
  <c r="Q812" i="5"/>
  <c r="Q811" i="5"/>
  <c r="Q810" i="5"/>
  <c r="Q809" i="5"/>
  <c r="Q808" i="5"/>
  <c r="Q807" i="5"/>
  <c r="Q806" i="5"/>
  <c r="Q805" i="5"/>
  <c r="Q804" i="5"/>
  <c r="Q803" i="5"/>
  <c r="Q802" i="5"/>
  <c r="Q801" i="5"/>
  <c r="Q800" i="5"/>
  <c r="Q799" i="5"/>
  <c r="Q798" i="5"/>
  <c r="Q797" i="5"/>
  <c r="Q796" i="5"/>
  <c r="Q795" i="5"/>
  <c r="Q794" i="5"/>
  <c r="Q793" i="5"/>
  <c r="Q792" i="5"/>
  <c r="Q791" i="5"/>
  <c r="Q790" i="5"/>
  <c r="Q789" i="5"/>
  <c r="Q788" i="5"/>
  <c r="Q787" i="5"/>
  <c r="Q786" i="5"/>
  <c r="Q785" i="5"/>
  <c r="Q784" i="5"/>
  <c r="Q783" i="5"/>
  <c r="Q782" i="5"/>
  <c r="Q781" i="5"/>
  <c r="Q780" i="5"/>
  <c r="Q779" i="5"/>
  <c r="Q778" i="5"/>
  <c r="Q777" i="5"/>
  <c r="Q776" i="5"/>
  <c r="Q775" i="5"/>
  <c r="Q774" i="5"/>
  <c r="Q773" i="5"/>
  <c r="Q772" i="5"/>
  <c r="Q771" i="5"/>
  <c r="Q770" i="5"/>
  <c r="Q769" i="5"/>
  <c r="Q768" i="5"/>
  <c r="Q767" i="5"/>
  <c r="Q766" i="5"/>
  <c r="Q765" i="5"/>
  <c r="Q764" i="5"/>
  <c r="Q763" i="5"/>
  <c r="Q762" i="5"/>
  <c r="Q761" i="5"/>
  <c r="Q760" i="5"/>
  <c r="Q759" i="5"/>
  <c r="Q758" i="5"/>
  <c r="Q757" i="5"/>
  <c r="Q756" i="5"/>
  <c r="Q755" i="5"/>
  <c r="Q754" i="5"/>
  <c r="Q753" i="5"/>
  <c r="Q752" i="5"/>
  <c r="Q751" i="5"/>
  <c r="Q750" i="5"/>
  <c r="Q749" i="5"/>
  <c r="Q748" i="5"/>
  <c r="Q747" i="5"/>
  <c r="Q746" i="5"/>
  <c r="Q745" i="5"/>
  <c r="Q744" i="5"/>
  <c r="Q743" i="5"/>
  <c r="Q742" i="5"/>
  <c r="Q741" i="5"/>
  <c r="Q740" i="5"/>
  <c r="Q739" i="5"/>
  <c r="Q738" i="5"/>
  <c r="Q737" i="5"/>
  <c r="Q736" i="5"/>
  <c r="Q735" i="5"/>
  <c r="Q734" i="5"/>
  <c r="Q733" i="5"/>
  <c r="X733" i="5" s="1"/>
  <c r="Q1462" i="5"/>
  <c r="Q1461" i="5"/>
  <c r="Q1460" i="5"/>
  <c r="Q1459" i="5"/>
  <c r="Q1458" i="5"/>
  <c r="Q1457" i="5"/>
  <c r="Q1456" i="5"/>
  <c r="Q1455" i="5"/>
  <c r="Q1454" i="5"/>
  <c r="Q1453" i="5"/>
  <c r="Q1452" i="5"/>
  <c r="Q1451" i="5"/>
  <c r="Q1450" i="5"/>
  <c r="Q1449" i="5"/>
  <c r="Q1448" i="5"/>
  <c r="Q1447" i="5"/>
  <c r="Q1446" i="5"/>
  <c r="Q1445" i="5"/>
  <c r="Q1444" i="5"/>
  <c r="Q1443" i="5"/>
  <c r="Q1442" i="5"/>
  <c r="Q1441" i="5"/>
  <c r="Q1440" i="5"/>
  <c r="Q1439" i="5"/>
  <c r="Q1438" i="5"/>
  <c r="Q1437" i="5"/>
  <c r="Q1436" i="5"/>
  <c r="Q1435" i="5"/>
  <c r="Q1434" i="5"/>
  <c r="Q1433" i="5"/>
  <c r="Q1432" i="5"/>
  <c r="Q1431" i="5"/>
  <c r="Q1430" i="5"/>
  <c r="Q1429" i="5"/>
  <c r="Q1428" i="5"/>
  <c r="Q1427" i="5"/>
  <c r="Q1426" i="5"/>
  <c r="Q1425" i="5"/>
  <c r="Q1424" i="5"/>
  <c r="Q1423" i="5"/>
  <c r="Q1422" i="5"/>
  <c r="Q1421" i="5"/>
  <c r="Q1420" i="5"/>
  <c r="Q1419" i="5"/>
  <c r="Q1418" i="5"/>
  <c r="Q1417" i="5"/>
  <c r="Q1416" i="5"/>
  <c r="Q1415" i="5"/>
  <c r="Q1414" i="5"/>
  <c r="Q1413" i="5"/>
  <c r="Q1412" i="5"/>
  <c r="Q1411" i="5"/>
  <c r="Q1410" i="5"/>
  <c r="Q1409" i="5"/>
  <c r="Q1408" i="5"/>
  <c r="Q1407" i="5"/>
  <c r="Q1406" i="5"/>
  <c r="Q1405" i="5"/>
  <c r="Q1404" i="5"/>
  <c r="Q1403" i="5"/>
  <c r="Q1402" i="5"/>
  <c r="Q1401" i="5"/>
  <c r="Q1400" i="5"/>
  <c r="Q1399" i="5"/>
  <c r="Q1398" i="5"/>
  <c r="Q1397" i="5"/>
  <c r="Q1396" i="5"/>
  <c r="Q1395" i="5"/>
  <c r="Q1394" i="5"/>
  <c r="Q1393" i="5"/>
  <c r="Q1392" i="5"/>
  <c r="Q1391" i="5"/>
  <c r="Q1390" i="5"/>
  <c r="Q1389" i="5"/>
  <c r="Q1388" i="5"/>
  <c r="Q1387" i="5"/>
  <c r="Q1386" i="5"/>
  <c r="Q1385" i="5"/>
  <c r="Q1384" i="5"/>
  <c r="Q1383" i="5"/>
  <c r="Q1382" i="5"/>
  <c r="Q1381" i="5"/>
  <c r="Q1380" i="5"/>
  <c r="Q1379" i="5"/>
  <c r="Q1378" i="5"/>
  <c r="Q1377" i="5"/>
  <c r="Q1376" i="5"/>
  <c r="Q1375" i="5"/>
  <c r="Q1374" i="5"/>
  <c r="Q1373" i="5"/>
  <c r="Q1372" i="5"/>
  <c r="Q1371" i="5"/>
  <c r="Q1370" i="5"/>
  <c r="Q1369" i="5"/>
  <c r="Q1368" i="5"/>
  <c r="Q1367" i="5"/>
  <c r="Q1366" i="5"/>
  <c r="Q1365" i="5"/>
  <c r="Q1364" i="5"/>
  <c r="Q1363" i="5"/>
  <c r="Q1362" i="5"/>
  <c r="Q1361" i="5"/>
  <c r="Q1360" i="5"/>
  <c r="Q1359" i="5"/>
  <c r="Q1358" i="5"/>
  <c r="Q1357" i="5"/>
  <c r="Q1356" i="5"/>
  <c r="Q1355" i="5"/>
  <c r="Q1354" i="5"/>
  <c r="Q1353" i="5"/>
  <c r="Q1352" i="5"/>
  <c r="Q1351" i="5"/>
  <c r="Q1350" i="5"/>
  <c r="Q1349" i="5"/>
  <c r="Q1348" i="5"/>
  <c r="Q1347" i="5"/>
  <c r="Q1346" i="5"/>
  <c r="Q1345" i="5"/>
  <c r="Q1344" i="5"/>
  <c r="Q1343" i="5"/>
  <c r="Q1342" i="5"/>
  <c r="Q1341" i="5"/>
  <c r="Q1340" i="5"/>
  <c r="Q1339" i="5"/>
  <c r="Q1338" i="5"/>
  <c r="Q1337" i="5"/>
  <c r="Q1336" i="5"/>
  <c r="Q1335" i="5"/>
  <c r="Q1334" i="5"/>
  <c r="Q1333" i="5"/>
  <c r="Q1332" i="5"/>
  <c r="Q1331" i="5"/>
  <c r="Q1330" i="5"/>
  <c r="Q1329" i="5"/>
  <c r="Q1328" i="5"/>
  <c r="Q1327" i="5"/>
  <c r="Q1326" i="5"/>
  <c r="Q1325" i="5"/>
  <c r="Q1324" i="5"/>
  <c r="Q1323" i="5"/>
  <c r="Q1322" i="5"/>
  <c r="Q1321" i="5"/>
  <c r="Q1320" i="5"/>
  <c r="Q1319" i="5"/>
  <c r="Q1318" i="5"/>
  <c r="Q1317" i="5"/>
  <c r="Q1316" i="5"/>
  <c r="Q1315" i="5"/>
  <c r="Q1314" i="5"/>
  <c r="Q1313" i="5"/>
  <c r="Q1312" i="5"/>
  <c r="Q1311" i="5"/>
  <c r="Q1310" i="5"/>
  <c r="Q1309" i="5"/>
  <c r="Q1308" i="5"/>
  <c r="Q1307" i="5"/>
  <c r="Q1306" i="5"/>
  <c r="Q1305" i="5"/>
  <c r="Q1304" i="5"/>
  <c r="Q1303" i="5"/>
  <c r="Q1302" i="5"/>
  <c r="Q1301" i="5"/>
  <c r="Q1300" i="5"/>
  <c r="Q1299" i="5"/>
  <c r="Q1298" i="5"/>
  <c r="Q1297" i="5"/>
  <c r="Q1296" i="5"/>
  <c r="Q1295" i="5"/>
  <c r="Q1294" i="5"/>
  <c r="Q1293" i="5"/>
  <c r="Q1292" i="5"/>
  <c r="Q1291" i="5"/>
  <c r="Q1290" i="5"/>
  <c r="Q1289" i="5"/>
  <c r="Q1288" i="5"/>
  <c r="Q1287" i="5"/>
  <c r="Q1286" i="5"/>
  <c r="Q1285" i="5"/>
  <c r="Q1284" i="5"/>
  <c r="Q1283" i="5"/>
  <c r="Q1282" i="5"/>
  <c r="Q1281" i="5"/>
  <c r="Q1280" i="5"/>
  <c r="Q1279" i="5"/>
  <c r="Q1278" i="5"/>
  <c r="Q1277" i="5"/>
  <c r="Q1276" i="5"/>
  <c r="Q1275" i="5"/>
  <c r="Q1274" i="5"/>
  <c r="Q1273" i="5"/>
  <c r="Q1272" i="5"/>
  <c r="Q1271" i="5"/>
  <c r="Q1270" i="5"/>
  <c r="Q1269" i="5"/>
  <c r="Q1268" i="5"/>
  <c r="Q1267" i="5"/>
  <c r="Q1266" i="5"/>
  <c r="Q1265" i="5"/>
  <c r="Q1264" i="5"/>
  <c r="Q1263" i="5"/>
  <c r="Q1262" i="5"/>
  <c r="Q1261" i="5"/>
  <c r="Q1260" i="5"/>
  <c r="Q1259" i="5"/>
  <c r="Q1258" i="5"/>
  <c r="Q1257" i="5"/>
  <c r="Q1256" i="5"/>
  <c r="Q1255" i="5"/>
  <c r="Q1254" i="5"/>
  <c r="Q1253" i="5"/>
  <c r="Q1252" i="5"/>
  <c r="Q1251" i="5"/>
  <c r="Q1250" i="5"/>
  <c r="Q1249" i="5"/>
  <c r="Q1248" i="5"/>
  <c r="Q1247" i="5"/>
  <c r="Q1246" i="5"/>
  <c r="Q1245" i="5"/>
  <c r="Q1244" i="5"/>
  <c r="Q1243" i="5"/>
  <c r="Q1242" i="5"/>
  <c r="Q1241" i="5"/>
  <c r="Q1240" i="5"/>
  <c r="Q1239" i="5"/>
  <c r="Q1238" i="5"/>
  <c r="Q1237" i="5"/>
  <c r="Q1236" i="5"/>
  <c r="Q1235" i="5"/>
  <c r="Q1234" i="5"/>
  <c r="Q1233" i="5"/>
  <c r="Q1232" i="5"/>
  <c r="Q1231" i="5"/>
  <c r="Q1230" i="5"/>
  <c r="Q1229" i="5"/>
  <c r="Q1228" i="5"/>
  <c r="Q1227" i="5"/>
  <c r="Q1226" i="5"/>
  <c r="Q1225" i="5"/>
  <c r="Q1224" i="5"/>
  <c r="Q1223" i="5"/>
  <c r="Q1222" i="5"/>
  <c r="Q1221" i="5"/>
  <c r="Q1220" i="5"/>
  <c r="Q1219" i="5"/>
  <c r="Q1218" i="5"/>
  <c r="Q1217" i="5"/>
  <c r="Q1216" i="5"/>
  <c r="Q1215" i="5"/>
  <c r="Q1214" i="5"/>
  <c r="Q1213" i="5"/>
  <c r="Q1212" i="5"/>
  <c r="Q1211" i="5"/>
  <c r="Q1210" i="5"/>
  <c r="Q1209" i="5"/>
  <c r="Q1208" i="5"/>
  <c r="Q1207" i="5"/>
  <c r="Q1206" i="5"/>
  <c r="Q1205" i="5"/>
  <c r="Q1204" i="5"/>
  <c r="Q1203" i="5"/>
  <c r="Q1202" i="5"/>
  <c r="Q1201" i="5"/>
  <c r="Q1200" i="5"/>
  <c r="Q1199" i="5"/>
  <c r="Q1198" i="5"/>
  <c r="Q1197" i="5"/>
  <c r="Q1196" i="5"/>
  <c r="Q1195" i="5"/>
  <c r="Q1194" i="5"/>
  <c r="Q1193" i="5"/>
  <c r="Q1192" i="5"/>
  <c r="Q1191" i="5"/>
  <c r="Q1190" i="5"/>
  <c r="Q1189" i="5"/>
  <c r="Q1188" i="5"/>
  <c r="Q1187" i="5"/>
  <c r="Q1186" i="5"/>
  <c r="Q1185" i="5"/>
  <c r="Q1184" i="5"/>
  <c r="Q1183" i="5"/>
  <c r="Q1182" i="5"/>
  <c r="Q1181" i="5"/>
  <c r="Q1180" i="5"/>
  <c r="Q1179" i="5"/>
  <c r="Q1178" i="5"/>
  <c r="Q1177" i="5"/>
  <c r="Q1176" i="5"/>
  <c r="Q1175" i="5"/>
  <c r="Q1174" i="5"/>
  <c r="Q1173" i="5"/>
  <c r="Q1172" i="5"/>
  <c r="Q1171" i="5"/>
  <c r="Q1170" i="5"/>
  <c r="Q1169" i="5"/>
  <c r="Q1168" i="5"/>
  <c r="Q1167" i="5"/>
  <c r="Q1166" i="5"/>
  <c r="Q1165" i="5"/>
  <c r="Q1164" i="5"/>
  <c r="Q1163" i="5"/>
  <c r="Q1162" i="5"/>
  <c r="Q1161" i="5"/>
  <c r="Q1160" i="5"/>
  <c r="Q1159" i="5"/>
  <c r="Q1158" i="5"/>
  <c r="Q1157" i="5"/>
  <c r="Q1156" i="5"/>
  <c r="Q1155" i="5"/>
  <c r="Q1154" i="5"/>
  <c r="Q1153" i="5"/>
  <c r="Q1152" i="5"/>
  <c r="Q1151" i="5"/>
  <c r="Q1150" i="5"/>
  <c r="Q1149" i="5"/>
  <c r="Q1148" i="5"/>
  <c r="Q1147" i="5"/>
  <c r="Q1146" i="5"/>
  <c r="Q1145" i="5"/>
  <c r="Q1144" i="5"/>
  <c r="Q1143" i="5"/>
  <c r="Q1142" i="5"/>
  <c r="Q1141" i="5"/>
  <c r="Q1140" i="5"/>
  <c r="Q1139" i="5"/>
  <c r="Q1138" i="5"/>
  <c r="Q1137" i="5"/>
  <c r="Q1136" i="5"/>
  <c r="Q1135" i="5"/>
  <c r="Q1134" i="5"/>
  <c r="Q1133" i="5"/>
  <c r="Q1132" i="5"/>
  <c r="Q1131" i="5"/>
  <c r="Q1130" i="5"/>
  <c r="Q1129" i="5"/>
  <c r="Q1128" i="5"/>
  <c r="Q1127" i="5"/>
  <c r="Q1126" i="5"/>
  <c r="Q1125" i="5"/>
  <c r="Q1124" i="5"/>
  <c r="Q1123" i="5"/>
  <c r="Q1122" i="5"/>
  <c r="Q1121" i="5"/>
  <c r="Q1120" i="5"/>
  <c r="Q1119" i="5"/>
  <c r="Q1118" i="5"/>
  <c r="Q1117" i="5"/>
  <c r="Q1116" i="5"/>
  <c r="Q1115" i="5"/>
  <c r="Q1114" i="5"/>
  <c r="Q1113" i="5"/>
  <c r="Q1112" i="5"/>
  <c r="Q1111" i="5"/>
  <c r="Q1110" i="5"/>
  <c r="Q1109" i="5"/>
  <c r="Q1108" i="5"/>
  <c r="Q1107" i="5"/>
  <c r="Q1106" i="5"/>
  <c r="Q1105" i="5"/>
  <c r="Q1104" i="5"/>
  <c r="Q1103" i="5"/>
  <c r="Q1102" i="5"/>
  <c r="Q1101" i="5"/>
  <c r="Q1100" i="5"/>
  <c r="Q1099" i="5"/>
  <c r="Q1098" i="5"/>
  <c r="X1098" i="5" s="1"/>
  <c r="Q1927" i="5"/>
  <c r="Q1926" i="5"/>
  <c r="Q1925" i="5"/>
  <c r="Q1924" i="5"/>
  <c r="Q1923" i="5"/>
  <c r="Q1922" i="5"/>
  <c r="Q1921" i="5"/>
  <c r="Q1920" i="5"/>
  <c r="Q1919" i="5"/>
  <c r="Q1918" i="5"/>
  <c r="Q1917" i="5"/>
  <c r="Q1916" i="5"/>
  <c r="Q1915" i="5"/>
  <c r="Q1914" i="5"/>
  <c r="Q1913" i="5"/>
  <c r="Q1912" i="5"/>
  <c r="Q1911" i="5"/>
  <c r="Q1910" i="5"/>
  <c r="Q1909" i="5"/>
  <c r="Q1908" i="5"/>
  <c r="Q1907" i="5"/>
  <c r="Q1906" i="5"/>
  <c r="Q1905" i="5"/>
  <c r="Q1904" i="5"/>
  <c r="Q1903" i="5"/>
  <c r="Q1902" i="5"/>
  <c r="Q1901" i="5"/>
  <c r="Q1900" i="5"/>
  <c r="Q1899" i="5"/>
  <c r="Q1898" i="5"/>
  <c r="Q1897" i="5"/>
  <c r="Q1896" i="5"/>
  <c r="Q1895" i="5"/>
  <c r="Q1894" i="5"/>
  <c r="Q1893" i="5"/>
  <c r="Q1892" i="5"/>
  <c r="Q1891" i="5"/>
  <c r="Q1890" i="5"/>
  <c r="Q1889" i="5"/>
  <c r="Q1888" i="5"/>
  <c r="Q1887" i="5"/>
  <c r="Q1886" i="5"/>
  <c r="Q1885" i="5"/>
  <c r="Q1884" i="5"/>
  <c r="Q1883" i="5"/>
  <c r="Q1882" i="5"/>
  <c r="Q1881" i="5"/>
  <c r="Q1880" i="5"/>
  <c r="Q1879" i="5"/>
  <c r="Q1878" i="5"/>
  <c r="Q1877" i="5"/>
  <c r="Q1876" i="5"/>
  <c r="Q1875" i="5"/>
  <c r="Q1874" i="5"/>
  <c r="Q1873" i="5"/>
  <c r="Q1872" i="5"/>
  <c r="Q1871" i="5"/>
  <c r="Q1870" i="5"/>
  <c r="Q1869" i="5"/>
  <c r="Q1868" i="5"/>
  <c r="Q1867" i="5"/>
  <c r="Q1866" i="5"/>
  <c r="Q1865" i="5"/>
  <c r="Q1864" i="5"/>
  <c r="Q1863" i="5"/>
  <c r="Q1862" i="5"/>
  <c r="Q1861" i="5"/>
  <c r="Q1860" i="5"/>
  <c r="Q1859" i="5"/>
  <c r="Q1858" i="5"/>
  <c r="Q1857" i="5"/>
  <c r="Q1856" i="5"/>
  <c r="Q1855" i="5"/>
  <c r="Q1854" i="5"/>
  <c r="Q1853" i="5"/>
  <c r="Q1852" i="5"/>
  <c r="Q1851" i="5"/>
  <c r="Q1850" i="5"/>
  <c r="Q1849" i="5"/>
  <c r="Q1848" i="5"/>
  <c r="Q1847" i="5"/>
  <c r="Q1846" i="5"/>
  <c r="Q1845" i="5"/>
  <c r="Q1844" i="5"/>
  <c r="Q1843" i="5"/>
  <c r="Q1842" i="5"/>
  <c r="Q1841" i="5"/>
  <c r="Q1840" i="5"/>
  <c r="Q1839" i="5"/>
  <c r="Q1838" i="5"/>
  <c r="Q1837" i="5"/>
  <c r="Q1836" i="5"/>
  <c r="Q1835" i="5"/>
  <c r="Q1834" i="5"/>
  <c r="Q1833" i="5"/>
  <c r="Q1832" i="5"/>
  <c r="Q1831" i="5"/>
  <c r="Q1830" i="5"/>
  <c r="Q1829" i="5"/>
  <c r="Q1828" i="5"/>
  <c r="Q1827" i="5"/>
  <c r="Q1826" i="5"/>
  <c r="Q1825" i="5"/>
  <c r="Q1824" i="5"/>
  <c r="Q1823" i="5"/>
  <c r="Q1822" i="5"/>
  <c r="Q1821" i="5"/>
  <c r="Q1820" i="5"/>
  <c r="Q1819" i="5"/>
  <c r="Q1818" i="5"/>
  <c r="Q1817" i="5"/>
  <c r="Q1816" i="5"/>
  <c r="Q1815" i="5"/>
  <c r="Q1814" i="5"/>
  <c r="Q1813" i="5"/>
  <c r="Q1812" i="5"/>
  <c r="Q1811" i="5"/>
  <c r="Q1810" i="5"/>
  <c r="Q1809" i="5"/>
  <c r="Q1808" i="5"/>
  <c r="Q1807" i="5"/>
  <c r="Q1806" i="5"/>
  <c r="Q1805" i="5"/>
  <c r="Q1804" i="5"/>
  <c r="Q1803" i="5"/>
  <c r="Q1802" i="5"/>
  <c r="Q1801" i="5"/>
  <c r="Q1800" i="5"/>
  <c r="Q1799" i="5"/>
  <c r="Q1798" i="5"/>
  <c r="Q1797" i="5"/>
  <c r="Q1796" i="5"/>
  <c r="Q1795" i="5"/>
  <c r="Q1794" i="5"/>
  <c r="Q1793" i="5"/>
  <c r="Q1792" i="5"/>
  <c r="Q1791" i="5"/>
  <c r="Q1790" i="5"/>
  <c r="Q1789" i="5"/>
  <c r="Q1788" i="5"/>
  <c r="Q1787" i="5"/>
  <c r="Q1786" i="5"/>
  <c r="Q1785" i="5"/>
  <c r="Q1784" i="5"/>
  <c r="Q1783" i="5"/>
  <c r="Q1782" i="5"/>
  <c r="Q1781" i="5"/>
  <c r="Q1780" i="5"/>
  <c r="Q1779" i="5"/>
  <c r="Q1778" i="5"/>
  <c r="Q1777" i="5"/>
  <c r="Q1776" i="5"/>
  <c r="Q1775" i="5"/>
  <c r="Q1774" i="5"/>
  <c r="Q1773" i="5"/>
  <c r="Q1772" i="5"/>
  <c r="Q1771" i="5"/>
  <c r="Q1770" i="5"/>
  <c r="Q1769" i="5"/>
  <c r="Q1768" i="5"/>
  <c r="Q1767" i="5"/>
  <c r="Q1766" i="5"/>
  <c r="Q1765" i="5"/>
  <c r="Q1764" i="5"/>
  <c r="Q1763" i="5"/>
  <c r="Q1762" i="5"/>
  <c r="Q1761" i="5"/>
  <c r="Q1760" i="5"/>
  <c r="Q1759" i="5"/>
  <c r="Q1758" i="5"/>
  <c r="Q1757" i="5"/>
  <c r="Q1756" i="5"/>
  <c r="Q1755" i="5"/>
  <c r="Q1754" i="5"/>
  <c r="Q1753" i="5"/>
  <c r="Q1752" i="5"/>
  <c r="Q1751" i="5"/>
  <c r="Q1750" i="5"/>
  <c r="Q1749" i="5"/>
  <c r="Q1748" i="5"/>
  <c r="Q1747" i="5"/>
  <c r="Q1746" i="5"/>
  <c r="Q1745" i="5"/>
  <c r="Q1744" i="5"/>
  <c r="Q1743" i="5"/>
  <c r="Q1742" i="5"/>
  <c r="Q1741" i="5"/>
  <c r="Q1740" i="5"/>
  <c r="Q1739" i="5"/>
  <c r="Q1738" i="5"/>
  <c r="Q1737" i="5"/>
  <c r="Q1736" i="5"/>
  <c r="Q1735" i="5"/>
  <c r="Q1734" i="5"/>
  <c r="Q1733" i="5"/>
  <c r="Q1732" i="5"/>
  <c r="Q1731" i="5"/>
  <c r="Q1730" i="5"/>
  <c r="Q1729" i="5"/>
  <c r="Q1728" i="5"/>
  <c r="Q1727" i="5"/>
  <c r="Q1726" i="5"/>
  <c r="Q1725" i="5"/>
  <c r="Q1724" i="5"/>
  <c r="Q1723" i="5"/>
  <c r="Q1722" i="5"/>
  <c r="Q1721" i="5"/>
  <c r="Q1720" i="5"/>
  <c r="Q1719" i="5"/>
  <c r="Q1718" i="5"/>
  <c r="Q1717" i="5"/>
  <c r="Q1716" i="5"/>
  <c r="Q1715" i="5"/>
  <c r="Q1714" i="5"/>
  <c r="Q1713" i="5"/>
  <c r="Q1712" i="5"/>
  <c r="Q1711" i="5"/>
  <c r="Q1710" i="5"/>
  <c r="Q1709" i="5"/>
  <c r="Q1708" i="5"/>
  <c r="Q1707" i="5"/>
  <c r="Q1706" i="5"/>
  <c r="Q1705" i="5"/>
  <c r="Q1704" i="5"/>
  <c r="Q1703" i="5"/>
  <c r="Q1702" i="5"/>
  <c r="Q1701" i="5"/>
  <c r="Q1700" i="5"/>
  <c r="Q1699" i="5"/>
  <c r="Q1698" i="5"/>
  <c r="Q1697" i="5"/>
  <c r="Q1696" i="5"/>
  <c r="Q1695" i="5"/>
  <c r="Q1694" i="5"/>
  <c r="Q1693" i="5"/>
  <c r="Q1692" i="5"/>
  <c r="Q1691" i="5"/>
  <c r="Q1690" i="5"/>
  <c r="Q1689" i="5"/>
  <c r="Q1688" i="5"/>
  <c r="Q1687" i="5"/>
  <c r="Q1686" i="5"/>
  <c r="Q1685" i="5"/>
  <c r="Q1684" i="5"/>
  <c r="Q1683" i="5"/>
  <c r="Q1682" i="5"/>
  <c r="Q1681" i="5"/>
  <c r="Q1680" i="5"/>
  <c r="Q1679" i="5"/>
  <c r="Q1678" i="5"/>
  <c r="Q1677" i="5"/>
  <c r="Q1676" i="5"/>
  <c r="Q1675" i="5"/>
  <c r="Q1674" i="5"/>
  <c r="Q1673" i="5"/>
  <c r="Q1672" i="5"/>
  <c r="Q1671" i="5"/>
  <c r="Q1670" i="5"/>
  <c r="Q1669" i="5"/>
  <c r="Q1668" i="5"/>
  <c r="Q1667" i="5"/>
  <c r="Q1666" i="5"/>
  <c r="Q1665" i="5"/>
  <c r="Q1664" i="5"/>
  <c r="Q1663" i="5"/>
  <c r="Q1662" i="5"/>
  <c r="Q1661" i="5"/>
  <c r="Q1660" i="5"/>
  <c r="Q1659" i="5"/>
  <c r="Q1658" i="5"/>
  <c r="Q1657" i="5"/>
  <c r="Q1656" i="5"/>
  <c r="Q1655" i="5"/>
  <c r="Q1654" i="5"/>
  <c r="Q1653" i="5"/>
  <c r="Q1652" i="5"/>
  <c r="Q1651" i="5"/>
  <c r="Q1650" i="5"/>
  <c r="Q1649" i="5"/>
  <c r="Q1648" i="5"/>
  <c r="Q1647" i="5"/>
  <c r="Q1646" i="5"/>
  <c r="Q1645" i="5"/>
  <c r="Q1644" i="5"/>
  <c r="Q1643" i="5"/>
  <c r="Q1642" i="5"/>
  <c r="Q1641" i="5"/>
  <c r="Q1640" i="5"/>
  <c r="Q1639" i="5"/>
  <c r="Q1638" i="5"/>
  <c r="Q1637" i="5"/>
  <c r="Q1636" i="5"/>
  <c r="Q1635" i="5"/>
  <c r="Q1634" i="5"/>
  <c r="Q1633" i="5"/>
  <c r="Q1632" i="5"/>
  <c r="Q1631" i="5"/>
  <c r="Q1630" i="5"/>
  <c r="Q1629" i="5"/>
  <c r="Q1628" i="5"/>
  <c r="Q1627" i="5"/>
  <c r="Q1626" i="5"/>
  <c r="Q1625" i="5"/>
  <c r="Q1624" i="5"/>
  <c r="Q1623" i="5"/>
  <c r="Q1622" i="5"/>
  <c r="Q1621" i="5"/>
  <c r="Q1620" i="5"/>
  <c r="Q1619" i="5"/>
  <c r="Q1618" i="5"/>
  <c r="Q1617" i="5"/>
  <c r="Q1616" i="5"/>
  <c r="Q1615" i="5"/>
  <c r="Q1614" i="5"/>
  <c r="Q1613" i="5"/>
  <c r="Q1612" i="5"/>
  <c r="Q1611" i="5"/>
  <c r="Q1610" i="5"/>
  <c r="Q1609" i="5"/>
  <c r="Q1608" i="5"/>
  <c r="Q1607" i="5"/>
  <c r="Q1606" i="5"/>
  <c r="Q1605" i="5"/>
  <c r="Q1604" i="5"/>
  <c r="Q1603" i="5"/>
  <c r="Q1602" i="5"/>
  <c r="Q1601" i="5"/>
  <c r="Q1600" i="5"/>
  <c r="Q1599" i="5"/>
  <c r="Q1598" i="5"/>
  <c r="Q1597" i="5"/>
  <c r="Q1596" i="5"/>
  <c r="Q1595" i="5"/>
  <c r="Q1594" i="5"/>
  <c r="Q1593" i="5"/>
  <c r="Q1592" i="5"/>
  <c r="Q1591" i="5"/>
  <c r="Q1590" i="5"/>
  <c r="Q1589" i="5"/>
  <c r="Q1588" i="5"/>
  <c r="Q1587" i="5"/>
  <c r="Q1586" i="5"/>
  <c r="Q1585" i="5"/>
  <c r="Q1584" i="5"/>
  <c r="Q1583" i="5"/>
  <c r="Q1582" i="5"/>
  <c r="Q1581" i="5"/>
  <c r="Q1580" i="5"/>
  <c r="Q1579" i="5"/>
  <c r="Q1578" i="5"/>
  <c r="Q1577" i="5"/>
  <c r="Q1576" i="5"/>
  <c r="Q1575" i="5"/>
  <c r="Q1574" i="5"/>
  <c r="Q1573" i="5"/>
  <c r="Q1572" i="5"/>
  <c r="Q1571" i="5"/>
  <c r="Q1570" i="5"/>
  <c r="Q1569" i="5"/>
  <c r="Q1568" i="5"/>
  <c r="Q1567" i="5"/>
  <c r="Q1566" i="5"/>
  <c r="Q1565" i="5"/>
  <c r="Q1564" i="5"/>
  <c r="Q1563" i="5"/>
  <c r="Q1562" i="5"/>
  <c r="Q1561" i="5"/>
  <c r="Q1560" i="5"/>
  <c r="Q1559" i="5"/>
  <c r="Q1558" i="5"/>
  <c r="Q1557" i="5"/>
  <c r="Q1556" i="5"/>
  <c r="Q1555" i="5"/>
  <c r="Q1554" i="5"/>
  <c r="Q1553" i="5"/>
  <c r="Q1552" i="5"/>
  <c r="Q1551" i="5"/>
  <c r="Q1550" i="5"/>
  <c r="Q1549" i="5"/>
  <c r="Q1548" i="5"/>
  <c r="Q1547" i="5"/>
  <c r="Q1546" i="5"/>
  <c r="Q1545" i="5"/>
  <c r="Q1544" i="5"/>
  <c r="Q1543" i="5"/>
  <c r="Q1542" i="5"/>
  <c r="Q1541" i="5"/>
  <c r="Q1540" i="5"/>
  <c r="Q1539" i="5"/>
  <c r="Q1538" i="5"/>
  <c r="Q1537" i="5"/>
  <c r="Q1536" i="5"/>
  <c r="Q1535" i="5"/>
  <c r="Q1534" i="5"/>
  <c r="Q1533" i="5"/>
  <c r="Q1532" i="5"/>
  <c r="Q1531" i="5"/>
  <c r="Q1530" i="5"/>
  <c r="Q1529" i="5"/>
  <c r="Q1528" i="5"/>
  <c r="Q1527" i="5"/>
  <c r="Q1526" i="5"/>
  <c r="Q1525" i="5"/>
  <c r="Q1524" i="5"/>
  <c r="Q1523" i="5"/>
  <c r="Q1522" i="5"/>
  <c r="Q1521" i="5"/>
  <c r="Q1520" i="5"/>
  <c r="Q1519" i="5"/>
  <c r="Q1518" i="5"/>
  <c r="Q1517" i="5"/>
  <c r="Q1516" i="5"/>
  <c r="Q1515" i="5"/>
  <c r="Q1514" i="5"/>
  <c r="Q1513" i="5"/>
  <c r="Q1512" i="5"/>
  <c r="Q1511" i="5"/>
  <c r="Q1510" i="5"/>
  <c r="Q1509" i="5"/>
  <c r="Q1508" i="5"/>
  <c r="Q1507" i="5"/>
  <c r="Q1506" i="5"/>
  <c r="Q1505" i="5"/>
  <c r="Q1504" i="5"/>
  <c r="Q1503" i="5"/>
  <c r="Q1502" i="5"/>
  <c r="Q1501" i="5"/>
  <c r="Q1500" i="5"/>
  <c r="Q1499" i="5"/>
  <c r="Q1498" i="5"/>
  <c r="Q1497" i="5"/>
  <c r="Q1496" i="5"/>
  <c r="Q1495" i="5"/>
  <c r="Q1494" i="5"/>
  <c r="Q1493" i="5"/>
  <c r="Q1492" i="5"/>
  <c r="Q1491" i="5"/>
  <c r="Q1490" i="5"/>
  <c r="Q1489" i="5"/>
  <c r="Q1488" i="5"/>
  <c r="Q1487" i="5"/>
  <c r="Q1486" i="5"/>
  <c r="Q1485" i="5"/>
  <c r="Q1484" i="5"/>
  <c r="Q1483" i="5"/>
  <c r="Q1482" i="5"/>
  <c r="Q1481" i="5"/>
  <c r="Q1480" i="5"/>
  <c r="Q1479" i="5"/>
  <c r="Q1478" i="5"/>
  <c r="Q1477" i="5"/>
  <c r="Q1476" i="5"/>
  <c r="Q1475" i="5"/>
  <c r="Q1474" i="5"/>
  <c r="Q1473" i="5"/>
  <c r="Q1472" i="5"/>
  <c r="Q1471" i="5"/>
  <c r="Q1470" i="5"/>
  <c r="Q1469" i="5"/>
  <c r="Q1468" i="5"/>
  <c r="Q1467" i="5"/>
  <c r="Q1466" i="5"/>
  <c r="Q1465" i="5"/>
  <c r="Q1464" i="5"/>
  <c r="Q1463" i="5"/>
  <c r="X1463" i="5" s="1"/>
  <c r="X1099" i="5" l="1"/>
  <c r="X524" i="6"/>
  <c r="X525" i="6" s="1"/>
  <c r="X526" i="6" s="1"/>
  <c r="X527" i="6" s="1"/>
  <c r="X528" i="6" s="1"/>
  <c r="X529" i="6" s="1"/>
  <c r="X530" i="6" s="1"/>
  <c r="X531" i="6" s="1"/>
  <c r="X532" i="6" s="1"/>
  <c r="X533" i="6" s="1"/>
  <c r="X534" i="6" s="1"/>
  <c r="X535" i="6" s="1"/>
  <c r="X536" i="6" s="1"/>
  <c r="X537" i="6" s="1"/>
  <c r="X538" i="6" s="1"/>
  <c r="X539" i="6" s="1"/>
  <c r="X540" i="6" s="1"/>
  <c r="X541" i="6" s="1"/>
  <c r="X542" i="6" s="1"/>
  <c r="X543" i="6" s="1"/>
  <c r="X544" i="6" s="1"/>
  <c r="X545" i="6" s="1"/>
  <c r="X546" i="6" s="1"/>
  <c r="X547" i="6" s="1"/>
  <c r="X548" i="6" s="1"/>
  <c r="X549" i="6" s="1"/>
  <c r="X550" i="6" s="1"/>
  <c r="X551" i="6" s="1"/>
  <c r="X552" i="6" s="1"/>
  <c r="X553" i="6" s="1"/>
  <c r="X554" i="6" s="1"/>
  <c r="X555" i="6" s="1"/>
  <c r="X556" i="6" s="1"/>
  <c r="X557" i="6" s="1"/>
  <c r="X558" i="6" s="1"/>
  <c r="X559" i="6" s="1"/>
  <c r="X560" i="6" s="1"/>
  <c r="X561" i="6" s="1"/>
  <c r="X562" i="6" s="1"/>
  <c r="X563" i="6" s="1"/>
  <c r="X564" i="6" s="1"/>
  <c r="X565" i="6" s="1"/>
  <c r="X566" i="6" s="1"/>
  <c r="X567" i="6" s="1"/>
  <c r="X568" i="6" s="1"/>
  <c r="X569" i="6" s="1"/>
  <c r="X570" i="6" s="1"/>
  <c r="X571" i="6" s="1"/>
  <c r="X572" i="6" s="1"/>
  <c r="X573" i="6" s="1"/>
  <c r="X574" i="6" s="1"/>
  <c r="X575" i="6" s="1"/>
  <c r="X576" i="6" s="1"/>
  <c r="X577" i="6" s="1"/>
  <c r="X578" i="6" s="1"/>
  <c r="X579" i="6" s="1"/>
  <c r="X580" i="6" s="1"/>
  <c r="X581" i="6" s="1"/>
  <c r="X582" i="6" s="1"/>
  <c r="X583" i="6" s="1"/>
  <c r="X584" i="6" s="1"/>
  <c r="X585" i="6" s="1"/>
  <c r="X586" i="6" s="1"/>
  <c r="X587" i="6" s="1"/>
  <c r="X588" i="6" s="1"/>
  <c r="X589" i="6" s="1"/>
  <c r="X590" i="6" s="1"/>
  <c r="X591" i="6" s="1"/>
  <c r="X592" i="6" s="1"/>
  <c r="X593" i="6" s="1"/>
  <c r="X594" i="6" s="1"/>
  <c r="X595" i="6" s="1"/>
  <c r="X596" i="6" s="1"/>
  <c r="X597" i="6" s="1"/>
  <c r="X598" i="6" s="1"/>
  <c r="X599" i="6" s="1"/>
  <c r="X600" i="6" s="1"/>
  <c r="X601" i="6" s="1"/>
  <c r="X602" i="6" s="1"/>
  <c r="X603" i="6" s="1"/>
  <c r="X604" i="6" s="1"/>
  <c r="X605" i="6" s="1"/>
  <c r="X606" i="6" s="1"/>
  <c r="X607" i="6" s="1"/>
  <c r="X608" i="6" s="1"/>
  <c r="X609" i="6" s="1"/>
  <c r="X610" i="6" s="1"/>
  <c r="X611" i="6" s="1"/>
  <c r="X612" i="6" s="1"/>
  <c r="X613" i="6" s="1"/>
  <c r="X614" i="6" s="1"/>
  <c r="X615" i="6" s="1"/>
  <c r="X616" i="6" s="1"/>
  <c r="X617" i="6" s="1"/>
  <c r="X618" i="6" s="1"/>
  <c r="X619" i="6" s="1"/>
  <c r="X620" i="6" s="1"/>
  <c r="X621" i="6" s="1"/>
  <c r="X622" i="6" s="1"/>
  <c r="X623" i="6" s="1"/>
  <c r="X624" i="6" s="1"/>
  <c r="X625" i="6" s="1"/>
  <c r="X626" i="6" s="1"/>
  <c r="X627" i="6" s="1"/>
  <c r="X628" i="6" s="1"/>
  <c r="X629" i="6" s="1"/>
  <c r="X630" i="6" s="1"/>
  <c r="X631" i="6" s="1"/>
  <c r="X632" i="6" s="1"/>
  <c r="X633" i="6" s="1"/>
  <c r="X634" i="6" s="1"/>
  <c r="X635" i="6" s="1"/>
  <c r="X636" i="6" s="1"/>
  <c r="X637" i="6" s="1"/>
  <c r="X638" i="6" s="1"/>
  <c r="X639" i="6" s="1"/>
  <c r="X640" i="6" s="1"/>
  <c r="X641" i="6" s="1"/>
  <c r="X642" i="6" s="1"/>
  <c r="X643" i="6" s="1"/>
  <c r="X644" i="6" s="1"/>
  <c r="X645" i="6" s="1"/>
  <c r="X646" i="6" s="1"/>
  <c r="X647" i="6" s="1"/>
  <c r="X648" i="6" s="1"/>
  <c r="X649" i="6" s="1"/>
  <c r="X650" i="6" s="1"/>
  <c r="X651" i="6" s="1"/>
  <c r="X652" i="6" s="1"/>
  <c r="X653" i="6" s="1"/>
  <c r="X654" i="6" s="1"/>
  <c r="X655" i="6" s="1"/>
  <c r="X656" i="6" s="1"/>
  <c r="X657" i="6" s="1"/>
  <c r="X658" i="6" s="1"/>
  <c r="X659" i="6" s="1"/>
  <c r="X660" i="6" s="1"/>
  <c r="X661" i="6" s="1"/>
  <c r="X662" i="6" s="1"/>
  <c r="X663" i="6" s="1"/>
  <c r="X664" i="6" s="1"/>
  <c r="X665" i="6" s="1"/>
  <c r="X666" i="6" s="1"/>
  <c r="X667" i="6" s="1"/>
  <c r="X668" i="6" s="1"/>
  <c r="X669" i="6" s="1"/>
  <c r="X670" i="6" s="1"/>
  <c r="X671" i="6" s="1"/>
  <c r="X672" i="6" s="1"/>
  <c r="X673" i="6" s="1"/>
  <c r="X674" i="6" s="1"/>
  <c r="X675" i="6" s="1"/>
  <c r="X676" i="6" s="1"/>
  <c r="X677" i="6" s="1"/>
  <c r="X678" i="6" s="1"/>
  <c r="X11" i="6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10" i="6"/>
  <c r="AG8" i="2"/>
  <c r="AH8" i="2" s="1"/>
  <c r="AI8" i="2" s="1"/>
  <c r="X4" i="5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259" i="5" s="1"/>
  <c r="X260" i="5" s="1"/>
  <c r="X261" i="5" s="1"/>
  <c r="X262" i="5" s="1"/>
  <c r="X263" i="5" s="1"/>
  <c r="X264" i="5" s="1"/>
  <c r="X265" i="5" s="1"/>
  <c r="X266" i="5" s="1"/>
  <c r="X267" i="5" s="1"/>
  <c r="X268" i="5" s="1"/>
  <c r="X269" i="5" s="1"/>
  <c r="X270" i="5" s="1"/>
  <c r="X271" i="5" s="1"/>
  <c r="X272" i="5" s="1"/>
  <c r="X273" i="5" s="1"/>
  <c r="X274" i="5" s="1"/>
  <c r="X275" i="5" s="1"/>
  <c r="X276" i="5" s="1"/>
  <c r="X277" i="5" s="1"/>
  <c r="X278" i="5" s="1"/>
  <c r="X279" i="5" s="1"/>
  <c r="X280" i="5" s="1"/>
  <c r="X281" i="5" s="1"/>
  <c r="X282" i="5" s="1"/>
  <c r="X283" i="5" s="1"/>
  <c r="X284" i="5" s="1"/>
  <c r="X285" i="5" s="1"/>
  <c r="X286" i="5" s="1"/>
  <c r="X287" i="5" s="1"/>
  <c r="X288" i="5" s="1"/>
  <c r="X289" i="5" s="1"/>
  <c r="X290" i="5" s="1"/>
  <c r="X291" i="5" s="1"/>
  <c r="X292" i="5" s="1"/>
  <c r="X293" i="5" s="1"/>
  <c r="X294" i="5" s="1"/>
  <c r="X295" i="5" s="1"/>
  <c r="X296" i="5" s="1"/>
  <c r="X297" i="5" s="1"/>
  <c r="X298" i="5" s="1"/>
  <c r="X299" i="5" s="1"/>
  <c r="X300" i="5" s="1"/>
  <c r="X301" i="5" s="1"/>
  <c r="X302" i="5" s="1"/>
  <c r="X303" i="5" s="1"/>
  <c r="X304" i="5" s="1"/>
  <c r="X305" i="5" s="1"/>
  <c r="X306" i="5" s="1"/>
  <c r="X307" i="5" s="1"/>
  <c r="X308" i="5" s="1"/>
  <c r="X309" i="5" s="1"/>
  <c r="X310" i="5" s="1"/>
  <c r="X311" i="5" s="1"/>
  <c r="X312" i="5" s="1"/>
  <c r="X313" i="5" s="1"/>
  <c r="X314" i="5" s="1"/>
  <c r="X315" i="5" s="1"/>
  <c r="X316" i="5" s="1"/>
  <c r="X317" i="5" s="1"/>
  <c r="X318" i="5" s="1"/>
  <c r="X319" i="5" s="1"/>
  <c r="X320" i="5" s="1"/>
  <c r="X321" i="5" s="1"/>
  <c r="X322" i="5" s="1"/>
  <c r="X323" i="5" s="1"/>
  <c r="X324" i="5" s="1"/>
  <c r="X325" i="5" s="1"/>
  <c r="X326" i="5" s="1"/>
  <c r="X327" i="5" s="1"/>
  <c r="X328" i="5" s="1"/>
  <c r="X329" i="5" s="1"/>
  <c r="X330" i="5" s="1"/>
  <c r="X331" i="5" s="1"/>
  <c r="X332" i="5" s="1"/>
  <c r="X333" i="5" s="1"/>
  <c r="X334" i="5" s="1"/>
  <c r="X335" i="5" s="1"/>
  <c r="X336" i="5" s="1"/>
  <c r="X337" i="5" s="1"/>
  <c r="X338" i="5" s="1"/>
  <c r="X339" i="5" s="1"/>
  <c r="X340" i="5" s="1"/>
  <c r="X341" i="5" s="1"/>
  <c r="X342" i="5" s="1"/>
  <c r="X343" i="5" s="1"/>
  <c r="X344" i="5" s="1"/>
  <c r="X345" i="5" s="1"/>
  <c r="X346" i="5" s="1"/>
  <c r="X347" i="5" s="1"/>
  <c r="X348" i="5" s="1"/>
  <c r="X349" i="5" s="1"/>
  <c r="X350" i="5" s="1"/>
  <c r="X351" i="5" s="1"/>
  <c r="X352" i="5" s="1"/>
  <c r="X353" i="5" s="1"/>
  <c r="X354" i="5" s="1"/>
  <c r="X355" i="5" s="1"/>
  <c r="X356" i="5" s="1"/>
  <c r="X357" i="5" s="1"/>
  <c r="X358" i="5" s="1"/>
  <c r="X359" i="5" s="1"/>
  <c r="X360" i="5" s="1"/>
  <c r="X361" i="5" s="1"/>
  <c r="X362" i="5" s="1"/>
  <c r="X363" i="5" s="1"/>
  <c r="X364" i="5" s="1"/>
  <c r="X365" i="5" s="1"/>
  <c r="X366" i="5" s="1"/>
  <c r="X367" i="5" s="1"/>
  <c r="X1100" i="5"/>
  <c r="X1101" i="5" s="1"/>
  <c r="X1102" i="5" s="1"/>
  <c r="X1103" i="5" s="1"/>
  <c r="X1104" i="5" s="1"/>
  <c r="X1105" i="5" s="1"/>
  <c r="X1106" i="5" s="1"/>
  <c r="X1107" i="5" s="1"/>
  <c r="X1108" i="5" s="1"/>
  <c r="X1109" i="5" s="1"/>
  <c r="X1110" i="5" s="1"/>
  <c r="X1111" i="5" s="1"/>
  <c r="X1112" i="5" s="1"/>
  <c r="X1113" i="5" s="1"/>
  <c r="X1114" i="5" s="1"/>
  <c r="X1115" i="5" s="1"/>
  <c r="X1116" i="5" s="1"/>
  <c r="X1117" i="5" s="1"/>
  <c r="X1118" i="5" s="1"/>
  <c r="X1119" i="5" s="1"/>
  <c r="X1120" i="5" s="1"/>
  <c r="X1121" i="5" s="1"/>
  <c r="X1122" i="5" s="1"/>
  <c r="X1123" i="5" s="1"/>
  <c r="X1124" i="5" s="1"/>
  <c r="X1125" i="5" s="1"/>
  <c r="X1126" i="5" s="1"/>
  <c r="X1127" i="5" s="1"/>
  <c r="X1128" i="5" s="1"/>
  <c r="X1129" i="5" s="1"/>
  <c r="X1130" i="5" s="1"/>
  <c r="X1131" i="5" s="1"/>
  <c r="X1132" i="5" s="1"/>
  <c r="X1133" i="5" s="1"/>
  <c r="X1134" i="5" s="1"/>
  <c r="X1135" i="5" s="1"/>
  <c r="X1136" i="5" s="1"/>
  <c r="X1137" i="5" s="1"/>
  <c r="X1138" i="5" s="1"/>
  <c r="X1139" i="5" s="1"/>
  <c r="X1140" i="5" s="1"/>
  <c r="X1141" i="5" s="1"/>
  <c r="X1142" i="5" s="1"/>
  <c r="X1143" i="5" s="1"/>
  <c r="X1144" i="5" s="1"/>
  <c r="X1145" i="5" s="1"/>
  <c r="X1146" i="5" s="1"/>
  <c r="X1147" i="5" s="1"/>
  <c r="X1148" i="5" s="1"/>
  <c r="X1149" i="5" s="1"/>
  <c r="X1150" i="5" s="1"/>
  <c r="X1151" i="5" s="1"/>
  <c r="X1152" i="5" s="1"/>
  <c r="X1153" i="5" s="1"/>
  <c r="X1154" i="5" s="1"/>
  <c r="X1155" i="5" s="1"/>
  <c r="X1156" i="5" s="1"/>
  <c r="X1157" i="5" s="1"/>
  <c r="X1158" i="5" s="1"/>
  <c r="X1159" i="5" s="1"/>
  <c r="X1160" i="5" s="1"/>
  <c r="X1161" i="5" s="1"/>
  <c r="X1162" i="5" s="1"/>
  <c r="X1163" i="5" s="1"/>
  <c r="X1164" i="5" s="1"/>
  <c r="X1165" i="5" s="1"/>
  <c r="X1166" i="5" s="1"/>
  <c r="X1167" i="5" s="1"/>
  <c r="X1168" i="5" s="1"/>
  <c r="X1169" i="5" s="1"/>
  <c r="X1170" i="5" s="1"/>
  <c r="X1171" i="5" s="1"/>
  <c r="X1172" i="5" s="1"/>
  <c r="X1173" i="5" s="1"/>
  <c r="X1174" i="5" s="1"/>
  <c r="X1175" i="5" s="1"/>
  <c r="X1176" i="5" s="1"/>
  <c r="X1177" i="5" s="1"/>
  <c r="X1178" i="5" s="1"/>
  <c r="X1179" i="5" s="1"/>
  <c r="X1180" i="5" s="1"/>
  <c r="X1181" i="5" s="1"/>
  <c r="X1182" i="5" s="1"/>
  <c r="X1183" i="5" s="1"/>
  <c r="X1184" i="5" s="1"/>
  <c r="X1185" i="5" s="1"/>
  <c r="X1186" i="5" s="1"/>
  <c r="X1187" i="5" s="1"/>
  <c r="X1188" i="5" s="1"/>
  <c r="X1189" i="5" s="1"/>
  <c r="X1190" i="5" s="1"/>
  <c r="X1191" i="5" s="1"/>
  <c r="X1192" i="5" s="1"/>
  <c r="X1193" i="5" s="1"/>
  <c r="X1194" i="5" s="1"/>
  <c r="X1195" i="5" s="1"/>
  <c r="X1196" i="5" s="1"/>
  <c r="X1197" i="5" s="1"/>
  <c r="X1198" i="5" s="1"/>
  <c r="X1199" i="5" s="1"/>
  <c r="X1200" i="5" s="1"/>
  <c r="X1201" i="5" s="1"/>
  <c r="X1202" i="5" s="1"/>
  <c r="X1203" i="5" s="1"/>
  <c r="X1204" i="5" s="1"/>
  <c r="X1205" i="5" s="1"/>
  <c r="X1206" i="5" s="1"/>
  <c r="X1207" i="5" s="1"/>
  <c r="X1208" i="5" s="1"/>
  <c r="X1209" i="5" s="1"/>
  <c r="X1210" i="5" s="1"/>
  <c r="X1211" i="5" s="1"/>
  <c r="X1212" i="5" s="1"/>
  <c r="X1213" i="5" s="1"/>
  <c r="X1214" i="5" s="1"/>
  <c r="X1215" i="5" s="1"/>
  <c r="X1216" i="5" s="1"/>
  <c r="X1217" i="5" s="1"/>
  <c r="X1218" i="5" s="1"/>
  <c r="X1219" i="5" s="1"/>
  <c r="X1220" i="5" s="1"/>
  <c r="X1221" i="5" s="1"/>
  <c r="X1222" i="5" s="1"/>
  <c r="X1223" i="5" s="1"/>
  <c r="X1224" i="5" s="1"/>
  <c r="X1225" i="5" s="1"/>
  <c r="X1226" i="5" s="1"/>
  <c r="X1227" i="5" s="1"/>
  <c r="X1228" i="5" s="1"/>
  <c r="X1229" i="5" s="1"/>
  <c r="X1230" i="5" s="1"/>
  <c r="X1231" i="5" s="1"/>
  <c r="X1232" i="5" s="1"/>
  <c r="X1233" i="5" s="1"/>
  <c r="X1234" i="5" s="1"/>
  <c r="X1235" i="5" s="1"/>
  <c r="X1236" i="5" s="1"/>
  <c r="X1237" i="5" s="1"/>
  <c r="X1238" i="5" s="1"/>
  <c r="X1239" i="5" s="1"/>
  <c r="X1240" i="5" s="1"/>
  <c r="X1241" i="5" s="1"/>
  <c r="X1242" i="5" s="1"/>
  <c r="X1243" i="5" s="1"/>
  <c r="X1244" i="5" s="1"/>
  <c r="X1245" i="5" s="1"/>
  <c r="X1246" i="5" s="1"/>
  <c r="X1247" i="5" s="1"/>
  <c r="X1248" i="5" s="1"/>
  <c r="X1249" i="5" s="1"/>
  <c r="X1250" i="5" s="1"/>
  <c r="X1251" i="5" s="1"/>
  <c r="X1252" i="5" s="1"/>
  <c r="X1253" i="5" s="1"/>
  <c r="X1254" i="5" s="1"/>
  <c r="X1255" i="5" s="1"/>
  <c r="X1256" i="5" s="1"/>
  <c r="X1257" i="5" s="1"/>
  <c r="X1258" i="5" s="1"/>
  <c r="X1259" i="5" s="1"/>
  <c r="X1260" i="5" s="1"/>
  <c r="X1261" i="5" s="1"/>
  <c r="X1262" i="5" s="1"/>
  <c r="X1263" i="5" s="1"/>
  <c r="X1264" i="5" s="1"/>
  <c r="X1265" i="5" s="1"/>
  <c r="X1266" i="5" s="1"/>
  <c r="X1267" i="5" s="1"/>
  <c r="X1268" i="5" s="1"/>
  <c r="X1269" i="5" s="1"/>
  <c r="X1270" i="5" s="1"/>
  <c r="X1271" i="5" s="1"/>
  <c r="X1272" i="5" s="1"/>
  <c r="X1273" i="5" s="1"/>
  <c r="X1274" i="5" s="1"/>
  <c r="X1275" i="5" s="1"/>
  <c r="X1276" i="5" s="1"/>
  <c r="X1277" i="5" s="1"/>
  <c r="X1278" i="5" s="1"/>
  <c r="X1279" i="5" s="1"/>
  <c r="X1280" i="5" s="1"/>
  <c r="X1281" i="5" s="1"/>
  <c r="X1282" i="5" s="1"/>
  <c r="X1283" i="5" s="1"/>
  <c r="X1284" i="5" s="1"/>
  <c r="X1285" i="5" s="1"/>
  <c r="X1286" i="5" s="1"/>
  <c r="X1287" i="5" s="1"/>
  <c r="X1288" i="5" s="1"/>
  <c r="X1289" i="5" s="1"/>
  <c r="X1290" i="5" s="1"/>
  <c r="X1291" i="5" s="1"/>
  <c r="X1292" i="5" s="1"/>
  <c r="X1293" i="5" s="1"/>
  <c r="X1294" i="5" s="1"/>
  <c r="X1295" i="5" s="1"/>
  <c r="X1296" i="5" s="1"/>
  <c r="X1297" i="5" s="1"/>
  <c r="X1298" i="5" s="1"/>
  <c r="X1299" i="5" s="1"/>
  <c r="X1300" i="5" s="1"/>
  <c r="X1301" i="5" s="1"/>
  <c r="X1302" i="5" s="1"/>
  <c r="X1303" i="5" s="1"/>
  <c r="X1304" i="5" s="1"/>
  <c r="X1305" i="5" s="1"/>
  <c r="X1306" i="5" s="1"/>
  <c r="X1307" i="5" s="1"/>
  <c r="X1308" i="5" s="1"/>
  <c r="X1309" i="5" s="1"/>
  <c r="X1310" i="5" s="1"/>
  <c r="X1311" i="5" s="1"/>
  <c r="X1312" i="5" s="1"/>
  <c r="X1313" i="5" s="1"/>
  <c r="X1314" i="5" s="1"/>
  <c r="X1315" i="5" s="1"/>
  <c r="X1316" i="5" s="1"/>
  <c r="X1317" i="5" s="1"/>
  <c r="X1318" i="5" s="1"/>
  <c r="X1319" i="5" s="1"/>
  <c r="X1320" i="5" s="1"/>
  <c r="X1321" i="5" s="1"/>
  <c r="X1322" i="5" s="1"/>
  <c r="X1323" i="5" s="1"/>
  <c r="X1324" i="5" s="1"/>
  <c r="X1325" i="5" s="1"/>
  <c r="X1326" i="5" s="1"/>
  <c r="X1327" i="5" s="1"/>
  <c r="X1328" i="5" s="1"/>
  <c r="X1329" i="5" s="1"/>
  <c r="X1330" i="5" s="1"/>
  <c r="X1331" i="5" s="1"/>
  <c r="X1332" i="5" s="1"/>
  <c r="X1333" i="5" s="1"/>
  <c r="X1334" i="5" s="1"/>
  <c r="X1335" i="5" s="1"/>
  <c r="X1336" i="5" s="1"/>
  <c r="X1337" i="5" s="1"/>
  <c r="X1338" i="5" s="1"/>
  <c r="X1339" i="5" s="1"/>
  <c r="X1340" i="5" s="1"/>
  <c r="X1341" i="5" s="1"/>
  <c r="X1342" i="5" s="1"/>
  <c r="X1343" i="5" s="1"/>
  <c r="X1344" i="5" s="1"/>
  <c r="X1345" i="5" s="1"/>
  <c r="X1346" i="5" s="1"/>
  <c r="X1347" i="5" s="1"/>
  <c r="X1348" i="5" s="1"/>
  <c r="X1349" i="5" s="1"/>
  <c r="X1350" i="5" s="1"/>
  <c r="X1351" i="5" s="1"/>
  <c r="X1352" i="5" s="1"/>
  <c r="X1353" i="5" s="1"/>
  <c r="X1354" i="5" s="1"/>
  <c r="X1355" i="5" s="1"/>
  <c r="X1356" i="5" s="1"/>
  <c r="X1357" i="5" s="1"/>
  <c r="X1358" i="5" s="1"/>
  <c r="X1359" i="5" s="1"/>
  <c r="X1360" i="5" s="1"/>
  <c r="X1361" i="5" s="1"/>
  <c r="X1362" i="5" s="1"/>
  <c r="X1363" i="5" s="1"/>
  <c r="X1364" i="5" s="1"/>
  <c r="X1365" i="5" s="1"/>
  <c r="X1366" i="5" s="1"/>
  <c r="X1367" i="5" s="1"/>
  <c r="X1368" i="5" s="1"/>
  <c r="X1369" i="5" s="1"/>
  <c r="X1370" i="5" s="1"/>
  <c r="X1371" i="5" s="1"/>
  <c r="X1372" i="5" s="1"/>
  <c r="X1373" i="5" s="1"/>
  <c r="X1374" i="5" s="1"/>
  <c r="X1375" i="5" s="1"/>
  <c r="X1376" i="5" s="1"/>
  <c r="X1377" i="5" s="1"/>
  <c r="X1378" i="5" s="1"/>
  <c r="X1379" i="5" s="1"/>
  <c r="X1380" i="5" s="1"/>
  <c r="X1381" i="5" s="1"/>
  <c r="X1382" i="5" s="1"/>
  <c r="X1383" i="5" s="1"/>
  <c r="X1384" i="5" s="1"/>
  <c r="X1385" i="5" s="1"/>
  <c r="X1386" i="5" s="1"/>
  <c r="X1387" i="5" s="1"/>
  <c r="X1388" i="5" s="1"/>
  <c r="X1389" i="5" s="1"/>
  <c r="X1390" i="5" s="1"/>
  <c r="X1391" i="5" s="1"/>
  <c r="X1392" i="5" s="1"/>
  <c r="X1393" i="5" s="1"/>
  <c r="X1394" i="5" s="1"/>
  <c r="X1395" i="5" s="1"/>
  <c r="X1396" i="5" s="1"/>
  <c r="X1397" i="5" s="1"/>
  <c r="X1398" i="5" s="1"/>
  <c r="X1399" i="5" s="1"/>
  <c r="X1400" i="5" s="1"/>
  <c r="X1401" i="5" s="1"/>
  <c r="X1402" i="5" s="1"/>
  <c r="X1403" i="5" s="1"/>
  <c r="X1404" i="5" s="1"/>
  <c r="X1405" i="5" s="1"/>
  <c r="X1406" i="5" s="1"/>
  <c r="X1407" i="5" s="1"/>
  <c r="X1408" i="5" s="1"/>
  <c r="X1409" i="5" s="1"/>
  <c r="X1410" i="5" s="1"/>
  <c r="X1411" i="5" s="1"/>
  <c r="X1412" i="5" s="1"/>
  <c r="X1413" i="5" s="1"/>
  <c r="X1414" i="5" s="1"/>
  <c r="X1415" i="5" s="1"/>
  <c r="X1416" i="5" s="1"/>
  <c r="X1417" i="5" s="1"/>
  <c r="X1418" i="5" s="1"/>
  <c r="X1419" i="5" s="1"/>
  <c r="X1420" i="5" s="1"/>
  <c r="X1421" i="5" s="1"/>
  <c r="X1422" i="5" s="1"/>
  <c r="X1423" i="5" s="1"/>
  <c r="X1424" i="5" s="1"/>
  <c r="X1425" i="5" s="1"/>
  <c r="X1426" i="5" s="1"/>
  <c r="X1427" i="5" s="1"/>
  <c r="X1428" i="5" s="1"/>
  <c r="X1429" i="5" s="1"/>
  <c r="X1430" i="5" s="1"/>
  <c r="X1431" i="5" s="1"/>
  <c r="X1432" i="5" s="1"/>
  <c r="X1433" i="5" s="1"/>
  <c r="X1434" i="5" s="1"/>
  <c r="X1435" i="5" s="1"/>
  <c r="X1436" i="5" s="1"/>
  <c r="X1437" i="5" s="1"/>
  <c r="X1438" i="5" s="1"/>
  <c r="X1439" i="5" s="1"/>
  <c r="X1440" i="5" s="1"/>
  <c r="X1441" i="5" s="1"/>
  <c r="X1442" i="5" s="1"/>
  <c r="X1443" i="5" s="1"/>
  <c r="X1444" i="5" s="1"/>
  <c r="X1445" i="5" s="1"/>
  <c r="X1446" i="5" s="1"/>
  <c r="X1447" i="5" s="1"/>
  <c r="X1448" i="5" s="1"/>
  <c r="X1449" i="5" s="1"/>
  <c r="X1450" i="5" s="1"/>
  <c r="X1451" i="5" s="1"/>
  <c r="X1452" i="5" s="1"/>
  <c r="X1453" i="5" s="1"/>
  <c r="X1454" i="5" s="1"/>
  <c r="X1455" i="5" s="1"/>
  <c r="X1456" i="5" s="1"/>
  <c r="X1457" i="5" s="1"/>
  <c r="X1458" i="5" s="1"/>
  <c r="X1459" i="5" s="1"/>
  <c r="X1460" i="5" s="1"/>
  <c r="X1461" i="5" s="1"/>
  <c r="X1462" i="5" s="1"/>
  <c r="X734" i="5"/>
  <c r="X369" i="5"/>
  <c r="X370" i="5" s="1"/>
  <c r="X371" i="5" s="1"/>
  <c r="X372" i="5" s="1"/>
  <c r="X373" i="5" s="1"/>
  <c r="X374" i="5" s="1"/>
  <c r="X375" i="5" s="1"/>
  <c r="X376" i="5" s="1"/>
  <c r="X377" i="5" s="1"/>
  <c r="X378" i="5" s="1"/>
  <c r="X379" i="5" s="1"/>
  <c r="X380" i="5" s="1"/>
  <c r="X381" i="5" s="1"/>
  <c r="X382" i="5" s="1"/>
  <c r="X383" i="5" s="1"/>
  <c r="X384" i="5" s="1"/>
  <c r="X385" i="5" s="1"/>
  <c r="X386" i="5" s="1"/>
  <c r="X387" i="5" s="1"/>
  <c r="X388" i="5" s="1"/>
  <c r="X389" i="5" s="1"/>
  <c r="X390" i="5" s="1"/>
  <c r="X391" i="5" s="1"/>
  <c r="X392" i="5" s="1"/>
  <c r="X393" i="5" s="1"/>
  <c r="X394" i="5" s="1"/>
  <c r="X395" i="5" s="1"/>
  <c r="X396" i="5" s="1"/>
  <c r="X397" i="5" s="1"/>
  <c r="X398" i="5" s="1"/>
  <c r="X399" i="5" s="1"/>
  <c r="X400" i="5" s="1"/>
  <c r="X401" i="5" s="1"/>
  <c r="X402" i="5" s="1"/>
  <c r="X403" i="5" s="1"/>
  <c r="X404" i="5" s="1"/>
  <c r="X405" i="5" s="1"/>
  <c r="X406" i="5" s="1"/>
  <c r="X407" i="5" s="1"/>
  <c r="X408" i="5" s="1"/>
  <c r="X409" i="5" s="1"/>
  <c r="X410" i="5" s="1"/>
  <c r="X411" i="5" s="1"/>
  <c r="X412" i="5" s="1"/>
  <c r="X413" i="5" s="1"/>
  <c r="X414" i="5" s="1"/>
  <c r="X415" i="5" s="1"/>
  <c r="X416" i="5" s="1"/>
  <c r="X417" i="5" s="1"/>
  <c r="X418" i="5" s="1"/>
  <c r="X419" i="5" s="1"/>
  <c r="X420" i="5" s="1"/>
  <c r="X421" i="5" s="1"/>
  <c r="X422" i="5" s="1"/>
  <c r="X423" i="5" s="1"/>
  <c r="X424" i="5" s="1"/>
  <c r="X425" i="5" s="1"/>
  <c r="X426" i="5" s="1"/>
  <c r="X427" i="5" s="1"/>
  <c r="X428" i="5" s="1"/>
  <c r="X429" i="5" s="1"/>
  <c r="X430" i="5" s="1"/>
  <c r="X431" i="5" s="1"/>
  <c r="X432" i="5" s="1"/>
  <c r="X433" i="5" s="1"/>
  <c r="X434" i="5" s="1"/>
  <c r="X435" i="5" s="1"/>
  <c r="X436" i="5" s="1"/>
  <c r="X437" i="5" s="1"/>
  <c r="X438" i="5" s="1"/>
  <c r="X439" i="5" s="1"/>
  <c r="X440" i="5" s="1"/>
  <c r="X441" i="5" s="1"/>
  <c r="X442" i="5" s="1"/>
  <c r="X443" i="5" s="1"/>
  <c r="X444" i="5" s="1"/>
  <c r="X445" i="5" s="1"/>
  <c r="X446" i="5" s="1"/>
  <c r="X447" i="5" s="1"/>
  <c r="X448" i="5" s="1"/>
  <c r="X449" i="5" s="1"/>
  <c r="X450" i="5" s="1"/>
  <c r="X451" i="5" s="1"/>
  <c r="X452" i="5" s="1"/>
  <c r="X453" i="5" s="1"/>
  <c r="X454" i="5" s="1"/>
  <c r="X455" i="5" s="1"/>
  <c r="X456" i="5" s="1"/>
  <c r="X457" i="5" s="1"/>
  <c r="X458" i="5" s="1"/>
  <c r="X459" i="5" s="1"/>
  <c r="X460" i="5" s="1"/>
  <c r="X461" i="5" s="1"/>
  <c r="X462" i="5" s="1"/>
  <c r="X463" i="5" s="1"/>
  <c r="X464" i="5" s="1"/>
  <c r="X465" i="5" s="1"/>
  <c r="X466" i="5" s="1"/>
  <c r="X467" i="5" s="1"/>
  <c r="X468" i="5" s="1"/>
  <c r="X469" i="5" s="1"/>
  <c r="X470" i="5" s="1"/>
  <c r="X471" i="5" s="1"/>
  <c r="X472" i="5" s="1"/>
  <c r="X473" i="5" s="1"/>
  <c r="X474" i="5" s="1"/>
  <c r="X475" i="5" s="1"/>
  <c r="X476" i="5" s="1"/>
  <c r="X477" i="5" s="1"/>
  <c r="X478" i="5" s="1"/>
  <c r="X479" i="5" s="1"/>
  <c r="X480" i="5" s="1"/>
  <c r="X481" i="5" s="1"/>
  <c r="X482" i="5" s="1"/>
  <c r="X483" i="5" s="1"/>
  <c r="X484" i="5" s="1"/>
  <c r="X485" i="5" s="1"/>
  <c r="X486" i="5" s="1"/>
  <c r="X487" i="5" s="1"/>
  <c r="X488" i="5" s="1"/>
  <c r="X489" i="5" s="1"/>
  <c r="X490" i="5" s="1"/>
  <c r="X491" i="5" s="1"/>
  <c r="X492" i="5" s="1"/>
  <c r="X493" i="5" s="1"/>
  <c r="X494" i="5" s="1"/>
  <c r="X495" i="5" s="1"/>
  <c r="X496" i="5" s="1"/>
  <c r="X497" i="5" s="1"/>
  <c r="X498" i="5" s="1"/>
  <c r="X499" i="5" s="1"/>
  <c r="X500" i="5" s="1"/>
  <c r="X501" i="5" s="1"/>
  <c r="X502" i="5" s="1"/>
  <c r="X503" i="5" s="1"/>
  <c r="X504" i="5" s="1"/>
  <c r="X505" i="5" s="1"/>
  <c r="X506" i="5" s="1"/>
  <c r="X507" i="5" s="1"/>
  <c r="X508" i="5" s="1"/>
  <c r="X509" i="5" s="1"/>
  <c r="X510" i="5" s="1"/>
  <c r="X511" i="5" s="1"/>
  <c r="X512" i="5" s="1"/>
  <c r="X513" i="5" s="1"/>
  <c r="X514" i="5" s="1"/>
  <c r="X515" i="5" s="1"/>
  <c r="X516" i="5" s="1"/>
  <c r="X517" i="5" s="1"/>
  <c r="X518" i="5" s="1"/>
  <c r="X519" i="5" s="1"/>
  <c r="X520" i="5" s="1"/>
  <c r="X521" i="5" s="1"/>
  <c r="X522" i="5" s="1"/>
  <c r="X523" i="5" s="1"/>
  <c r="X524" i="5" s="1"/>
  <c r="X525" i="5" s="1"/>
  <c r="X526" i="5" s="1"/>
  <c r="X527" i="5" s="1"/>
  <c r="X528" i="5" s="1"/>
  <c r="X529" i="5" s="1"/>
  <c r="X530" i="5" s="1"/>
  <c r="X531" i="5" s="1"/>
  <c r="X532" i="5" s="1"/>
  <c r="X533" i="5" s="1"/>
  <c r="X534" i="5" s="1"/>
  <c r="X535" i="5" s="1"/>
  <c r="X536" i="5" s="1"/>
  <c r="X537" i="5" s="1"/>
  <c r="X538" i="5" s="1"/>
  <c r="X539" i="5" s="1"/>
  <c r="X540" i="5" s="1"/>
  <c r="X541" i="5" s="1"/>
  <c r="X542" i="5" s="1"/>
  <c r="X543" i="5" s="1"/>
  <c r="X544" i="5" s="1"/>
  <c r="X545" i="5" s="1"/>
  <c r="X546" i="5" s="1"/>
  <c r="X547" i="5" s="1"/>
  <c r="X548" i="5" s="1"/>
  <c r="X549" i="5" s="1"/>
  <c r="X550" i="5" s="1"/>
  <c r="X551" i="5" s="1"/>
  <c r="X552" i="5" s="1"/>
  <c r="X553" i="5" s="1"/>
  <c r="X554" i="5" s="1"/>
  <c r="X555" i="5" s="1"/>
  <c r="X556" i="5" s="1"/>
  <c r="X557" i="5" s="1"/>
  <c r="X558" i="5" s="1"/>
  <c r="X559" i="5" s="1"/>
  <c r="X560" i="5" s="1"/>
  <c r="X561" i="5" s="1"/>
  <c r="X562" i="5" s="1"/>
  <c r="X563" i="5" s="1"/>
  <c r="X564" i="5" s="1"/>
  <c r="X565" i="5" s="1"/>
  <c r="X566" i="5" s="1"/>
  <c r="X567" i="5" s="1"/>
  <c r="X568" i="5" s="1"/>
  <c r="X569" i="5" s="1"/>
  <c r="X570" i="5" s="1"/>
  <c r="X571" i="5" s="1"/>
  <c r="X572" i="5" s="1"/>
  <c r="X573" i="5" s="1"/>
  <c r="X574" i="5" s="1"/>
  <c r="X575" i="5" s="1"/>
  <c r="X576" i="5" s="1"/>
  <c r="X577" i="5" s="1"/>
  <c r="X578" i="5" s="1"/>
  <c r="X579" i="5" s="1"/>
  <c r="X580" i="5" s="1"/>
  <c r="X581" i="5" s="1"/>
  <c r="X582" i="5" s="1"/>
  <c r="X583" i="5" s="1"/>
  <c r="X584" i="5" s="1"/>
  <c r="X585" i="5" s="1"/>
  <c r="X586" i="5" s="1"/>
  <c r="X587" i="5" s="1"/>
  <c r="X588" i="5" s="1"/>
  <c r="X589" i="5" s="1"/>
  <c r="X590" i="5" s="1"/>
  <c r="X591" i="5" s="1"/>
  <c r="X592" i="5" s="1"/>
  <c r="X593" i="5" s="1"/>
  <c r="X594" i="5" s="1"/>
  <c r="X595" i="5" s="1"/>
  <c r="X596" i="5" s="1"/>
  <c r="X597" i="5" s="1"/>
  <c r="X598" i="5" s="1"/>
  <c r="X599" i="5" s="1"/>
  <c r="X600" i="5" s="1"/>
  <c r="X601" i="5" s="1"/>
  <c r="X602" i="5" s="1"/>
  <c r="X603" i="5" s="1"/>
  <c r="X604" i="5" s="1"/>
  <c r="X605" i="5" s="1"/>
  <c r="X606" i="5" s="1"/>
  <c r="X607" i="5" s="1"/>
  <c r="X608" i="5" s="1"/>
  <c r="X609" i="5" s="1"/>
  <c r="X610" i="5" s="1"/>
  <c r="X611" i="5" s="1"/>
  <c r="X612" i="5" s="1"/>
  <c r="X613" i="5" s="1"/>
  <c r="X614" i="5" s="1"/>
  <c r="X615" i="5" s="1"/>
  <c r="X616" i="5" s="1"/>
  <c r="X617" i="5" s="1"/>
  <c r="X618" i="5" s="1"/>
  <c r="X619" i="5" s="1"/>
  <c r="X620" i="5" s="1"/>
  <c r="X621" i="5" s="1"/>
  <c r="X622" i="5" s="1"/>
  <c r="X623" i="5" s="1"/>
  <c r="X624" i="5" s="1"/>
  <c r="X625" i="5" s="1"/>
  <c r="X626" i="5" s="1"/>
  <c r="X627" i="5" s="1"/>
  <c r="X628" i="5" s="1"/>
  <c r="X629" i="5" s="1"/>
  <c r="X630" i="5" s="1"/>
  <c r="X631" i="5" s="1"/>
  <c r="X632" i="5" s="1"/>
  <c r="X633" i="5" s="1"/>
  <c r="X634" i="5" s="1"/>
  <c r="X635" i="5" s="1"/>
  <c r="X636" i="5" s="1"/>
  <c r="X637" i="5" s="1"/>
  <c r="X638" i="5" s="1"/>
  <c r="X639" i="5" s="1"/>
  <c r="X640" i="5" s="1"/>
  <c r="X641" i="5" s="1"/>
  <c r="X642" i="5" s="1"/>
  <c r="X643" i="5" s="1"/>
  <c r="X644" i="5" s="1"/>
  <c r="X645" i="5" s="1"/>
  <c r="X646" i="5" s="1"/>
  <c r="X647" i="5" s="1"/>
  <c r="X648" i="5" s="1"/>
  <c r="X649" i="5" s="1"/>
  <c r="X650" i="5" s="1"/>
  <c r="X651" i="5" s="1"/>
  <c r="X652" i="5" s="1"/>
  <c r="X653" i="5" s="1"/>
  <c r="X654" i="5" s="1"/>
  <c r="X655" i="5" s="1"/>
  <c r="X656" i="5" s="1"/>
  <c r="X657" i="5" s="1"/>
  <c r="X658" i="5" s="1"/>
  <c r="X659" i="5" s="1"/>
  <c r="X660" i="5" s="1"/>
  <c r="X661" i="5" s="1"/>
  <c r="X662" i="5" s="1"/>
  <c r="X663" i="5" s="1"/>
  <c r="X664" i="5" s="1"/>
  <c r="X665" i="5" s="1"/>
  <c r="X666" i="5" s="1"/>
  <c r="X667" i="5" s="1"/>
  <c r="X668" i="5" s="1"/>
  <c r="X669" i="5" s="1"/>
  <c r="X670" i="5" s="1"/>
  <c r="X671" i="5" s="1"/>
  <c r="X672" i="5" s="1"/>
  <c r="X673" i="5" s="1"/>
  <c r="X674" i="5" s="1"/>
  <c r="X675" i="5" s="1"/>
  <c r="X676" i="5" s="1"/>
  <c r="X677" i="5" s="1"/>
  <c r="X678" i="5" s="1"/>
  <c r="X679" i="5" s="1"/>
  <c r="X680" i="5" s="1"/>
  <c r="X681" i="5" s="1"/>
  <c r="X682" i="5" s="1"/>
  <c r="X683" i="5" s="1"/>
  <c r="X684" i="5" s="1"/>
  <c r="X685" i="5" s="1"/>
  <c r="X686" i="5" s="1"/>
  <c r="X687" i="5" s="1"/>
  <c r="X688" i="5" s="1"/>
  <c r="X689" i="5" s="1"/>
  <c r="X690" i="5" s="1"/>
  <c r="X691" i="5" s="1"/>
  <c r="X692" i="5" s="1"/>
  <c r="X693" i="5" s="1"/>
  <c r="X694" i="5" s="1"/>
  <c r="X695" i="5" s="1"/>
  <c r="X696" i="5" s="1"/>
  <c r="X697" i="5" s="1"/>
  <c r="X698" i="5" s="1"/>
  <c r="X699" i="5" s="1"/>
  <c r="X700" i="5" s="1"/>
  <c r="X701" i="5" s="1"/>
  <c r="X702" i="5" s="1"/>
  <c r="X703" i="5" s="1"/>
  <c r="X704" i="5" s="1"/>
  <c r="X705" i="5" s="1"/>
  <c r="X706" i="5" s="1"/>
  <c r="X707" i="5" s="1"/>
  <c r="X708" i="5" s="1"/>
  <c r="X709" i="5" s="1"/>
  <c r="X710" i="5" s="1"/>
  <c r="X711" i="5" s="1"/>
  <c r="X712" i="5" s="1"/>
  <c r="X713" i="5" s="1"/>
  <c r="X714" i="5" s="1"/>
  <c r="X715" i="5" s="1"/>
  <c r="X716" i="5" s="1"/>
  <c r="X717" i="5" s="1"/>
  <c r="X718" i="5" s="1"/>
  <c r="X719" i="5" s="1"/>
  <c r="X720" i="5" s="1"/>
  <c r="X721" i="5" s="1"/>
  <c r="X722" i="5" s="1"/>
  <c r="X723" i="5" s="1"/>
  <c r="X724" i="5" s="1"/>
  <c r="X725" i="5" s="1"/>
  <c r="X726" i="5" s="1"/>
  <c r="X727" i="5" s="1"/>
  <c r="X728" i="5" s="1"/>
  <c r="X729" i="5" s="1"/>
  <c r="X730" i="5" s="1"/>
  <c r="X731" i="5" s="1"/>
  <c r="X732" i="5" s="1"/>
  <c r="X735" i="5"/>
  <c r="X736" i="5" s="1"/>
  <c r="X737" i="5" s="1"/>
  <c r="X738" i="5" s="1"/>
  <c r="X739" i="5" s="1"/>
  <c r="X740" i="5" s="1"/>
  <c r="X741" i="5" s="1"/>
  <c r="X742" i="5" s="1"/>
  <c r="X743" i="5" s="1"/>
  <c r="X744" i="5" s="1"/>
  <c r="X745" i="5" s="1"/>
  <c r="X746" i="5" s="1"/>
  <c r="X747" i="5" s="1"/>
  <c r="X748" i="5" s="1"/>
  <c r="X749" i="5" s="1"/>
  <c r="X750" i="5" s="1"/>
  <c r="X751" i="5" s="1"/>
  <c r="X752" i="5" s="1"/>
  <c r="X753" i="5" s="1"/>
  <c r="X754" i="5" s="1"/>
  <c r="X755" i="5" s="1"/>
  <c r="X756" i="5" s="1"/>
  <c r="X757" i="5" s="1"/>
  <c r="X758" i="5" s="1"/>
  <c r="X759" i="5" s="1"/>
  <c r="X760" i="5" s="1"/>
  <c r="X761" i="5" s="1"/>
  <c r="X762" i="5" s="1"/>
  <c r="X763" i="5" s="1"/>
  <c r="X764" i="5" s="1"/>
  <c r="X765" i="5" s="1"/>
  <c r="X766" i="5" s="1"/>
  <c r="X767" i="5" s="1"/>
  <c r="X768" i="5" s="1"/>
  <c r="X769" i="5" s="1"/>
  <c r="X770" i="5" s="1"/>
  <c r="X771" i="5" s="1"/>
  <c r="X772" i="5" s="1"/>
  <c r="X773" i="5" s="1"/>
  <c r="X774" i="5" s="1"/>
  <c r="X775" i="5" s="1"/>
  <c r="X776" i="5" s="1"/>
  <c r="X777" i="5" s="1"/>
  <c r="X778" i="5" s="1"/>
  <c r="X779" i="5" s="1"/>
  <c r="X780" i="5" s="1"/>
  <c r="X781" i="5" s="1"/>
  <c r="X782" i="5" s="1"/>
  <c r="X783" i="5" s="1"/>
  <c r="X784" i="5" s="1"/>
  <c r="X785" i="5" s="1"/>
  <c r="X786" i="5" s="1"/>
  <c r="X787" i="5" s="1"/>
  <c r="X788" i="5" s="1"/>
  <c r="X789" i="5" s="1"/>
  <c r="X790" i="5" s="1"/>
  <c r="X791" i="5" s="1"/>
  <c r="X792" i="5" s="1"/>
  <c r="X793" i="5" s="1"/>
  <c r="X794" i="5" s="1"/>
  <c r="X795" i="5" s="1"/>
  <c r="X796" i="5" s="1"/>
  <c r="X797" i="5" s="1"/>
  <c r="X798" i="5" s="1"/>
  <c r="X799" i="5" s="1"/>
  <c r="X800" i="5" s="1"/>
  <c r="X801" i="5" s="1"/>
  <c r="X802" i="5" s="1"/>
  <c r="X803" i="5" s="1"/>
  <c r="X804" i="5" s="1"/>
  <c r="X805" i="5" s="1"/>
  <c r="X806" i="5" s="1"/>
  <c r="X807" i="5" s="1"/>
  <c r="X808" i="5" s="1"/>
  <c r="X809" i="5" s="1"/>
  <c r="X810" i="5" s="1"/>
  <c r="X811" i="5" s="1"/>
  <c r="X812" i="5" s="1"/>
  <c r="X813" i="5" s="1"/>
  <c r="X814" i="5" s="1"/>
  <c r="X815" i="5" s="1"/>
  <c r="X816" i="5" s="1"/>
  <c r="X817" i="5" s="1"/>
  <c r="X818" i="5" s="1"/>
  <c r="X819" i="5" s="1"/>
  <c r="X820" i="5" s="1"/>
  <c r="X821" i="5" s="1"/>
  <c r="X822" i="5" s="1"/>
  <c r="X823" i="5" s="1"/>
  <c r="X824" i="5" s="1"/>
  <c r="X825" i="5" s="1"/>
  <c r="X826" i="5" s="1"/>
  <c r="X827" i="5" s="1"/>
  <c r="X828" i="5" s="1"/>
  <c r="X829" i="5" s="1"/>
  <c r="X830" i="5" s="1"/>
  <c r="X831" i="5" s="1"/>
  <c r="X832" i="5" s="1"/>
  <c r="X833" i="5" s="1"/>
  <c r="X834" i="5" s="1"/>
  <c r="X835" i="5" s="1"/>
  <c r="X836" i="5" s="1"/>
  <c r="X837" i="5" s="1"/>
  <c r="X838" i="5" s="1"/>
  <c r="X839" i="5" s="1"/>
  <c r="X840" i="5" s="1"/>
  <c r="X841" i="5" s="1"/>
  <c r="X842" i="5" s="1"/>
  <c r="X843" i="5" s="1"/>
  <c r="X844" i="5" s="1"/>
  <c r="X845" i="5" s="1"/>
  <c r="X846" i="5" s="1"/>
  <c r="X847" i="5" s="1"/>
  <c r="X848" i="5" s="1"/>
  <c r="X849" i="5" s="1"/>
  <c r="X850" i="5" s="1"/>
  <c r="X851" i="5" s="1"/>
  <c r="X852" i="5" s="1"/>
  <c r="X853" i="5" s="1"/>
  <c r="X854" i="5" s="1"/>
  <c r="X855" i="5" s="1"/>
  <c r="X856" i="5" s="1"/>
  <c r="X857" i="5" s="1"/>
  <c r="X858" i="5" s="1"/>
  <c r="X859" i="5" s="1"/>
  <c r="X860" i="5" s="1"/>
  <c r="X861" i="5" s="1"/>
  <c r="X862" i="5" s="1"/>
  <c r="X863" i="5" s="1"/>
  <c r="X864" i="5" s="1"/>
  <c r="X865" i="5" s="1"/>
  <c r="X866" i="5" s="1"/>
  <c r="X867" i="5" s="1"/>
  <c r="X868" i="5" s="1"/>
  <c r="X869" i="5" s="1"/>
  <c r="X870" i="5" s="1"/>
  <c r="X871" i="5" s="1"/>
  <c r="X872" i="5" s="1"/>
  <c r="X873" i="5" s="1"/>
  <c r="X874" i="5" s="1"/>
  <c r="X875" i="5" s="1"/>
  <c r="X876" i="5" s="1"/>
  <c r="X877" i="5" s="1"/>
  <c r="X878" i="5" s="1"/>
  <c r="X879" i="5" s="1"/>
  <c r="X880" i="5" s="1"/>
  <c r="X881" i="5" s="1"/>
  <c r="X882" i="5" s="1"/>
  <c r="X883" i="5" s="1"/>
  <c r="X884" i="5" s="1"/>
  <c r="X885" i="5" s="1"/>
  <c r="X886" i="5" s="1"/>
  <c r="X887" i="5" s="1"/>
  <c r="X888" i="5" s="1"/>
  <c r="X889" i="5" s="1"/>
  <c r="X890" i="5" s="1"/>
  <c r="X891" i="5" s="1"/>
  <c r="X892" i="5" s="1"/>
  <c r="X893" i="5" s="1"/>
  <c r="X894" i="5" s="1"/>
  <c r="X895" i="5" s="1"/>
  <c r="X896" i="5" s="1"/>
  <c r="X897" i="5" s="1"/>
  <c r="X898" i="5" s="1"/>
  <c r="X899" i="5" s="1"/>
  <c r="X900" i="5" s="1"/>
  <c r="X901" i="5" s="1"/>
  <c r="X902" i="5" s="1"/>
  <c r="X903" i="5" s="1"/>
  <c r="X904" i="5" s="1"/>
  <c r="X905" i="5" s="1"/>
  <c r="X906" i="5" s="1"/>
  <c r="X907" i="5" s="1"/>
  <c r="X908" i="5" s="1"/>
  <c r="X909" i="5" s="1"/>
  <c r="X910" i="5" s="1"/>
  <c r="X911" i="5" s="1"/>
  <c r="X912" i="5" s="1"/>
  <c r="X913" i="5" s="1"/>
  <c r="X914" i="5" s="1"/>
  <c r="X915" i="5" s="1"/>
  <c r="X916" i="5" s="1"/>
  <c r="X917" i="5" s="1"/>
  <c r="X918" i="5" s="1"/>
  <c r="X919" i="5" s="1"/>
  <c r="X920" i="5" s="1"/>
  <c r="X921" i="5" s="1"/>
  <c r="X922" i="5" s="1"/>
  <c r="X923" i="5" s="1"/>
  <c r="X924" i="5" s="1"/>
  <c r="X925" i="5" s="1"/>
  <c r="X926" i="5" s="1"/>
  <c r="X927" i="5" s="1"/>
  <c r="X928" i="5" s="1"/>
  <c r="X929" i="5" s="1"/>
  <c r="X930" i="5" s="1"/>
  <c r="X931" i="5" s="1"/>
  <c r="X932" i="5" s="1"/>
  <c r="X933" i="5" s="1"/>
  <c r="X934" i="5" s="1"/>
  <c r="X935" i="5" s="1"/>
  <c r="X936" i="5" s="1"/>
  <c r="X937" i="5" s="1"/>
  <c r="X938" i="5" s="1"/>
  <c r="X939" i="5" s="1"/>
  <c r="X940" i="5" s="1"/>
  <c r="X941" i="5" s="1"/>
  <c r="X942" i="5" s="1"/>
  <c r="X943" i="5" s="1"/>
  <c r="X944" i="5" s="1"/>
  <c r="X945" i="5" s="1"/>
  <c r="X946" i="5" s="1"/>
  <c r="X947" i="5" s="1"/>
  <c r="X948" i="5" s="1"/>
  <c r="X949" i="5" s="1"/>
  <c r="X950" i="5" s="1"/>
  <c r="X951" i="5" s="1"/>
  <c r="X952" i="5" s="1"/>
  <c r="X953" i="5" s="1"/>
  <c r="X954" i="5" s="1"/>
  <c r="X955" i="5" s="1"/>
  <c r="X956" i="5" s="1"/>
  <c r="X957" i="5" s="1"/>
  <c r="X958" i="5" s="1"/>
  <c r="X959" i="5" s="1"/>
  <c r="X960" i="5" s="1"/>
  <c r="X961" i="5" s="1"/>
  <c r="X962" i="5" s="1"/>
  <c r="X963" i="5" s="1"/>
  <c r="X964" i="5" s="1"/>
  <c r="X965" i="5" s="1"/>
  <c r="X966" i="5" s="1"/>
  <c r="X967" i="5" s="1"/>
  <c r="X968" i="5" s="1"/>
  <c r="X969" i="5" s="1"/>
  <c r="X970" i="5" s="1"/>
  <c r="X971" i="5" s="1"/>
  <c r="X972" i="5" s="1"/>
  <c r="X973" i="5" s="1"/>
  <c r="X974" i="5" s="1"/>
  <c r="X975" i="5" s="1"/>
  <c r="X976" i="5" s="1"/>
  <c r="X977" i="5" s="1"/>
  <c r="X978" i="5" s="1"/>
  <c r="X979" i="5" s="1"/>
  <c r="X980" i="5" s="1"/>
  <c r="X981" i="5" s="1"/>
  <c r="X982" i="5" s="1"/>
  <c r="X983" i="5" s="1"/>
  <c r="X984" i="5" s="1"/>
  <c r="X985" i="5" s="1"/>
  <c r="X986" i="5" s="1"/>
  <c r="X987" i="5" s="1"/>
  <c r="X988" i="5" s="1"/>
  <c r="X989" i="5" s="1"/>
  <c r="X990" i="5" s="1"/>
  <c r="X991" i="5" s="1"/>
  <c r="X992" i="5" s="1"/>
  <c r="X993" i="5" s="1"/>
  <c r="X994" i="5" s="1"/>
  <c r="X995" i="5" s="1"/>
  <c r="X996" i="5" s="1"/>
  <c r="X997" i="5" s="1"/>
  <c r="X998" i="5" s="1"/>
  <c r="X999" i="5" s="1"/>
  <c r="X1000" i="5" s="1"/>
  <c r="X1001" i="5" s="1"/>
  <c r="X1002" i="5" s="1"/>
  <c r="X1003" i="5" s="1"/>
  <c r="X1004" i="5" s="1"/>
  <c r="X1005" i="5" s="1"/>
  <c r="X1006" i="5" s="1"/>
  <c r="X1007" i="5" s="1"/>
  <c r="X1008" i="5" s="1"/>
  <c r="X1009" i="5" s="1"/>
  <c r="X1010" i="5" s="1"/>
  <c r="X1011" i="5" s="1"/>
  <c r="X1012" i="5" s="1"/>
  <c r="X1013" i="5" s="1"/>
  <c r="X1014" i="5" s="1"/>
  <c r="X1015" i="5" s="1"/>
  <c r="X1016" i="5" s="1"/>
  <c r="X1017" i="5" s="1"/>
  <c r="X1018" i="5" s="1"/>
  <c r="X1019" i="5" s="1"/>
  <c r="X1020" i="5" s="1"/>
  <c r="X1021" i="5" s="1"/>
  <c r="X1022" i="5" s="1"/>
  <c r="X1023" i="5" s="1"/>
  <c r="X1024" i="5" s="1"/>
  <c r="X1025" i="5" s="1"/>
  <c r="X1026" i="5" s="1"/>
  <c r="X1027" i="5" s="1"/>
  <c r="X1028" i="5" s="1"/>
  <c r="X1029" i="5" s="1"/>
  <c r="X1030" i="5" s="1"/>
  <c r="X1031" i="5" s="1"/>
  <c r="X1032" i="5" s="1"/>
  <c r="X1033" i="5" s="1"/>
  <c r="X1034" i="5" s="1"/>
  <c r="X1035" i="5" s="1"/>
  <c r="X1036" i="5" s="1"/>
  <c r="X1037" i="5" s="1"/>
  <c r="X1038" i="5" s="1"/>
  <c r="X1039" i="5" s="1"/>
  <c r="X1040" i="5" s="1"/>
  <c r="X1041" i="5" s="1"/>
  <c r="X1042" i="5" s="1"/>
  <c r="X1043" i="5" s="1"/>
  <c r="X1044" i="5" s="1"/>
  <c r="X1045" i="5" s="1"/>
  <c r="X1046" i="5" s="1"/>
  <c r="X1047" i="5" s="1"/>
  <c r="X1048" i="5" s="1"/>
  <c r="X1049" i="5" s="1"/>
  <c r="X1050" i="5" s="1"/>
  <c r="X1051" i="5" s="1"/>
  <c r="X1052" i="5" s="1"/>
  <c r="X1053" i="5" s="1"/>
  <c r="X1054" i="5" s="1"/>
  <c r="X1055" i="5" s="1"/>
  <c r="X1056" i="5" s="1"/>
  <c r="X1057" i="5" s="1"/>
  <c r="X1058" i="5" s="1"/>
  <c r="X1059" i="5" s="1"/>
  <c r="X1060" i="5" s="1"/>
  <c r="X1061" i="5" s="1"/>
  <c r="X1062" i="5" s="1"/>
  <c r="X1063" i="5" s="1"/>
  <c r="X1064" i="5" s="1"/>
  <c r="X1065" i="5" s="1"/>
  <c r="X1066" i="5" s="1"/>
  <c r="X1067" i="5" s="1"/>
  <c r="X1068" i="5" s="1"/>
  <c r="X1069" i="5" s="1"/>
  <c r="X1070" i="5" s="1"/>
  <c r="X1071" i="5" s="1"/>
  <c r="X1072" i="5" s="1"/>
  <c r="X1073" i="5" s="1"/>
  <c r="X1074" i="5" s="1"/>
  <c r="X1075" i="5" s="1"/>
  <c r="X1076" i="5" s="1"/>
  <c r="X1077" i="5" s="1"/>
  <c r="X1078" i="5" s="1"/>
  <c r="X1079" i="5" s="1"/>
  <c r="X1080" i="5" s="1"/>
  <c r="X1081" i="5" s="1"/>
  <c r="X1082" i="5" s="1"/>
  <c r="X1083" i="5" s="1"/>
  <c r="X1084" i="5" s="1"/>
  <c r="X1085" i="5" s="1"/>
  <c r="X1086" i="5" s="1"/>
  <c r="X1087" i="5" s="1"/>
  <c r="X1088" i="5" s="1"/>
  <c r="X1089" i="5" s="1"/>
  <c r="X1090" i="5" s="1"/>
  <c r="X1091" i="5" s="1"/>
  <c r="X1092" i="5" s="1"/>
  <c r="X1093" i="5" s="1"/>
  <c r="X1094" i="5" s="1"/>
  <c r="X1095" i="5" s="1"/>
  <c r="X1096" i="5" s="1"/>
  <c r="X1097" i="5" s="1"/>
  <c r="X1464" i="5"/>
  <c r="X1465" i="5" s="1"/>
  <c r="X1466" i="5" s="1"/>
  <c r="X1467" i="5" s="1"/>
  <c r="X1468" i="5" s="1"/>
  <c r="X1469" i="5" s="1"/>
  <c r="X1470" i="5" s="1"/>
  <c r="X1471" i="5" s="1"/>
  <c r="X1472" i="5" s="1"/>
  <c r="X1473" i="5" s="1"/>
  <c r="X1474" i="5" s="1"/>
  <c r="X1475" i="5" s="1"/>
  <c r="X1476" i="5" s="1"/>
  <c r="X1477" i="5" s="1"/>
  <c r="X1478" i="5" s="1"/>
  <c r="X1479" i="5" s="1"/>
  <c r="X1480" i="5" s="1"/>
  <c r="X1481" i="5" s="1"/>
  <c r="X1482" i="5" s="1"/>
  <c r="X1483" i="5" s="1"/>
  <c r="X1484" i="5" s="1"/>
  <c r="X1485" i="5" s="1"/>
  <c r="X1486" i="5" s="1"/>
  <c r="X1487" i="5" s="1"/>
  <c r="X1488" i="5" s="1"/>
  <c r="X1489" i="5" s="1"/>
  <c r="X1490" i="5" s="1"/>
  <c r="X1491" i="5" s="1"/>
  <c r="X1492" i="5" s="1"/>
  <c r="X1493" i="5" s="1"/>
  <c r="X1494" i="5" s="1"/>
  <c r="X1495" i="5" s="1"/>
  <c r="X1496" i="5" s="1"/>
  <c r="X1497" i="5" s="1"/>
  <c r="X1498" i="5" s="1"/>
  <c r="X1499" i="5" s="1"/>
  <c r="X1500" i="5" s="1"/>
  <c r="X1501" i="5" s="1"/>
  <c r="X1502" i="5" s="1"/>
  <c r="X1503" i="5" s="1"/>
  <c r="X1504" i="5" s="1"/>
  <c r="X1505" i="5" s="1"/>
  <c r="X1506" i="5" s="1"/>
  <c r="X1507" i="5" s="1"/>
  <c r="X1508" i="5" s="1"/>
  <c r="X1509" i="5" s="1"/>
  <c r="X1510" i="5" s="1"/>
  <c r="X1511" i="5" s="1"/>
  <c r="X1512" i="5" s="1"/>
  <c r="X1513" i="5" s="1"/>
  <c r="X1514" i="5" s="1"/>
  <c r="X1515" i="5" s="1"/>
  <c r="X1516" i="5" s="1"/>
  <c r="X1517" i="5" s="1"/>
  <c r="X1518" i="5" s="1"/>
  <c r="X1519" i="5" s="1"/>
  <c r="X1520" i="5" s="1"/>
  <c r="X1521" i="5" s="1"/>
  <c r="X1522" i="5" s="1"/>
  <c r="X1523" i="5" s="1"/>
  <c r="X1524" i="5" s="1"/>
  <c r="X1525" i="5" s="1"/>
  <c r="X1526" i="5" s="1"/>
  <c r="X1527" i="5" s="1"/>
  <c r="X1528" i="5" s="1"/>
  <c r="X1529" i="5" s="1"/>
  <c r="X1530" i="5" s="1"/>
  <c r="X1531" i="5" s="1"/>
  <c r="X1532" i="5" s="1"/>
  <c r="X1533" i="5" s="1"/>
  <c r="X1534" i="5" s="1"/>
  <c r="X1535" i="5" s="1"/>
  <c r="X1536" i="5" s="1"/>
  <c r="X1537" i="5" s="1"/>
  <c r="X1538" i="5" s="1"/>
  <c r="X1539" i="5" s="1"/>
  <c r="X1540" i="5" s="1"/>
  <c r="X1541" i="5" s="1"/>
  <c r="X1542" i="5" s="1"/>
  <c r="X1543" i="5" s="1"/>
  <c r="X1544" i="5" s="1"/>
  <c r="X1545" i="5" s="1"/>
  <c r="X1546" i="5" s="1"/>
  <c r="X1547" i="5" s="1"/>
  <c r="X1548" i="5" s="1"/>
  <c r="X1549" i="5" s="1"/>
  <c r="X1550" i="5" s="1"/>
  <c r="X1551" i="5" s="1"/>
  <c r="X1552" i="5" s="1"/>
  <c r="X1553" i="5" s="1"/>
  <c r="X1554" i="5" s="1"/>
  <c r="X1555" i="5" s="1"/>
  <c r="X1556" i="5" s="1"/>
  <c r="X1557" i="5" s="1"/>
  <c r="X1558" i="5" s="1"/>
  <c r="X1559" i="5" s="1"/>
  <c r="X1560" i="5" s="1"/>
  <c r="X1561" i="5" s="1"/>
  <c r="X1562" i="5" s="1"/>
  <c r="X1563" i="5" s="1"/>
  <c r="X1564" i="5" s="1"/>
  <c r="X1565" i="5" s="1"/>
  <c r="X1566" i="5" s="1"/>
  <c r="X1567" i="5" s="1"/>
  <c r="X1568" i="5" s="1"/>
  <c r="X1569" i="5" s="1"/>
  <c r="X1570" i="5" s="1"/>
  <c r="X1571" i="5" s="1"/>
  <c r="X1572" i="5" s="1"/>
  <c r="X1573" i="5" s="1"/>
  <c r="X1574" i="5" s="1"/>
  <c r="X1575" i="5" s="1"/>
  <c r="X1576" i="5" s="1"/>
  <c r="X1577" i="5" s="1"/>
  <c r="X1578" i="5" s="1"/>
  <c r="X1579" i="5" s="1"/>
  <c r="X1580" i="5" s="1"/>
  <c r="X1581" i="5" s="1"/>
  <c r="X1582" i="5" s="1"/>
  <c r="X1583" i="5" s="1"/>
  <c r="X1584" i="5" s="1"/>
  <c r="X1585" i="5" s="1"/>
  <c r="X1586" i="5" s="1"/>
  <c r="X1587" i="5" s="1"/>
  <c r="X1588" i="5" s="1"/>
  <c r="X1589" i="5" s="1"/>
  <c r="X1590" i="5" s="1"/>
  <c r="X1591" i="5" s="1"/>
  <c r="X1592" i="5" s="1"/>
  <c r="X1593" i="5" s="1"/>
  <c r="X1594" i="5" s="1"/>
  <c r="X1595" i="5" s="1"/>
  <c r="X1596" i="5" s="1"/>
  <c r="X1597" i="5" s="1"/>
  <c r="X1598" i="5" s="1"/>
  <c r="X1599" i="5" s="1"/>
  <c r="X1600" i="5" s="1"/>
  <c r="X1601" i="5" s="1"/>
  <c r="X1602" i="5" s="1"/>
  <c r="X1603" i="5" s="1"/>
  <c r="X1604" i="5" s="1"/>
  <c r="X1605" i="5" s="1"/>
  <c r="X1606" i="5" s="1"/>
  <c r="X1607" i="5" s="1"/>
  <c r="X1608" i="5" s="1"/>
  <c r="X1609" i="5" s="1"/>
  <c r="X1610" i="5" s="1"/>
  <c r="X1611" i="5" s="1"/>
  <c r="X1612" i="5" s="1"/>
  <c r="X1613" i="5" s="1"/>
  <c r="X1614" i="5" s="1"/>
  <c r="X1615" i="5" s="1"/>
  <c r="X1616" i="5" s="1"/>
  <c r="X1617" i="5" s="1"/>
  <c r="X1618" i="5" s="1"/>
  <c r="X1619" i="5" s="1"/>
  <c r="X1620" i="5" s="1"/>
  <c r="X1621" i="5" s="1"/>
  <c r="X1622" i="5" s="1"/>
  <c r="X1623" i="5" s="1"/>
  <c r="X1624" i="5" s="1"/>
  <c r="X1625" i="5" s="1"/>
  <c r="X1626" i="5" s="1"/>
  <c r="X1627" i="5" s="1"/>
  <c r="X1628" i="5" s="1"/>
  <c r="X1629" i="5" s="1"/>
  <c r="X1630" i="5" s="1"/>
  <c r="X1631" i="5" s="1"/>
  <c r="X1632" i="5" s="1"/>
  <c r="X1633" i="5" s="1"/>
  <c r="X1634" i="5" s="1"/>
  <c r="X1635" i="5" s="1"/>
  <c r="X1636" i="5" s="1"/>
  <c r="X1637" i="5" s="1"/>
  <c r="X1638" i="5" s="1"/>
  <c r="X1639" i="5" s="1"/>
  <c r="X1640" i="5" s="1"/>
  <c r="X1641" i="5" s="1"/>
  <c r="X1642" i="5" s="1"/>
  <c r="X1643" i="5" s="1"/>
  <c r="X1644" i="5" s="1"/>
  <c r="X1645" i="5" s="1"/>
  <c r="X1646" i="5" s="1"/>
  <c r="X1647" i="5" s="1"/>
  <c r="X1648" i="5" s="1"/>
  <c r="X1649" i="5" s="1"/>
  <c r="X1650" i="5" s="1"/>
  <c r="X1651" i="5" s="1"/>
  <c r="X1652" i="5" s="1"/>
  <c r="X1653" i="5" s="1"/>
  <c r="X1654" i="5" s="1"/>
  <c r="X1655" i="5" s="1"/>
  <c r="X1656" i="5" s="1"/>
  <c r="X1657" i="5" s="1"/>
  <c r="X1658" i="5" s="1"/>
  <c r="X1659" i="5" s="1"/>
  <c r="X1660" i="5" s="1"/>
  <c r="X1661" i="5" s="1"/>
  <c r="X1662" i="5" s="1"/>
  <c r="X1663" i="5" s="1"/>
  <c r="X1664" i="5" s="1"/>
  <c r="X1665" i="5" s="1"/>
  <c r="X1666" i="5" s="1"/>
  <c r="X1667" i="5" s="1"/>
  <c r="X1668" i="5" s="1"/>
  <c r="X1669" i="5" s="1"/>
  <c r="X1670" i="5" s="1"/>
  <c r="X1671" i="5" s="1"/>
  <c r="X1672" i="5" s="1"/>
  <c r="X1673" i="5" s="1"/>
  <c r="X1674" i="5" s="1"/>
  <c r="X1675" i="5" s="1"/>
  <c r="X1676" i="5" s="1"/>
  <c r="X1677" i="5" s="1"/>
  <c r="X1678" i="5" s="1"/>
  <c r="X1679" i="5" s="1"/>
  <c r="X1680" i="5" s="1"/>
  <c r="X1681" i="5" s="1"/>
  <c r="X1682" i="5" s="1"/>
  <c r="X1683" i="5" s="1"/>
  <c r="X1684" i="5" s="1"/>
  <c r="X1685" i="5" s="1"/>
  <c r="X1686" i="5" s="1"/>
  <c r="X1687" i="5" s="1"/>
  <c r="X1688" i="5" s="1"/>
  <c r="X1689" i="5" s="1"/>
  <c r="X1690" i="5" s="1"/>
  <c r="X1691" i="5" s="1"/>
  <c r="X1692" i="5" s="1"/>
  <c r="X1693" i="5" s="1"/>
  <c r="X1694" i="5" s="1"/>
  <c r="X1695" i="5" s="1"/>
  <c r="X1696" i="5" s="1"/>
  <c r="X1697" i="5" s="1"/>
  <c r="X1698" i="5" s="1"/>
  <c r="X1699" i="5" s="1"/>
  <c r="X1700" i="5" s="1"/>
  <c r="X1701" i="5" s="1"/>
  <c r="X1702" i="5" s="1"/>
  <c r="X1703" i="5" s="1"/>
  <c r="X1704" i="5" s="1"/>
  <c r="X1705" i="5" s="1"/>
  <c r="X1706" i="5" s="1"/>
  <c r="X1707" i="5" s="1"/>
  <c r="X1708" i="5" s="1"/>
  <c r="X1709" i="5" s="1"/>
  <c r="X1710" i="5" s="1"/>
  <c r="X1711" i="5" s="1"/>
  <c r="X1712" i="5" s="1"/>
  <c r="X1713" i="5" s="1"/>
  <c r="X1714" i="5" s="1"/>
  <c r="X1715" i="5" s="1"/>
  <c r="X1716" i="5" s="1"/>
  <c r="X1717" i="5" s="1"/>
  <c r="X1718" i="5" s="1"/>
  <c r="X1719" i="5" s="1"/>
  <c r="X1720" i="5" s="1"/>
  <c r="X1721" i="5" s="1"/>
  <c r="X1722" i="5" s="1"/>
  <c r="X1723" i="5" s="1"/>
  <c r="X1724" i="5" s="1"/>
  <c r="X1725" i="5" s="1"/>
  <c r="X1726" i="5" s="1"/>
  <c r="X1727" i="5" s="1"/>
  <c r="X1728" i="5" s="1"/>
  <c r="X1729" i="5" s="1"/>
  <c r="X1730" i="5" s="1"/>
  <c r="X1731" i="5" s="1"/>
  <c r="X1732" i="5" s="1"/>
  <c r="X1733" i="5" s="1"/>
  <c r="X1734" i="5" s="1"/>
  <c r="X1735" i="5" s="1"/>
  <c r="X1736" i="5" s="1"/>
  <c r="X1737" i="5" s="1"/>
  <c r="X1738" i="5" s="1"/>
  <c r="X1739" i="5" s="1"/>
  <c r="X1740" i="5" s="1"/>
  <c r="X1741" i="5" s="1"/>
  <c r="X1742" i="5" s="1"/>
  <c r="X1743" i="5" s="1"/>
  <c r="X1744" i="5" s="1"/>
  <c r="X1745" i="5" s="1"/>
  <c r="X1746" i="5" s="1"/>
  <c r="X1747" i="5" s="1"/>
  <c r="X1748" i="5" s="1"/>
  <c r="X1749" i="5" s="1"/>
  <c r="X1750" i="5" s="1"/>
  <c r="X1751" i="5" s="1"/>
  <c r="X1752" i="5" s="1"/>
  <c r="X1753" i="5" s="1"/>
  <c r="X1754" i="5" s="1"/>
  <c r="X1755" i="5" s="1"/>
  <c r="X1756" i="5" s="1"/>
  <c r="X1757" i="5" s="1"/>
  <c r="X1758" i="5" s="1"/>
  <c r="X1759" i="5" s="1"/>
  <c r="X1760" i="5" s="1"/>
  <c r="X1761" i="5" s="1"/>
  <c r="X1762" i="5" s="1"/>
  <c r="X1763" i="5" s="1"/>
  <c r="X1764" i="5" s="1"/>
  <c r="X1765" i="5" s="1"/>
  <c r="X1766" i="5" s="1"/>
  <c r="X1767" i="5" s="1"/>
  <c r="X1768" i="5" s="1"/>
  <c r="X1769" i="5" s="1"/>
  <c r="X1770" i="5" s="1"/>
  <c r="X1771" i="5" s="1"/>
  <c r="X1772" i="5" s="1"/>
  <c r="X1773" i="5" s="1"/>
  <c r="X1774" i="5" s="1"/>
  <c r="X1775" i="5" s="1"/>
  <c r="X1776" i="5" s="1"/>
  <c r="X1777" i="5" s="1"/>
  <c r="X1778" i="5" s="1"/>
  <c r="X1779" i="5" s="1"/>
  <c r="X1780" i="5" s="1"/>
  <c r="X1781" i="5" s="1"/>
  <c r="X1782" i="5" s="1"/>
  <c r="X1783" i="5" s="1"/>
  <c r="X1784" i="5" s="1"/>
  <c r="X1785" i="5" s="1"/>
  <c r="X1786" i="5" s="1"/>
  <c r="X1787" i="5" s="1"/>
  <c r="X1788" i="5" s="1"/>
  <c r="X1789" i="5" s="1"/>
  <c r="X1790" i="5" s="1"/>
  <c r="X1791" i="5" s="1"/>
  <c r="X1792" i="5" s="1"/>
  <c r="X1793" i="5" s="1"/>
  <c r="X1794" i="5" s="1"/>
  <c r="X1795" i="5" s="1"/>
  <c r="X1796" i="5" s="1"/>
  <c r="X1797" i="5" s="1"/>
  <c r="X1798" i="5" s="1"/>
  <c r="X1799" i="5" s="1"/>
  <c r="X1800" i="5" s="1"/>
  <c r="X1801" i="5" s="1"/>
  <c r="X1802" i="5" s="1"/>
  <c r="X1803" i="5" s="1"/>
  <c r="X1804" i="5" s="1"/>
  <c r="X1805" i="5" s="1"/>
  <c r="X1806" i="5" s="1"/>
  <c r="X1807" i="5" s="1"/>
  <c r="X1808" i="5" s="1"/>
  <c r="X1809" i="5" s="1"/>
  <c r="X1810" i="5" s="1"/>
  <c r="X1811" i="5" s="1"/>
  <c r="X1812" i="5" s="1"/>
  <c r="X1813" i="5" s="1"/>
  <c r="X1814" i="5" s="1"/>
  <c r="X1815" i="5" s="1"/>
  <c r="X1816" i="5" s="1"/>
  <c r="X1817" i="5" s="1"/>
  <c r="X1818" i="5" s="1"/>
  <c r="X1819" i="5" s="1"/>
  <c r="X1820" i="5" s="1"/>
  <c r="X1821" i="5" s="1"/>
  <c r="X1822" i="5" s="1"/>
  <c r="X1823" i="5" s="1"/>
  <c r="X1824" i="5" s="1"/>
  <c r="X1825" i="5" s="1"/>
  <c r="X1826" i="5" s="1"/>
  <c r="X1827" i="5" s="1"/>
  <c r="X1828" i="5" s="1"/>
  <c r="X1829" i="5" s="1"/>
  <c r="X1830" i="5" s="1"/>
  <c r="X1831" i="5" s="1"/>
  <c r="X1832" i="5" s="1"/>
  <c r="X1833" i="5" s="1"/>
  <c r="X1834" i="5" s="1"/>
  <c r="X1835" i="5" s="1"/>
  <c r="X1836" i="5" s="1"/>
  <c r="X1837" i="5" s="1"/>
  <c r="X1838" i="5" s="1"/>
  <c r="X1839" i="5" s="1"/>
  <c r="X1840" i="5" s="1"/>
  <c r="X1841" i="5" s="1"/>
  <c r="X1842" i="5" s="1"/>
  <c r="X1843" i="5" s="1"/>
  <c r="X1844" i="5" s="1"/>
  <c r="X1845" i="5" s="1"/>
  <c r="X1846" i="5" s="1"/>
  <c r="X1847" i="5" s="1"/>
  <c r="X1848" i="5" s="1"/>
  <c r="X1849" i="5" s="1"/>
  <c r="X1850" i="5" s="1"/>
  <c r="X1851" i="5" s="1"/>
  <c r="X1852" i="5" s="1"/>
  <c r="X1853" i="5" s="1"/>
  <c r="X1854" i="5" s="1"/>
  <c r="X1855" i="5" s="1"/>
  <c r="X1856" i="5" s="1"/>
  <c r="X1857" i="5" s="1"/>
  <c r="X1858" i="5" s="1"/>
  <c r="X1859" i="5" s="1"/>
  <c r="X1860" i="5" s="1"/>
  <c r="X1861" i="5" s="1"/>
  <c r="X1862" i="5" s="1"/>
  <c r="X1863" i="5" s="1"/>
  <c r="X1864" i="5" s="1"/>
  <c r="X1865" i="5" s="1"/>
  <c r="X1866" i="5" s="1"/>
  <c r="X1867" i="5" s="1"/>
  <c r="X1868" i="5" s="1"/>
  <c r="X1869" i="5" s="1"/>
  <c r="X1870" i="5" s="1"/>
  <c r="X1871" i="5" s="1"/>
  <c r="X1872" i="5" s="1"/>
  <c r="X1873" i="5" s="1"/>
  <c r="X1874" i="5" s="1"/>
  <c r="X1875" i="5" s="1"/>
  <c r="X1876" i="5" s="1"/>
  <c r="X1877" i="5" s="1"/>
  <c r="X1878" i="5" s="1"/>
  <c r="X1879" i="5" s="1"/>
  <c r="X1880" i="5" s="1"/>
  <c r="X1881" i="5" s="1"/>
  <c r="X1882" i="5" s="1"/>
  <c r="X1883" i="5" s="1"/>
  <c r="X1884" i="5" s="1"/>
  <c r="X1885" i="5" s="1"/>
  <c r="X1886" i="5" s="1"/>
  <c r="X1887" i="5" s="1"/>
  <c r="X1888" i="5" s="1"/>
  <c r="X1889" i="5" s="1"/>
  <c r="X1890" i="5" s="1"/>
  <c r="X1891" i="5" s="1"/>
  <c r="X1892" i="5" s="1"/>
  <c r="X1893" i="5" s="1"/>
  <c r="X1894" i="5" s="1"/>
  <c r="X1895" i="5" s="1"/>
  <c r="X1896" i="5" s="1"/>
  <c r="X1897" i="5" s="1"/>
  <c r="X1898" i="5" s="1"/>
  <c r="X1899" i="5" s="1"/>
  <c r="X1900" i="5" s="1"/>
  <c r="X1901" i="5" s="1"/>
  <c r="X1902" i="5" s="1"/>
  <c r="X1903" i="5" s="1"/>
  <c r="X1904" i="5" s="1"/>
  <c r="X1905" i="5" s="1"/>
  <c r="X1906" i="5" s="1"/>
  <c r="X1907" i="5" s="1"/>
  <c r="X1908" i="5" s="1"/>
  <c r="X1909" i="5" s="1"/>
  <c r="X1910" i="5" s="1"/>
  <c r="X1911" i="5" s="1"/>
  <c r="X1912" i="5" s="1"/>
  <c r="X1913" i="5" s="1"/>
  <c r="X1914" i="5" s="1"/>
  <c r="X1915" i="5" s="1"/>
  <c r="X1916" i="5" s="1"/>
  <c r="X1917" i="5" s="1"/>
  <c r="X1918" i="5" s="1"/>
  <c r="X1919" i="5" s="1"/>
  <c r="X1920" i="5" s="1"/>
  <c r="X1921" i="5" s="1"/>
  <c r="X1922" i="5" s="1"/>
  <c r="X1923" i="5" s="1"/>
  <c r="X1924" i="5" s="1"/>
  <c r="X1925" i="5" s="1"/>
  <c r="X1926" i="5" s="1"/>
  <c r="X1927" i="5" s="1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X214" i="4" s="1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AJ17" i="2" s="1"/>
  <c r="AK17" i="2" s="1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AJ14" i="2" s="1"/>
  <c r="AK14" i="2" s="1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AD14" i="1" s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X3" i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V3" i="2" l="1"/>
  <c r="AJ10" i="2"/>
  <c r="AK10" i="2" s="1"/>
  <c r="AD16" i="1"/>
  <c r="AJ16" i="2"/>
  <c r="AK16" i="2" s="1"/>
  <c r="AD13" i="1"/>
  <c r="AJ13" i="2"/>
  <c r="AK13" i="2" s="1"/>
  <c r="AD12" i="1"/>
  <c r="AD15" i="1"/>
  <c r="AJ11" i="2"/>
  <c r="AK11" i="2" s="1"/>
  <c r="AJ12" i="2"/>
  <c r="AK12" i="2" s="1"/>
  <c r="AJ15" i="2"/>
  <c r="AK15" i="2" s="1"/>
  <c r="X215" i="4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X337" i="4" s="1"/>
  <c r="X338" i="4" s="1"/>
  <c r="X339" i="4" s="1"/>
  <c r="X340" i="4" s="1"/>
  <c r="X341" i="4" s="1"/>
  <c r="X342" i="4" s="1"/>
  <c r="X343" i="4" s="1"/>
  <c r="X344" i="4" s="1"/>
  <c r="X345" i="4" s="1"/>
  <c r="X346" i="4" s="1"/>
  <c r="X347" i="4" s="1"/>
  <c r="X348" i="4" s="1"/>
  <c r="X349" i="4" s="1"/>
  <c r="X350" i="4" s="1"/>
  <c r="X351" i="4" s="1"/>
  <c r="X352" i="4" s="1"/>
  <c r="X353" i="4" s="1"/>
  <c r="X354" i="4" s="1"/>
  <c r="X355" i="4" s="1"/>
  <c r="X356" i="4" s="1"/>
  <c r="X357" i="4" s="1"/>
  <c r="X358" i="4" s="1"/>
  <c r="X359" i="4" s="1"/>
  <c r="X360" i="4" s="1"/>
  <c r="X361" i="4" s="1"/>
  <c r="X362" i="4" s="1"/>
  <c r="X363" i="4" s="1"/>
  <c r="X364" i="4" s="1"/>
  <c r="X365" i="4" s="1"/>
  <c r="X366" i="4" s="1"/>
  <c r="X367" i="4" s="1"/>
  <c r="X368" i="4" s="1"/>
  <c r="X369" i="4" s="1"/>
  <c r="X370" i="4" s="1"/>
  <c r="X371" i="4" s="1"/>
  <c r="X372" i="4" s="1"/>
  <c r="X373" i="4" s="1"/>
  <c r="X374" i="4" s="1"/>
  <c r="X375" i="4" s="1"/>
  <c r="X376" i="4" s="1"/>
  <c r="X377" i="4" s="1"/>
  <c r="X378" i="4" s="1"/>
  <c r="X379" i="4" s="1"/>
  <c r="X380" i="4" s="1"/>
  <c r="X381" i="4" s="1"/>
  <c r="X382" i="4" s="1"/>
  <c r="X383" i="4" s="1"/>
  <c r="X384" i="4" s="1"/>
  <c r="X385" i="4" s="1"/>
  <c r="X386" i="4" s="1"/>
  <c r="X387" i="4" s="1"/>
  <c r="X388" i="4" s="1"/>
  <c r="X389" i="4" s="1"/>
  <c r="X390" i="4" s="1"/>
  <c r="X391" i="4" s="1"/>
  <c r="X392" i="4" s="1"/>
  <c r="X393" i="4" s="1"/>
  <c r="X394" i="4" s="1"/>
  <c r="X395" i="4" s="1"/>
  <c r="X396" i="4" s="1"/>
  <c r="X397" i="4" s="1"/>
  <c r="X398" i="4" s="1"/>
  <c r="X399" i="4" s="1"/>
  <c r="X400" i="4" s="1"/>
  <c r="X401" i="4" s="1"/>
  <c r="X402" i="4" s="1"/>
  <c r="X403" i="4" s="1"/>
  <c r="X404" i="4" s="1"/>
  <c r="X405" i="4" s="1"/>
  <c r="X406" i="4" s="1"/>
  <c r="X407" i="4" s="1"/>
  <c r="X408" i="4" s="1"/>
  <c r="X409" i="4" s="1"/>
  <c r="X410" i="4" s="1"/>
  <c r="X411" i="4" s="1"/>
  <c r="X412" i="4" s="1"/>
  <c r="X413" i="4" s="1"/>
  <c r="X414" i="4" s="1"/>
  <c r="X415" i="4" s="1"/>
  <c r="X416" i="4" s="1"/>
  <c r="X417" i="4" s="1"/>
  <c r="X418" i="4" s="1"/>
  <c r="X419" i="4" s="1"/>
  <c r="X420" i="4" s="1"/>
  <c r="X421" i="4" s="1"/>
  <c r="X422" i="4" s="1"/>
  <c r="X423" i="4" s="1"/>
  <c r="X424" i="4" s="1"/>
  <c r="X425" i="4" s="1"/>
  <c r="X426" i="4" s="1"/>
  <c r="X427" i="4" s="1"/>
  <c r="X428" i="4" s="1"/>
  <c r="X429" i="4" s="1"/>
  <c r="X430" i="4" s="1"/>
  <c r="X431" i="4" s="1"/>
  <c r="X432" i="4" s="1"/>
  <c r="X433" i="4" s="1"/>
  <c r="X434" i="4" s="1"/>
  <c r="X435" i="4" s="1"/>
  <c r="X436" i="4" s="1"/>
  <c r="X437" i="4" s="1"/>
  <c r="X438" i="4" s="1"/>
  <c r="X439" i="4" s="1"/>
  <c r="X440" i="4" s="1"/>
  <c r="X441" i="4" s="1"/>
  <c r="X442" i="4" s="1"/>
  <c r="X443" i="4" s="1"/>
  <c r="X444" i="4" s="1"/>
  <c r="X445" i="4" s="1"/>
  <c r="X446" i="4" s="1"/>
  <c r="X447" i="4" s="1"/>
  <c r="X448" i="4" s="1"/>
  <c r="X449" i="4" s="1"/>
  <c r="X450" i="4" s="1"/>
  <c r="X451" i="4" s="1"/>
  <c r="X452" i="4" s="1"/>
  <c r="X453" i="4" s="1"/>
  <c r="X454" i="4" s="1"/>
  <c r="X455" i="4" s="1"/>
  <c r="X456" i="4" s="1"/>
  <c r="X457" i="4" s="1"/>
  <c r="X458" i="4" s="1"/>
  <c r="X459" i="4" s="1"/>
  <c r="X460" i="4" s="1"/>
  <c r="X461" i="4" s="1"/>
  <c r="X462" i="4" s="1"/>
  <c r="X463" i="4" s="1"/>
  <c r="X464" i="4" s="1"/>
  <c r="X465" i="4" s="1"/>
  <c r="X466" i="4" s="1"/>
  <c r="X467" i="4" s="1"/>
  <c r="X468" i="4" s="1"/>
  <c r="X469" i="4" s="1"/>
  <c r="X470" i="4" s="1"/>
  <c r="X471" i="4" s="1"/>
  <c r="X472" i="4" s="1"/>
  <c r="X473" i="4" s="1"/>
  <c r="X474" i="4" s="1"/>
  <c r="X475" i="4" s="1"/>
  <c r="X476" i="4" s="1"/>
  <c r="X477" i="4" s="1"/>
  <c r="X478" i="4" s="1"/>
  <c r="X479" i="4" s="1"/>
  <c r="X480" i="4" s="1"/>
  <c r="X481" i="4" s="1"/>
  <c r="X482" i="4" s="1"/>
  <c r="X483" i="4" s="1"/>
  <c r="X484" i="4" s="1"/>
  <c r="X485" i="4" s="1"/>
  <c r="X486" i="4" s="1"/>
  <c r="X487" i="4" s="1"/>
  <c r="X488" i="4" s="1"/>
  <c r="X489" i="4" s="1"/>
  <c r="X490" i="4" s="1"/>
  <c r="X491" i="4" s="1"/>
  <c r="X492" i="4" s="1"/>
  <c r="X493" i="4" s="1"/>
  <c r="X494" i="4" s="1"/>
  <c r="X495" i="4" s="1"/>
  <c r="X496" i="4" s="1"/>
  <c r="X497" i="4" s="1"/>
  <c r="X498" i="4" s="1"/>
  <c r="X499" i="4" s="1"/>
  <c r="X500" i="4" s="1"/>
  <c r="X501" i="4" s="1"/>
  <c r="X502" i="4" s="1"/>
  <c r="X503" i="4" s="1"/>
  <c r="X504" i="4" s="1"/>
  <c r="X505" i="4" s="1"/>
  <c r="X506" i="4" s="1"/>
  <c r="X507" i="4" s="1"/>
  <c r="X508" i="4" s="1"/>
  <c r="X509" i="4" s="1"/>
  <c r="X510" i="4" s="1"/>
  <c r="X511" i="4" s="1"/>
  <c r="X512" i="4" s="1"/>
  <c r="X513" i="4" s="1"/>
  <c r="X514" i="4" s="1"/>
  <c r="X515" i="4" s="1"/>
  <c r="X516" i="4" s="1"/>
  <c r="X517" i="4" s="1"/>
  <c r="X518" i="4" s="1"/>
  <c r="X519" i="4" s="1"/>
  <c r="X520" i="4" s="1"/>
  <c r="X521" i="4" s="1"/>
  <c r="X522" i="4" s="1"/>
  <c r="X523" i="4" s="1"/>
  <c r="X524" i="4" s="1"/>
  <c r="X525" i="4" s="1"/>
  <c r="X526" i="4" s="1"/>
  <c r="X527" i="4" s="1"/>
  <c r="X528" i="4" s="1"/>
  <c r="X529" i="4" s="1"/>
  <c r="X530" i="4" s="1"/>
  <c r="X531" i="4" s="1"/>
  <c r="X532" i="4" s="1"/>
  <c r="X533" i="4" s="1"/>
  <c r="X534" i="4" s="1"/>
  <c r="X535" i="4" s="1"/>
  <c r="X536" i="4" s="1"/>
  <c r="X537" i="4" s="1"/>
  <c r="X538" i="4" s="1"/>
  <c r="X539" i="4" s="1"/>
  <c r="X540" i="4" s="1"/>
  <c r="X541" i="4" s="1"/>
  <c r="X542" i="4" s="1"/>
  <c r="X543" i="4" s="1"/>
  <c r="X544" i="4" s="1"/>
  <c r="X545" i="4" s="1"/>
  <c r="X546" i="4" s="1"/>
  <c r="X547" i="4" s="1"/>
  <c r="X548" i="4" s="1"/>
  <c r="X549" i="4" s="1"/>
  <c r="X550" i="4" s="1"/>
  <c r="X551" i="4" s="1"/>
  <c r="X552" i="4" s="1"/>
  <c r="X553" i="4" s="1"/>
  <c r="X554" i="4" s="1"/>
  <c r="X555" i="4" s="1"/>
  <c r="X556" i="4" s="1"/>
  <c r="X557" i="4" s="1"/>
  <c r="X558" i="4" s="1"/>
  <c r="X559" i="4" s="1"/>
  <c r="X560" i="4" s="1"/>
  <c r="X561" i="4" s="1"/>
  <c r="X562" i="4" s="1"/>
  <c r="X563" i="4" s="1"/>
  <c r="X564" i="4" s="1"/>
  <c r="X565" i="4" s="1"/>
  <c r="X566" i="4" s="1"/>
  <c r="X567" i="4" s="1"/>
  <c r="X568" i="4" s="1"/>
  <c r="X569" i="4" s="1"/>
  <c r="X570" i="4" s="1"/>
  <c r="X571" i="4" s="1"/>
  <c r="X572" i="4" s="1"/>
  <c r="X573" i="4" s="1"/>
  <c r="X574" i="4" s="1"/>
  <c r="X575" i="4" s="1"/>
  <c r="X576" i="4" s="1"/>
  <c r="X577" i="4" s="1"/>
  <c r="X578" i="4" s="1"/>
  <c r="X579" i="4" s="1"/>
  <c r="X580" i="4" s="1"/>
  <c r="X581" i="4" s="1"/>
  <c r="X582" i="4" s="1"/>
  <c r="X583" i="4" s="1"/>
  <c r="X584" i="4" s="1"/>
  <c r="X585" i="4" s="1"/>
  <c r="X586" i="4" s="1"/>
  <c r="X587" i="4" s="1"/>
  <c r="X588" i="4" s="1"/>
  <c r="X589" i="4" s="1"/>
  <c r="X590" i="4" s="1"/>
  <c r="X591" i="4" s="1"/>
  <c r="X592" i="4" s="1"/>
  <c r="X593" i="4" s="1"/>
  <c r="X594" i="4" s="1"/>
  <c r="X595" i="4" s="1"/>
  <c r="X596" i="4" s="1"/>
  <c r="X597" i="4" s="1"/>
  <c r="X598" i="4" s="1"/>
  <c r="X599" i="4" s="1"/>
  <c r="X600" i="4" s="1"/>
  <c r="X601" i="4" s="1"/>
  <c r="X602" i="4" s="1"/>
  <c r="X603" i="4" s="1"/>
  <c r="X604" i="4" s="1"/>
  <c r="X605" i="4" s="1"/>
  <c r="X606" i="4" s="1"/>
  <c r="X607" i="4" s="1"/>
  <c r="X608" i="4" s="1"/>
  <c r="X609" i="4" s="1"/>
  <c r="X610" i="4" s="1"/>
  <c r="X611" i="4" s="1"/>
  <c r="X612" i="4" s="1"/>
  <c r="X613" i="4" s="1"/>
  <c r="X614" i="4" s="1"/>
  <c r="X615" i="4" s="1"/>
  <c r="X616" i="4" s="1"/>
  <c r="X617" i="4" s="1"/>
  <c r="X618" i="4" s="1"/>
  <c r="X619" i="4" s="1"/>
  <c r="X620" i="4" s="1"/>
  <c r="X621" i="4" s="1"/>
  <c r="X622" i="4" s="1"/>
  <c r="X623" i="4" s="1"/>
  <c r="X624" i="4" s="1"/>
  <c r="X625" i="4" s="1"/>
  <c r="X626" i="4" s="1"/>
  <c r="X627" i="4" s="1"/>
  <c r="X628" i="4" s="1"/>
  <c r="X629" i="4" s="1"/>
  <c r="X630" i="4" s="1"/>
  <c r="X631" i="4" s="1"/>
  <c r="X632" i="4" s="1"/>
  <c r="X633" i="4" s="1"/>
  <c r="X634" i="4" s="1"/>
  <c r="X635" i="4" s="1"/>
  <c r="X636" i="4" s="1"/>
  <c r="X637" i="4" s="1"/>
  <c r="X638" i="4" s="1"/>
  <c r="X639" i="4" s="1"/>
  <c r="X640" i="4" s="1"/>
  <c r="X641" i="4" s="1"/>
  <c r="X642" i="4" s="1"/>
  <c r="X643" i="4" s="1"/>
  <c r="X644" i="4" s="1"/>
  <c r="X645" i="4" s="1"/>
  <c r="X646" i="4" s="1"/>
  <c r="X647" i="4" s="1"/>
  <c r="X648" i="4" s="1"/>
  <c r="X649" i="4" s="1"/>
  <c r="X650" i="4" s="1"/>
  <c r="X651" i="4" s="1"/>
  <c r="X652" i="4" s="1"/>
  <c r="X653" i="4" s="1"/>
  <c r="X654" i="4" s="1"/>
  <c r="X655" i="4" s="1"/>
  <c r="X656" i="4" s="1"/>
  <c r="X657" i="4" s="1"/>
  <c r="X658" i="4" s="1"/>
  <c r="X659" i="4" s="1"/>
  <c r="X660" i="4" s="1"/>
  <c r="X661" i="4" s="1"/>
  <c r="X662" i="4" s="1"/>
  <c r="X663" i="4" s="1"/>
  <c r="X664" i="4" s="1"/>
  <c r="X665" i="4" s="1"/>
  <c r="X666" i="4" s="1"/>
  <c r="X667" i="4" s="1"/>
  <c r="X668" i="4" s="1"/>
  <c r="X669" i="4" s="1"/>
  <c r="X670" i="4" s="1"/>
  <c r="X671" i="4" s="1"/>
  <c r="X672" i="4" s="1"/>
  <c r="X673" i="4" s="1"/>
  <c r="X674" i="4" s="1"/>
  <c r="X675" i="4" s="1"/>
  <c r="X676" i="4" s="1"/>
  <c r="X677" i="4" s="1"/>
  <c r="X678" i="4" s="1"/>
  <c r="AD9" i="2"/>
  <c r="V4" i="2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AG9" i="2" l="1"/>
  <c r="AH9" i="2" s="1"/>
  <c r="AI9" i="2" s="1"/>
  <c r="AD10" i="2"/>
  <c r="AG10" i="2" l="1"/>
  <c r="AH10" i="2" s="1"/>
  <c r="AI10" i="2" s="1"/>
  <c r="AD11" i="2"/>
  <c r="AG11" i="2" l="1"/>
  <c r="AH11" i="2" s="1"/>
  <c r="AI11" i="2" s="1"/>
  <c r="AD12" i="2" l="1"/>
  <c r="AG12" i="2" s="1"/>
  <c r="AH12" i="2" s="1"/>
  <c r="AI12" i="2" s="1"/>
  <c r="AD13" i="2" l="1"/>
  <c r="AG13" i="2" l="1"/>
  <c r="AH13" i="2" s="1"/>
  <c r="AI13" i="2" s="1"/>
  <c r="AD14" i="2"/>
  <c r="AG14" i="2" s="1"/>
  <c r="AH14" i="2" s="1"/>
  <c r="AI14" i="2" s="1"/>
  <c r="AD15" i="2" l="1"/>
  <c r="AG15" i="2"/>
  <c r="AH15" i="2" s="1"/>
  <c r="AI15" i="2" s="1"/>
  <c r="AD16" i="2" l="1"/>
  <c r="AG16" i="2" l="1"/>
  <c r="AH16" i="2" s="1"/>
  <c r="AI16" i="2" s="1"/>
  <c r="AD17" i="2" l="1"/>
  <c r="AG17" i="2" s="1"/>
  <c r="AH17" i="2" s="1"/>
  <c r="AI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Kumudinie Kariyapperuma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of 2 infared thermometers.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per depth</t>
        </r>
      </text>
    </comment>
    <comment ref="R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Need to make a correction. Dec 8, 2014</t>
        </r>
      </text>
    </comment>
    <comment ref="T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Need to correct based on depth. Dec 8, 2015</t>
        </r>
      </text>
    </comment>
    <comment ref="B1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N16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Kumudinie Kariyapperuma</author>
  </authors>
  <commentList>
    <comment ref="H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of 2 infared thermometers.</t>
        </r>
      </text>
    </comment>
    <comment ref="I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per depth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Kumudinie Kariyapperuma</author>
  </authors>
  <commentList>
    <comment ref="I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of 2 infared thermometers.</t>
        </r>
      </text>
    </comment>
    <comment ref="J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per depth</t>
        </r>
      </text>
    </comment>
    <comment ref="B21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26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36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Kumudinie Kariyapperuma</author>
  </authors>
  <commentList>
    <comment ref="I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of 2 infared thermometers.</t>
        </r>
      </text>
    </comment>
    <comment ref="J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per depth</t>
        </r>
      </text>
    </comment>
    <comment ref="B21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26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36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Kumudinie Kariyapperuma</author>
  </authors>
  <commentList>
    <comment ref="I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of 2 infared thermometers.</t>
        </r>
      </text>
    </comment>
    <comment ref="J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per depth</t>
        </r>
      </text>
    </comment>
    <comment ref="B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49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156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  <comment ref="B368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414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52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  <comment ref="B733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7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88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  <comment ref="B1098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1144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1251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  <comment ref="B1463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1509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161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</commentList>
</comments>
</file>

<file path=xl/sharedStrings.xml><?xml version="1.0" encoding="utf-8"?>
<sst xmlns="http://schemas.openxmlformats.org/spreadsheetml/2006/main" count="5715" uniqueCount="86">
  <si>
    <r>
      <t>Average temperature (</t>
    </r>
    <r>
      <rPr>
        <b/>
        <sz val="11"/>
        <color theme="1"/>
        <rFont val="Calibri"/>
        <family val="2"/>
      </rPr>
      <t>°C</t>
    </r>
    <r>
      <rPr>
        <b/>
        <sz val="11"/>
        <color theme="1"/>
        <rFont val="Calibri"/>
        <family val="2"/>
        <scheme val="minor"/>
      </rPr>
      <t>)</t>
    </r>
  </si>
  <si>
    <t xml:space="preserve">Flux </t>
  </si>
  <si>
    <t xml:space="preserve">Manure </t>
  </si>
  <si>
    <t>Flux analyis</t>
  </si>
  <si>
    <t>YEAR</t>
  </si>
  <si>
    <t>DATE</t>
  </si>
  <si>
    <t>MONTH</t>
  </si>
  <si>
    <t>DAY</t>
  </si>
  <si>
    <t>DOY</t>
  </si>
  <si>
    <t>AIR T (°C)</t>
  </si>
  <si>
    <t>DEPTH</t>
  </si>
  <si>
    <t>SURF T  (°C)</t>
  </si>
  <si>
    <t>AVE 50 cm from bottom</t>
  </si>
  <si>
    <t>AVE 2 m from surface</t>
  </si>
  <si>
    <t>AVE 1 m from surface</t>
  </si>
  <si>
    <t>AVE 5 cm from surface</t>
  </si>
  <si>
    <r>
      <t>FLUX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/s)</t>
    </r>
  </si>
  <si>
    <r>
      <t xml:space="preserve">FLUX </t>
    </r>
    <r>
      <rPr>
        <b/>
        <sz val="8"/>
        <color theme="1"/>
        <rFont val="Calibri"/>
        <family val="2"/>
        <scheme val="minor"/>
      </rPr>
      <t>Interpolated</t>
    </r>
    <r>
      <rPr>
        <b/>
        <sz val="10"/>
        <color theme="1"/>
        <rFont val="Calibri"/>
        <family val="2"/>
        <scheme val="minor"/>
      </rPr>
      <t xml:space="preserve">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/s)</t>
    </r>
  </si>
  <si>
    <r>
      <t>FLUX (g/m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/d)</t>
    </r>
  </si>
  <si>
    <r>
      <t xml:space="preserve">Flux </t>
    </r>
    <r>
      <rPr>
        <b/>
        <sz val="8"/>
        <color theme="1"/>
        <rFont val="Calibri"/>
        <family val="2"/>
        <scheme val="minor"/>
      </rPr>
      <t xml:space="preserve">interpolated </t>
    </r>
    <r>
      <rPr>
        <b/>
        <sz val="10"/>
        <color theme="1"/>
        <rFont val="Calibri"/>
        <family val="2"/>
        <scheme val="minor"/>
      </rPr>
      <t>(g/m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/d)</t>
    </r>
  </si>
  <si>
    <t>DEPTH (cm)</t>
  </si>
  <si>
    <r>
      <t>VOLUME (m</t>
    </r>
    <r>
      <rPr>
        <b/>
        <vertAlign val="super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</si>
  <si>
    <r>
      <t>Volume corrected (m</t>
    </r>
    <r>
      <rPr>
        <b/>
        <vertAlign val="super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</si>
  <si>
    <t>VOLATILE SOLIDS (kg)</t>
  </si>
  <si>
    <r>
      <t>FLUX (g/m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/d/m</t>
    </r>
    <r>
      <rPr>
        <b/>
        <vertAlign val="super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</si>
  <si>
    <r>
      <t xml:space="preserve">FLUX </t>
    </r>
    <r>
      <rPr>
        <b/>
        <sz val="9"/>
        <color theme="1"/>
        <rFont val="Calibri"/>
        <family val="2"/>
        <scheme val="minor"/>
      </rPr>
      <t>(g/m</t>
    </r>
    <r>
      <rPr>
        <b/>
        <vertAlign val="super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/d/kg)</t>
    </r>
  </si>
  <si>
    <r>
      <t>Cumulative flux (g/m</t>
    </r>
    <r>
      <rPr>
        <b/>
        <vertAlign val="super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)</t>
    </r>
  </si>
  <si>
    <t>NaN</t>
  </si>
  <si>
    <r>
      <t>Average manure temperature (</t>
    </r>
    <r>
      <rPr>
        <b/>
        <sz val="11"/>
        <color theme="1"/>
        <rFont val="Calibri"/>
        <family val="2"/>
      </rPr>
      <t>°C</t>
    </r>
    <r>
      <rPr>
        <b/>
        <sz val="11"/>
        <color theme="1"/>
        <rFont val="Calibri"/>
        <family val="2"/>
        <scheme val="minor"/>
      </rPr>
      <t>)</t>
    </r>
  </si>
  <si>
    <t xml:space="preserve">Methane flux </t>
  </si>
  <si>
    <r>
      <t xml:space="preserve">FLUX </t>
    </r>
    <r>
      <rPr>
        <b/>
        <sz val="8"/>
        <color theme="1"/>
        <rFont val="Calibri"/>
        <family val="2"/>
        <scheme val="minor"/>
      </rPr>
      <t xml:space="preserve">interpolated </t>
    </r>
    <r>
      <rPr>
        <b/>
        <sz val="10"/>
        <color theme="1"/>
        <rFont val="Calibri"/>
        <family val="2"/>
        <scheme val="minor"/>
      </rPr>
      <t>(g/m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/d)</t>
    </r>
  </si>
  <si>
    <r>
      <t>Cumulative flux (g/m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</si>
  <si>
    <t>TOTAL VOLATILE SOLIDS (kg)</t>
  </si>
  <si>
    <t>Manure</t>
  </si>
  <si>
    <t>Ave of VS from layers and column (kg)</t>
  </si>
  <si>
    <t>DOY all</t>
  </si>
  <si>
    <t>Depth (cm)</t>
  </si>
  <si>
    <t>DEPTH corrected (cm)</t>
  </si>
  <si>
    <t>year</t>
  </si>
  <si>
    <t>month</t>
  </si>
  <si>
    <t>temperature</t>
  </si>
  <si>
    <t>f</t>
  </si>
  <si>
    <t>VS loading (kg)</t>
  </si>
  <si>
    <t>VS available</t>
  </si>
  <si>
    <t>VS consumed</t>
  </si>
  <si>
    <t>CH4 (m3)</t>
  </si>
  <si>
    <t>august</t>
  </si>
  <si>
    <t>sep</t>
  </si>
  <si>
    <t>oct</t>
  </si>
  <si>
    <t>nov</t>
  </si>
  <si>
    <t>dec</t>
  </si>
  <si>
    <t>jan</t>
  </si>
  <si>
    <t>feb</t>
  </si>
  <si>
    <t>marts</t>
  </si>
  <si>
    <t>apr</t>
  </si>
  <si>
    <t>may</t>
  </si>
  <si>
    <t>jun</t>
  </si>
  <si>
    <t>jul</t>
  </si>
  <si>
    <t>T</t>
  </si>
  <si>
    <t>Kelvin</t>
  </si>
  <si>
    <t>n</t>
  </si>
  <si>
    <t>kg pr animal</t>
  </si>
  <si>
    <t>VS kg/day/1000 kg</t>
  </si>
  <si>
    <t>dairy cows</t>
  </si>
  <si>
    <t>dairy heifers</t>
  </si>
  <si>
    <t>dairy transition cows</t>
  </si>
  <si>
    <t>VS production</t>
  </si>
  <si>
    <t>MDP</t>
  </si>
  <si>
    <t>sep_10</t>
  </si>
  <si>
    <t>oct_10</t>
  </si>
  <si>
    <t>nov_10</t>
  </si>
  <si>
    <t>dec_10</t>
  </si>
  <si>
    <t>jan_11</t>
  </si>
  <si>
    <t>feb_11</t>
  </si>
  <si>
    <t>marts_11</t>
  </si>
  <si>
    <t>apr_11</t>
  </si>
  <si>
    <t>may_11</t>
  </si>
  <si>
    <t>jun_11</t>
  </si>
  <si>
    <t>jul_11</t>
  </si>
  <si>
    <t>august_11</t>
  </si>
  <si>
    <t>kg CH4/month</t>
  </si>
  <si>
    <t>obs</t>
  </si>
  <si>
    <t>flux</t>
  </si>
  <si>
    <t>g/m2/d</t>
  </si>
  <si>
    <t>Model IPCC</t>
  </si>
  <si>
    <t>Model USEPA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</si>
</sst>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09]d\-mmm\-yy;@"/>
    <numFmt numFmtId="165" formatCode="0.00000"/>
    <numFmt numFmtId="166" formatCode="dd/mm/yyyy;@"/>
    <numFmt numFmtId="167" formatCode="0.0"/>
    <numFmt numFmtId="168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vertAlign val="superscript"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167" fontId="2" fillId="3" borderId="0" xfId="0" applyNumberFormat="1" applyFont="1" applyFill="1" applyAlignment="1">
      <alignment horizontal="center" vertical="center"/>
    </xf>
    <xf numFmtId="167" fontId="2" fillId="4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7" fontId="2" fillId="6" borderId="0" xfId="0" applyNumberFormat="1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168" fontId="2" fillId="6" borderId="0" xfId="0" applyNumberFormat="1" applyFont="1" applyFill="1" applyAlignment="1">
      <alignment horizontal="center" vertical="center"/>
    </xf>
    <xf numFmtId="0" fontId="0" fillId="6" borderId="0" xfId="0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 vertical="center"/>
    </xf>
    <xf numFmtId="167" fontId="2" fillId="2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7" fontId="2" fillId="2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horizontal="center" vertical="center"/>
    </xf>
    <xf numFmtId="167" fontId="2" fillId="6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/>
    </xf>
    <xf numFmtId="167" fontId="2" fillId="6" borderId="6" xfId="0" applyNumberFormat="1" applyFont="1" applyFill="1" applyBorder="1" applyAlignment="1">
      <alignment horizontal="center" vertical="center"/>
    </xf>
    <xf numFmtId="167" fontId="2" fillId="0" borderId="7" xfId="0" applyNumberFormat="1" applyFont="1" applyBorder="1" applyAlignment="1">
      <alignment horizontal="center" vertical="center"/>
    </xf>
    <xf numFmtId="167" fontId="2" fillId="3" borderId="5" xfId="0" applyNumberFormat="1" applyFont="1" applyFill="1" applyBorder="1" applyAlignment="1">
      <alignment horizontal="center" vertical="center"/>
    </xf>
    <xf numFmtId="167" fontId="2" fillId="3" borderId="6" xfId="0" applyNumberFormat="1" applyFont="1" applyFill="1" applyBorder="1" applyAlignment="1">
      <alignment horizontal="center" vertical="center"/>
    </xf>
    <xf numFmtId="167" fontId="2" fillId="3" borderId="7" xfId="0" applyNumberFormat="1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center" vertical="center"/>
    </xf>
    <xf numFmtId="167" fontId="2" fillId="4" borderId="6" xfId="0" applyNumberFormat="1" applyFont="1" applyFill="1" applyBorder="1" applyAlignment="1">
      <alignment horizontal="center" vertical="center"/>
    </xf>
    <xf numFmtId="167" fontId="2" fillId="4" borderId="7" xfId="0" applyNumberFormat="1" applyFont="1" applyFill="1" applyBorder="1" applyAlignment="1">
      <alignment horizontal="center" vertical="center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6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168" fontId="2" fillId="6" borderId="6" xfId="0" applyNumberFormat="1" applyFont="1" applyFill="1" applyBorder="1" applyAlignment="1">
      <alignment horizontal="center" vertical="center"/>
    </xf>
    <xf numFmtId="168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167" fontId="2" fillId="2" borderId="8" xfId="0" applyNumberFormat="1" applyFont="1" applyFill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67" fontId="2" fillId="2" borderId="5" xfId="0" applyNumberFormat="1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 vertical="center"/>
    </xf>
    <xf numFmtId="167" fontId="2" fillId="2" borderId="7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167" fontId="2" fillId="3" borderId="8" xfId="0" applyNumberFormat="1" applyFont="1" applyFill="1" applyBorder="1" applyAlignment="1">
      <alignment horizontal="center" vertical="center"/>
    </xf>
    <xf numFmtId="167" fontId="2" fillId="4" borderId="8" xfId="0" applyNumberFormat="1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165" fontId="4" fillId="7" borderId="9" xfId="0" applyNumberFormat="1" applyFont="1" applyFill="1" applyBorder="1" applyAlignment="1">
      <alignment horizontal="center" vertical="center" wrapText="1"/>
    </xf>
    <xf numFmtId="168" fontId="12" fillId="0" borderId="6" xfId="0" applyNumberFormat="1" applyFont="1" applyBorder="1" applyAlignment="1">
      <alignment horizontal="center" vertical="center"/>
    </xf>
    <xf numFmtId="168" fontId="12" fillId="0" borderId="5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 vertical="center"/>
    </xf>
    <xf numFmtId="168" fontId="12" fillId="0" borderId="10" xfId="0" applyNumberFormat="1" applyFont="1" applyBorder="1" applyAlignment="1">
      <alignment horizontal="center" vertical="center"/>
    </xf>
    <xf numFmtId="168" fontId="12" fillId="6" borderId="6" xfId="0" applyNumberFormat="1" applyFont="1" applyFill="1" applyBorder="1" applyAlignment="1">
      <alignment horizontal="center" vertical="center"/>
    </xf>
    <xf numFmtId="168" fontId="12" fillId="6" borderId="2" xfId="0" applyNumberFormat="1" applyFont="1" applyFill="1" applyBorder="1" applyAlignment="1">
      <alignment horizontal="center" vertical="center"/>
    </xf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6" borderId="6" xfId="0" applyNumberFormat="1" applyFont="1" applyFill="1" applyBorder="1"/>
    <xf numFmtId="1" fontId="2" fillId="0" borderId="7" xfId="0" applyNumberFormat="1" applyFont="1" applyBorder="1"/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" fontId="2" fillId="6" borderId="5" xfId="0" applyNumberFormat="1" applyFont="1" applyFill="1" applyBorder="1" applyAlignment="1">
      <alignment horizontal="center" vertical="center"/>
    </xf>
    <xf numFmtId="167" fontId="0" fillId="0" borderId="0" xfId="0" applyNumberFormat="1" applyFill="1"/>
    <xf numFmtId="0" fontId="0" fillId="0" borderId="0" xfId="0" applyAlignment="1">
      <alignment wrapText="1"/>
    </xf>
    <xf numFmtId="165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4" fontId="4" fillId="7" borderId="0" xfId="0" applyNumberFormat="1" applyFont="1" applyFill="1" applyBorder="1" applyAlignment="1">
      <alignment horizontal="center" vertical="center"/>
    </xf>
    <xf numFmtId="164" fontId="4" fillId="7" borderId="6" xfId="0" applyNumberFormat="1" applyFont="1" applyFill="1" applyBorder="1" applyAlignment="1">
      <alignment horizontal="center" vertical="center"/>
    </xf>
    <xf numFmtId="165" fontId="4" fillId="7" borderId="6" xfId="0" applyNumberFormat="1" applyFont="1" applyFill="1" applyBorder="1" applyAlignment="1">
      <alignment horizontal="center" vertical="center"/>
    </xf>
    <xf numFmtId="165" fontId="4" fillId="7" borderId="0" xfId="0" applyNumberFormat="1" applyFont="1" applyFill="1" applyBorder="1" applyAlignment="1">
      <alignment horizontal="center" vertical="center"/>
    </xf>
    <xf numFmtId="165" fontId="4" fillId="7" borderId="0" xfId="0" applyNumberFormat="1" applyFont="1" applyFill="1" applyBorder="1" applyAlignment="1">
      <alignment horizontal="center" wrapText="1"/>
    </xf>
    <xf numFmtId="165" fontId="4" fillId="7" borderId="6" xfId="0" applyNumberFormat="1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165" fontId="4" fillId="7" borderId="0" xfId="0" applyNumberFormat="1" applyFont="1" applyFill="1" applyBorder="1" applyAlignment="1">
      <alignment horizontal="center" vertical="center" wrapText="1"/>
    </xf>
    <xf numFmtId="165" fontId="4" fillId="7" borderId="6" xfId="0" applyNumberFormat="1" applyFont="1" applyFill="1" applyBorder="1" applyAlignment="1">
      <alignment horizontal="center" vertical="center" wrapText="1"/>
    </xf>
    <xf numFmtId="165" fontId="4" fillId="7" borderId="5" xfId="0" applyNumberFormat="1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Border="1"/>
    <xf numFmtId="167" fontId="0" fillId="0" borderId="0" xfId="0" applyNumberFormat="1"/>
    <xf numFmtId="1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1" fontId="4" fillId="7" borderId="5" xfId="0" applyNumberFormat="1" applyFont="1" applyFill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5395271703747"/>
          <c:y val="2.6457223916374614E-2"/>
          <c:w val="0.86658677126486294"/>
          <c:h val="0.8352684599396174"/>
        </c:manualLayout>
      </c:layout>
      <c:scatterChart>
        <c:scatterStyle val="lineMarker"/>
        <c:varyColors val="0"/>
        <c:ser>
          <c:idx val="0"/>
          <c:order val="0"/>
          <c:tx>
            <c:v>USEPA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'CM2011'!$Z$6:$Z$17</c:f>
              <c:strCache>
                <c:ptCount val="12"/>
                <c:pt idx="0">
                  <c:v>sep_10</c:v>
                </c:pt>
                <c:pt idx="1">
                  <c:v>oct_10</c:v>
                </c:pt>
                <c:pt idx="2">
                  <c:v>nov_10</c:v>
                </c:pt>
                <c:pt idx="3">
                  <c:v>dec_10</c:v>
                </c:pt>
                <c:pt idx="4">
                  <c:v>jan_11</c:v>
                </c:pt>
                <c:pt idx="5">
                  <c:v>feb_11</c:v>
                </c:pt>
                <c:pt idx="6">
                  <c:v>marts_11</c:v>
                </c:pt>
                <c:pt idx="7">
                  <c:v>apr_11</c:v>
                </c:pt>
                <c:pt idx="8">
                  <c:v>may_11</c:v>
                </c:pt>
                <c:pt idx="9">
                  <c:v>jun_11</c:v>
                </c:pt>
                <c:pt idx="10">
                  <c:v>jul_11</c:v>
                </c:pt>
                <c:pt idx="11">
                  <c:v>august_11</c:v>
                </c:pt>
              </c:strCache>
            </c:strRef>
          </c:xVal>
          <c:yVal>
            <c:numRef>
              <c:f>'CM2011'!$AI$6:$AI$17</c:f>
              <c:numCache>
                <c:formatCode>General</c:formatCode>
                <c:ptCount val="12"/>
                <c:pt idx="0">
                  <c:v>4842.2326519672379</c:v>
                </c:pt>
                <c:pt idx="1">
                  <c:v>2771.8518725997587</c:v>
                </c:pt>
                <c:pt idx="2">
                  <c:v>432.19856413740274</c:v>
                </c:pt>
                <c:pt idx="3">
                  <c:v>506.19630361457246</c:v>
                </c:pt>
                <c:pt idx="4">
                  <c:v>614.21026862380359</c:v>
                </c:pt>
                <c:pt idx="5">
                  <c:v>704.38470698681374</c:v>
                </c:pt>
                <c:pt idx="6">
                  <c:v>805.5223679826787</c:v>
                </c:pt>
                <c:pt idx="7">
                  <c:v>1028.6910919744582</c:v>
                </c:pt>
                <c:pt idx="8">
                  <c:v>1647.471938938008</c:v>
                </c:pt>
                <c:pt idx="9">
                  <c:v>2280.4504613328272</c:v>
                </c:pt>
                <c:pt idx="10">
                  <c:v>2864.4568849308871</c:v>
                </c:pt>
                <c:pt idx="11">
                  <c:v>2779.9787808596848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F-4973-A649-FEECC839E0CE}"/>
            </c:ext>
          </c:extLst>
        </c:ser>
        <c:ser>
          <c:idx val="1"/>
          <c:order val="1"/>
          <c:tx>
            <c:v>Obs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'CM2011'!$Z$6:$Z$17</c:f>
              <c:strCache>
                <c:ptCount val="12"/>
                <c:pt idx="0">
                  <c:v>sep_10</c:v>
                </c:pt>
                <c:pt idx="1">
                  <c:v>oct_10</c:v>
                </c:pt>
                <c:pt idx="2">
                  <c:v>nov_10</c:v>
                </c:pt>
                <c:pt idx="3">
                  <c:v>dec_10</c:v>
                </c:pt>
                <c:pt idx="4">
                  <c:v>jan_11</c:v>
                </c:pt>
                <c:pt idx="5">
                  <c:v>feb_11</c:v>
                </c:pt>
                <c:pt idx="6">
                  <c:v>marts_11</c:v>
                </c:pt>
                <c:pt idx="7">
                  <c:v>apr_11</c:v>
                </c:pt>
                <c:pt idx="8">
                  <c:v>may_11</c:v>
                </c:pt>
                <c:pt idx="9">
                  <c:v>jun_11</c:v>
                </c:pt>
                <c:pt idx="10">
                  <c:v>jul_11</c:v>
                </c:pt>
                <c:pt idx="11">
                  <c:v>august_11</c:v>
                </c:pt>
              </c:strCache>
            </c:strRef>
          </c:xVal>
          <c:yVal>
            <c:numRef>
              <c:f>'CM2011'!$AK$6:$AK$17</c:f>
              <c:numCache>
                <c:formatCode>General</c:formatCode>
                <c:ptCount val="12"/>
                <c:pt idx="0">
                  <c:v>2766.0312804183172</c:v>
                </c:pt>
                <c:pt idx="1">
                  <c:v>2040.7500991932341</c:v>
                </c:pt>
                <c:pt idx="2">
                  <c:v>678.95603258243739</c:v>
                </c:pt>
                <c:pt idx="3">
                  <c:v>73.191580475578817</c:v>
                </c:pt>
                <c:pt idx="4">
                  <c:v>176.32807323146071</c:v>
                </c:pt>
                <c:pt idx="5">
                  <c:v>161.94577638148326</c:v>
                </c:pt>
                <c:pt idx="6">
                  <c:v>161.46033006332681</c:v>
                </c:pt>
                <c:pt idx="7">
                  <c:v>134.42065844109229</c:v>
                </c:pt>
                <c:pt idx="8">
                  <c:v>121.67232791417678</c:v>
                </c:pt>
                <c:pt idx="9">
                  <c:v>167.23250864585739</c:v>
                </c:pt>
                <c:pt idx="10">
                  <c:v>711.10791686627863</c:v>
                </c:pt>
                <c:pt idx="11">
                  <c:v>1558.6637108267148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F-4973-A649-FEECC839E0CE}"/>
            </c:ext>
          </c:extLst>
        </c:ser>
        <c:ser>
          <c:idx val="2"/>
          <c:order val="2"/>
          <c:tx>
            <c:v>IPCC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'CM2011'!$Z$6:$Z$17</c:f>
              <c:strCache>
                <c:ptCount val="12"/>
                <c:pt idx="0">
                  <c:v>sep_10</c:v>
                </c:pt>
                <c:pt idx="1">
                  <c:v>oct_10</c:v>
                </c:pt>
                <c:pt idx="2">
                  <c:v>nov_10</c:v>
                </c:pt>
                <c:pt idx="3">
                  <c:v>dec_10</c:v>
                </c:pt>
                <c:pt idx="4">
                  <c:v>jan_11</c:v>
                </c:pt>
                <c:pt idx="5">
                  <c:v>feb_11</c:v>
                </c:pt>
                <c:pt idx="6">
                  <c:v>marts_11</c:v>
                </c:pt>
                <c:pt idx="7">
                  <c:v>apr_11</c:v>
                </c:pt>
                <c:pt idx="8">
                  <c:v>may_11</c:v>
                </c:pt>
                <c:pt idx="9">
                  <c:v>jun_11</c:v>
                </c:pt>
                <c:pt idx="10">
                  <c:v>jul_11</c:v>
                </c:pt>
                <c:pt idx="11">
                  <c:v>august_11</c:v>
                </c:pt>
              </c:strCache>
            </c:strRef>
          </c:xVal>
          <c:yVal>
            <c:numRef>
              <c:f>'CM2011'!$AL$6:$AL$17</c:f>
              <c:numCache>
                <c:formatCode>General</c:formatCode>
                <c:ptCount val="12"/>
                <c:pt idx="0">
                  <c:v>2325.4204969891321</c:v>
                </c:pt>
                <c:pt idx="1">
                  <c:v>1257.3615748630484</c:v>
                </c:pt>
                <c:pt idx="2">
                  <c:v>267.38752310051882</c:v>
                </c:pt>
                <c:pt idx="3">
                  <c:v>186.58633312707667</c:v>
                </c:pt>
                <c:pt idx="4">
                  <c:v>218.58198258704053</c:v>
                </c:pt>
                <c:pt idx="5">
                  <c:v>253.81559483233349</c:v>
                </c:pt>
                <c:pt idx="6">
                  <c:v>288.3499557690443</c:v>
                </c:pt>
                <c:pt idx="7">
                  <c:v>322.19894283866688</c:v>
                </c:pt>
                <c:pt idx="8">
                  <c:v>419.61028197087489</c:v>
                </c:pt>
                <c:pt idx="9">
                  <c:v>1213.4757286644819</c:v>
                </c:pt>
                <c:pt idx="10">
                  <c:v>2822.8628500567957</c:v>
                </c:pt>
                <c:pt idx="11">
                  <c:v>3605.4591832715641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6-42C3-A7E7-A08DB9E2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15615"/>
        <c:axId val="1607186927"/>
      </c:scatterChart>
      <c:valAx>
        <c:axId val="146671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86927"/>
        <c:crosses val="autoZero"/>
        <c:crossBetween val="midCat"/>
      </c:valAx>
      <c:valAx>
        <c:axId val="16071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1561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47332605637376363"/>
          <c:y val="0.10350348186245503"/>
          <c:w val="0.10983587972934893"/>
          <c:h val="0.24386008829821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140017</xdr:colOff>
      <xdr:row>8</xdr:row>
      <xdr:rowOff>5715</xdr:rowOff>
    </xdr:from>
    <xdr:to>
      <xdr:col>34</xdr:col>
      <xdr:colOff>915352</xdr:colOff>
      <xdr:row>22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4"/>
  <sheetViews>
    <sheetView topLeftCell="A2" workbookViewId="0">
      <pane xSplit="2" ySplit="1" topLeftCell="I34" activePane="bottomRight" state="frozen"/>
      <selection activeCell="A2" sqref="A2"/>
      <selection pane="topRight" activeCell="C2" sqref="C2"/>
      <selection pane="bottomLeft" activeCell="A3" sqref="A3"/>
      <selection pane="bottomRight" activeCell="Z43" sqref="Z43"/>
    </sheetView>
  </sheetViews>
  <sheetFormatPr defaultRowHeight="14.4" x14ac:dyDescent="0.3"/>
  <cols>
    <col min="2" max="2" width="10.44140625" bestFit="1" customWidth="1"/>
    <col min="3" max="3" width="10.44140625" style="1" customWidth="1"/>
    <col min="4" max="4" width="9.109375" style="1"/>
    <col min="5" max="9" width="9.33203125" bestFit="1" customWidth="1"/>
    <col min="10" max="10" width="9.109375" customWidth="1"/>
    <col min="11" max="11" width="9.44140625" bestFit="1" customWidth="1"/>
    <col min="12" max="12" width="9.33203125" bestFit="1" customWidth="1"/>
    <col min="15" max="15" width="9.33203125" bestFit="1" customWidth="1"/>
    <col min="16" max="16" width="9.33203125" customWidth="1"/>
    <col min="17" max="17" width="9.33203125" bestFit="1" customWidth="1"/>
    <col min="18" max="18" width="9.33203125" style="16" customWidth="1"/>
    <col min="19" max="19" width="9.44140625" bestFit="1" customWidth="1"/>
    <col min="20" max="20" width="10.88671875" style="17" customWidth="1"/>
    <col min="21" max="21" width="9.6640625" style="2" customWidth="1"/>
    <col min="22" max="22" width="12" customWidth="1"/>
    <col min="23" max="23" width="11" customWidth="1"/>
    <col min="28" max="28" width="12.33203125" bestFit="1" customWidth="1"/>
    <col min="29" max="29" width="1.6640625" bestFit="1" customWidth="1"/>
    <col min="30" max="30" width="12.109375" bestFit="1" customWidth="1"/>
    <col min="31" max="31" width="14.33203125" bestFit="1" customWidth="1"/>
    <col min="32" max="32" width="11.6640625" bestFit="1" customWidth="1"/>
    <col min="33" max="33" width="12.88671875" bestFit="1" customWidth="1"/>
    <col min="34" max="34" width="9" bestFit="1" customWidth="1"/>
  </cols>
  <sheetData>
    <row r="1" spans="1:34" x14ac:dyDescent="0.3">
      <c r="A1" s="121" t="s">
        <v>4</v>
      </c>
      <c r="B1" s="120" t="s">
        <v>5</v>
      </c>
      <c r="C1" s="120" t="s">
        <v>6</v>
      </c>
      <c r="D1" s="120" t="s">
        <v>7</v>
      </c>
      <c r="E1" s="120" t="s">
        <v>8</v>
      </c>
      <c r="F1" s="122" t="s">
        <v>0</v>
      </c>
      <c r="G1" s="122"/>
      <c r="H1" s="122"/>
      <c r="I1" s="122"/>
      <c r="J1" s="122"/>
      <c r="K1" s="122"/>
      <c r="L1" s="122"/>
      <c r="M1" s="122" t="s">
        <v>1</v>
      </c>
      <c r="N1" s="122"/>
      <c r="O1" s="122"/>
      <c r="P1" s="122"/>
      <c r="Q1" s="122" t="s">
        <v>2</v>
      </c>
      <c r="R1" s="122"/>
      <c r="S1" s="122"/>
      <c r="T1" s="122"/>
      <c r="U1" s="122"/>
      <c r="V1" s="119" t="s">
        <v>3</v>
      </c>
      <c r="W1" s="119"/>
      <c r="X1" s="119"/>
    </row>
    <row r="2" spans="1:34" ht="42.6" x14ac:dyDescent="0.3">
      <c r="A2" s="121"/>
      <c r="B2" s="120"/>
      <c r="C2" s="120"/>
      <c r="D2" s="120"/>
      <c r="E2" s="120"/>
      <c r="F2" s="70" t="s">
        <v>9</v>
      </c>
      <c r="G2" s="70" t="s">
        <v>10</v>
      </c>
      <c r="H2" s="70" t="s">
        <v>11</v>
      </c>
      <c r="I2" s="71" t="s">
        <v>12</v>
      </c>
      <c r="J2" s="71" t="s">
        <v>13</v>
      </c>
      <c r="K2" s="71" t="s">
        <v>14</v>
      </c>
      <c r="L2" s="71" t="s">
        <v>15</v>
      </c>
      <c r="M2" s="72" t="s">
        <v>16</v>
      </c>
      <c r="N2" s="72" t="s">
        <v>17</v>
      </c>
      <c r="O2" s="72" t="s">
        <v>18</v>
      </c>
      <c r="P2" s="72" t="s">
        <v>19</v>
      </c>
      <c r="Q2" s="73" t="s">
        <v>37</v>
      </c>
      <c r="R2" s="73" t="s">
        <v>36</v>
      </c>
      <c r="S2" s="73" t="s">
        <v>21</v>
      </c>
      <c r="T2" s="73" t="s">
        <v>22</v>
      </c>
      <c r="U2" s="73" t="s">
        <v>23</v>
      </c>
      <c r="V2" s="72" t="s">
        <v>24</v>
      </c>
      <c r="W2" s="72" t="s">
        <v>25</v>
      </c>
      <c r="X2" s="75" t="s">
        <v>26</v>
      </c>
    </row>
    <row r="3" spans="1:34" x14ac:dyDescent="0.3">
      <c r="A3" s="32">
        <v>2010</v>
      </c>
      <c r="B3" s="19">
        <v>40382</v>
      </c>
      <c r="C3" s="32">
        <v>7</v>
      </c>
      <c r="D3" s="18">
        <v>23</v>
      </c>
      <c r="E3" s="32">
        <v>204</v>
      </c>
      <c r="F3" s="36">
        <v>24.597857142857148</v>
      </c>
      <c r="G3" s="20"/>
      <c r="H3" s="36"/>
      <c r="I3" s="20">
        <v>20.215319148936167</v>
      </c>
      <c r="J3" s="36">
        <v>20.697872340425533</v>
      </c>
      <c r="K3" s="20">
        <v>20.503191489361701</v>
      </c>
      <c r="L3" s="36">
        <v>20.959574468085108</v>
      </c>
      <c r="M3" s="21">
        <v>251.048466666667</v>
      </c>
      <c r="N3" s="40">
        <v>251.048466666667</v>
      </c>
      <c r="O3" s="20">
        <v>21.69058752000003</v>
      </c>
      <c r="P3" s="43">
        <f>N3*60*60*24/10^6</f>
        <v>21.690587520000026</v>
      </c>
      <c r="Q3" s="22" t="s">
        <v>27</v>
      </c>
      <c r="R3" s="46">
        <v>238.87760499999999</v>
      </c>
      <c r="S3" s="27">
        <v>1743.8874000000001</v>
      </c>
      <c r="T3" s="46">
        <v>1742.994332643</v>
      </c>
      <c r="U3" s="8">
        <v>75962</v>
      </c>
      <c r="V3" s="50">
        <v>1.2434098034037401E-2</v>
      </c>
      <c r="W3" s="9">
        <v>2.8711377662030699E-4</v>
      </c>
      <c r="X3" s="85">
        <f>P3</f>
        <v>21.690587520000026</v>
      </c>
    </row>
    <row r="4" spans="1:34" x14ac:dyDescent="0.3">
      <c r="A4" s="33">
        <v>2010</v>
      </c>
      <c r="B4" s="24">
        <v>40383</v>
      </c>
      <c r="C4" s="33">
        <v>7</v>
      </c>
      <c r="D4" s="23">
        <v>24</v>
      </c>
      <c r="E4" s="33">
        <v>205</v>
      </c>
      <c r="F4" s="37">
        <v>22.367291666666663</v>
      </c>
      <c r="G4" s="25"/>
      <c r="H4" s="37"/>
      <c r="I4" s="25">
        <v>20.42145833333333</v>
      </c>
      <c r="J4" s="37">
        <v>20.492916666666677</v>
      </c>
      <c r="K4" s="25">
        <v>20.497916666666661</v>
      </c>
      <c r="L4" s="37">
        <v>22.276250000000001</v>
      </c>
      <c r="M4" s="26">
        <v>263.09487999999999</v>
      </c>
      <c r="N4" s="41">
        <v>263.09487999999999</v>
      </c>
      <c r="O4" s="25">
        <v>22.731397631999997</v>
      </c>
      <c r="P4" s="44">
        <f>N4*60*60*24/10^6</f>
        <v>22.731397632</v>
      </c>
      <c r="Q4" s="27" t="s">
        <v>27</v>
      </c>
      <c r="R4" s="47">
        <v>238.87760499999999</v>
      </c>
      <c r="S4" s="27">
        <v>1743.8874000000001</v>
      </c>
      <c r="T4" s="47">
        <v>1742.994332643</v>
      </c>
      <c r="U4" s="8">
        <v>75962</v>
      </c>
      <c r="V4" s="51">
        <v>1.3036982507692816E-2</v>
      </c>
      <c r="W4" s="9">
        <v>3.0089076268513234E-4</v>
      </c>
      <c r="X4" s="86">
        <f t="shared" ref="X4:X35" si="0">X3+P4</f>
        <v>44.421985152000026</v>
      </c>
    </row>
    <row r="5" spans="1:34" x14ac:dyDescent="0.3">
      <c r="A5" s="33">
        <v>2010</v>
      </c>
      <c r="B5" s="24">
        <v>40384</v>
      </c>
      <c r="C5" s="33">
        <v>7</v>
      </c>
      <c r="D5" s="23">
        <v>25</v>
      </c>
      <c r="E5" s="33">
        <v>206</v>
      </c>
      <c r="F5" s="37">
        <v>19.654791666666664</v>
      </c>
      <c r="G5" s="25"/>
      <c r="H5" s="37"/>
      <c r="I5" s="25">
        <v>20.305416666666666</v>
      </c>
      <c r="J5" s="37">
        <v>20.449999999999992</v>
      </c>
      <c r="K5" s="25">
        <v>20.44062499999999</v>
      </c>
      <c r="L5" s="37">
        <v>21.829583333333328</v>
      </c>
      <c r="M5" s="26" t="s">
        <v>27</v>
      </c>
      <c r="N5" s="41">
        <v>253.49807000000001</v>
      </c>
      <c r="O5" s="25" t="s">
        <v>27</v>
      </c>
      <c r="P5" s="44">
        <f>N5*60*60*24/10^6</f>
        <v>21.902233247999998</v>
      </c>
      <c r="Q5" s="27" t="s">
        <v>27</v>
      </c>
      <c r="R5" s="47">
        <v>238.87760499999999</v>
      </c>
      <c r="S5" s="27">
        <v>1743.8874000000001</v>
      </c>
      <c r="T5" s="47">
        <v>1742.994332643</v>
      </c>
      <c r="U5" s="8">
        <v>75962</v>
      </c>
      <c r="V5" s="51" t="s">
        <v>27</v>
      </c>
      <c r="W5" s="9" t="s">
        <v>27</v>
      </c>
      <c r="X5" s="86">
        <f t="shared" si="0"/>
        <v>66.324218400000021</v>
      </c>
    </row>
    <row r="6" spans="1:34" x14ac:dyDescent="0.3">
      <c r="A6" s="33">
        <v>2010</v>
      </c>
      <c r="B6" s="24">
        <v>40385</v>
      </c>
      <c r="C6" s="33">
        <v>7</v>
      </c>
      <c r="D6" s="23">
        <v>26</v>
      </c>
      <c r="E6" s="33">
        <v>207</v>
      </c>
      <c r="F6" s="37">
        <v>19.949375</v>
      </c>
      <c r="G6" s="25"/>
      <c r="H6" s="37"/>
      <c r="I6" s="25">
        <v>20.278749999999999</v>
      </c>
      <c r="J6" s="37">
        <v>20.326458333333338</v>
      </c>
      <c r="K6" s="25">
        <v>20.360833333333343</v>
      </c>
      <c r="L6" s="37">
        <v>21.979583333333323</v>
      </c>
      <c r="M6" s="26" t="s">
        <v>27</v>
      </c>
      <c r="N6" s="41">
        <v>243.90126000000001</v>
      </c>
      <c r="O6" s="25" t="s">
        <v>27</v>
      </c>
      <c r="P6" s="44">
        <f t="shared" ref="P6:P69" si="1">N6*60*60*24/10^6</f>
        <v>21.073068864</v>
      </c>
      <c r="Q6" s="27" t="s">
        <v>27</v>
      </c>
      <c r="R6" s="47">
        <v>238.87760499999999</v>
      </c>
      <c r="S6" s="27">
        <v>1743.8874000000001</v>
      </c>
      <c r="T6" s="47">
        <v>1742.994332643</v>
      </c>
      <c r="U6" s="8">
        <v>75962</v>
      </c>
      <c r="V6" s="51" t="s">
        <v>27</v>
      </c>
      <c r="W6" s="9" t="s">
        <v>27</v>
      </c>
      <c r="X6" s="86">
        <f t="shared" si="0"/>
        <v>87.397287264000028</v>
      </c>
    </row>
    <row r="7" spans="1:34" x14ac:dyDescent="0.3">
      <c r="A7" s="33">
        <v>2010</v>
      </c>
      <c r="B7" s="24">
        <v>40386</v>
      </c>
      <c r="C7" s="33">
        <v>7</v>
      </c>
      <c r="D7" s="23">
        <v>27</v>
      </c>
      <c r="E7" s="33">
        <v>208</v>
      </c>
      <c r="F7" s="37">
        <v>21.955416666666668</v>
      </c>
      <c r="G7" s="25"/>
      <c r="H7" s="37"/>
      <c r="I7" s="25">
        <v>20.255208333333339</v>
      </c>
      <c r="J7" s="37">
        <v>20.286875000000002</v>
      </c>
      <c r="K7" s="25">
        <v>20.241458333333334</v>
      </c>
      <c r="L7" s="37">
        <v>22.911458333333332</v>
      </c>
      <c r="M7" s="26">
        <v>234.30445</v>
      </c>
      <c r="N7" s="41">
        <v>234.30445</v>
      </c>
      <c r="O7" s="25">
        <v>20.243904480000001</v>
      </c>
      <c r="P7" s="44">
        <f t="shared" si="1"/>
        <v>20.243904480000001</v>
      </c>
      <c r="Q7" s="27" t="s">
        <v>27</v>
      </c>
      <c r="R7" s="47">
        <v>238.87760499999999</v>
      </c>
      <c r="S7" s="27">
        <v>1743.8874000000001</v>
      </c>
      <c r="T7" s="47">
        <v>1742.994332643</v>
      </c>
      <c r="U7" s="8">
        <v>75962</v>
      </c>
      <c r="V7" s="51">
        <v>1.1627055311320068E-2</v>
      </c>
      <c r="W7" s="9">
        <v>2.6796433537977049E-4</v>
      </c>
      <c r="X7" s="86">
        <f t="shared" si="0"/>
        <v>107.64119174400003</v>
      </c>
    </row>
    <row r="8" spans="1:34" x14ac:dyDescent="0.3">
      <c r="A8" s="33">
        <v>2010</v>
      </c>
      <c r="B8" s="24">
        <v>40387</v>
      </c>
      <c r="C8" s="33">
        <v>7</v>
      </c>
      <c r="D8" s="23">
        <v>28</v>
      </c>
      <c r="E8" s="33">
        <v>209</v>
      </c>
      <c r="F8" s="37">
        <v>21.559374999999999</v>
      </c>
      <c r="G8" s="25"/>
      <c r="H8" s="37"/>
      <c r="I8" s="25">
        <v>20.197083333333342</v>
      </c>
      <c r="J8" s="37">
        <v>20.156249999999989</v>
      </c>
      <c r="K8" s="25">
        <v>20.20375000000001</v>
      </c>
      <c r="L8" s="37">
        <v>22.547916666666669</v>
      </c>
      <c r="M8" s="26">
        <v>282.46513499999998</v>
      </c>
      <c r="N8" s="41">
        <v>282.46513499999998</v>
      </c>
      <c r="O8" s="25">
        <v>24.404987663999997</v>
      </c>
      <c r="P8" s="44">
        <f t="shared" si="1"/>
        <v>24.404987663999997</v>
      </c>
      <c r="Q8" s="27" t="s">
        <v>27</v>
      </c>
      <c r="R8" s="47">
        <v>238.87760499999999</v>
      </c>
      <c r="S8" s="27">
        <v>1743.8874000000001</v>
      </c>
      <c r="T8" s="47">
        <v>1742.994332643</v>
      </c>
      <c r="U8" s="8">
        <v>75962</v>
      </c>
      <c r="V8" s="51">
        <v>1.4023693875954611E-2</v>
      </c>
      <c r="W8" s="9">
        <v>3.2304372438608027E-4</v>
      </c>
      <c r="X8" s="86">
        <f t="shared" si="0"/>
        <v>132.04617940800003</v>
      </c>
    </row>
    <row r="9" spans="1:34" x14ac:dyDescent="0.3">
      <c r="A9" s="33">
        <v>2010</v>
      </c>
      <c r="B9" s="24">
        <v>40388</v>
      </c>
      <c r="C9" s="33">
        <v>7</v>
      </c>
      <c r="D9" s="23">
        <v>29</v>
      </c>
      <c r="E9" s="33">
        <v>210</v>
      </c>
      <c r="F9" s="37">
        <v>18.068541666666665</v>
      </c>
      <c r="G9" s="25"/>
      <c r="H9" s="37"/>
      <c r="I9" s="25">
        <v>20.033333333333331</v>
      </c>
      <c r="J9" s="37">
        <v>20.131875000000004</v>
      </c>
      <c r="K9" s="25">
        <v>20.079583333333328</v>
      </c>
      <c r="L9" s="37">
        <v>22.045208333333331</v>
      </c>
      <c r="M9" s="26">
        <v>448.91950000000003</v>
      </c>
      <c r="N9" s="41">
        <v>448.91950000000003</v>
      </c>
      <c r="O9" s="25">
        <v>38.786644800000005</v>
      </c>
      <c r="P9" s="44">
        <f t="shared" si="1"/>
        <v>38.786644800000005</v>
      </c>
      <c r="Q9" s="27" t="s">
        <v>27</v>
      </c>
      <c r="R9" s="47">
        <v>238.87760499999999</v>
      </c>
      <c r="S9" s="27">
        <v>1743.8874000000001</v>
      </c>
      <c r="T9" s="47">
        <v>1742.994332643</v>
      </c>
      <c r="U9" s="8">
        <v>75962</v>
      </c>
      <c r="V9" s="51">
        <v>2.2298441752319417E-2</v>
      </c>
      <c r="W9" s="9">
        <v>5.1341071608549847E-4</v>
      </c>
      <c r="X9" s="86">
        <f t="shared" si="0"/>
        <v>170.83282420800003</v>
      </c>
    </row>
    <row r="10" spans="1:34" x14ac:dyDescent="0.3">
      <c r="A10" s="33">
        <v>2010</v>
      </c>
      <c r="B10" s="24">
        <v>40389</v>
      </c>
      <c r="C10" s="33">
        <v>7</v>
      </c>
      <c r="D10" s="23">
        <v>30</v>
      </c>
      <c r="E10" s="33">
        <v>211</v>
      </c>
      <c r="F10" s="37">
        <v>17.700208333333332</v>
      </c>
      <c r="G10" s="25"/>
      <c r="H10" s="37"/>
      <c r="I10" s="25">
        <v>20.014999999999997</v>
      </c>
      <c r="J10" s="37">
        <v>20.043541666666659</v>
      </c>
      <c r="K10" s="25">
        <v>20.014999999999997</v>
      </c>
      <c r="L10" s="37">
        <v>21.784375000000001</v>
      </c>
      <c r="M10" s="26" t="s">
        <v>27</v>
      </c>
      <c r="N10" s="41">
        <v>413.98075</v>
      </c>
      <c r="O10" s="25" t="s">
        <v>27</v>
      </c>
      <c r="P10" s="44">
        <f t="shared" si="1"/>
        <v>35.767936800000001</v>
      </c>
      <c r="Q10" s="27">
        <v>239</v>
      </c>
      <c r="R10" s="47">
        <v>238.87760499999999</v>
      </c>
      <c r="S10" s="27">
        <v>1743.8874000000001</v>
      </c>
      <c r="T10" s="47">
        <v>1742.994332643</v>
      </c>
      <c r="U10" s="8">
        <v>75962</v>
      </c>
      <c r="V10" s="51" t="s">
        <v>27</v>
      </c>
      <c r="W10" s="9" t="s">
        <v>27</v>
      </c>
      <c r="X10" s="86">
        <f t="shared" si="0"/>
        <v>206.60076100800003</v>
      </c>
    </row>
    <row r="11" spans="1:34" s="16" customFormat="1" x14ac:dyDescent="0.3">
      <c r="A11" s="34">
        <v>2010</v>
      </c>
      <c r="B11" s="29">
        <v>40390</v>
      </c>
      <c r="C11" s="34">
        <v>7</v>
      </c>
      <c r="D11" s="28">
        <v>31</v>
      </c>
      <c r="E11" s="34">
        <v>212</v>
      </c>
      <c r="F11" s="38">
        <v>17.694791666666664</v>
      </c>
      <c r="G11" s="30"/>
      <c r="H11" s="38"/>
      <c r="I11" s="30">
        <v>19.933958333333333</v>
      </c>
      <c r="J11" s="38">
        <v>19.884999999999994</v>
      </c>
      <c r="K11" s="30">
        <v>19.942708333333321</v>
      </c>
      <c r="L11" s="38">
        <v>20.688749999999995</v>
      </c>
      <c r="M11" s="30">
        <v>379.04199999999997</v>
      </c>
      <c r="N11" s="38">
        <v>379.04199999999997</v>
      </c>
      <c r="O11" s="30">
        <v>32.749228799999997</v>
      </c>
      <c r="P11" s="38">
        <f t="shared" si="1"/>
        <v>32.74922879999999</v>
      </c>
      <c r="Q11" s="31">
        <v>238.83103448275901</v>
      </c>
      <c r="R11" s="48">
        <v>238.62760499999999</v>
      </c>
      <c r="S11" s="31">
        <v>1742.6545249999999</v>
      </c>
      <c r="T11" s="48">
        <v>1741.1701826430001</v>
      </c>
      <c r="U11" s="13">
        <v>75962</v>
      </c>
      <c r="V11" s="52">
        <v>1.8845628372944876E-2</v>
      </c>
      <c r="W11" s="14">
        <v>4.3349470149209264E-4</v>
      </c>
      <c r="X11" s="87">
        <f t="shared" si="0"/>
        <v>239.34998980800003</v>
      </c>
      <c r="Z11" s="16" t="s">
        <v>38</v>
      </c>
      <c r="AA11" s="16" t="s">
        <v>39</v>
      </c>
      <c r="AB11" s="16" t="s">
        <v>40</v>
      </c>
      <c r="AC11" s="116" t="s">
        <v>41</v>
      </c>
      <c r="AD11" s="116" t="s">
        <v>82</v>
      </c>
      <c r="AE11" s="116" t="s">
        <v>42</v>
      </c>
      <c r="AF11" s="116" t="s">
        <v>43</v>
      </c>
      <c r="AG11" s="116" t="s">
        <v>44</v>
      </c>
      <c r="AH11" s="116" t="s">
        <v>45</v>
      </c>
    </row>
    <row r="12" spans="1:34" x14ac:dyDescent="0.3">
      <c r="A12" s="33">
        <v>2010</v>
      </c>
      <c r="B12" s="24">
        <v>40391</v>
      </c>
      <c r="C12" s="33">
        <v>8</v>
      </c>
      <c r="D12" s="23">
        <v>1</v>
      </c>
      <c r="E12" s="33">
        <v>213</v>
      </c>
      <c r="F12" s="37">
        <v>20.820833333333333</v>
      </c>
      <c r="G12" s="25"/>
      <c r="H12" s="37"/>
      <c r="I12" s="25">
        <v>19.87895833333333</v>
      </c>
      <c r="J12" s="37">
        <v>19.85583333333334</v>
      </c>
      <c r="K12" s="25">
        <v>19.826041666666672</v>
      </c>
      <c r="L12" s="37">
        <v>21.569791666666674</v>
      </c>
      <c r="M12" s="26">
        <v>76.2321666666667</v>
      </c>
      <c r="N12" s="41">
        <v>76.2321666666667</v>
      </c>
      <c r="O12" s="25">
        <v>6.5864592000000028</v>
      </c>
      <c r="P12" s="44">
        <f t="shared" si="1"/>
        <v>6.5864592000000028</v>
      </c>
      <c r="Q12" s="27">
        <v>238.5</v>
      </c>
      <c r="R12" s="47">
        <v>238.37760499999999</v>
      </c>
      <c r="S12" s="27">
        <v>1740.2391</v>
      </c>
      <c r="T12" s="47">
        <v>1739.3460326429999</v>
      </c>
      <c r="U12" s="8">
        <v>75962</v>
      </c>
      <c r="V12" s="51">
        <v>3.792017417106012E-3</v>
      </c>
      <c r="W12" s="9">
        <v>8.7183584756470617E-5</v>
      </c>
      <c r="X12" s="86">
        <f t="shared" si="0"/>
        <v>245.93644900800004</v>
      </c>
      <c r="Z12">
        <v>2010</v>
      </c>
      <c r="AA12" t="s">
        <v>46</v>
      </c>
      <c r="AB12" s="117">
        <f>AVERAGE(K12:K42)</f>
        <v>20.376283602150536</v>
      </c>
      <c r="AD12" s="117">
        <f>AVERAGE(P12:P42)</f>
        <v>108.23879351234484</v>
      </c>
    </row>
    <row r="13" spans="1:34" x14ac:dyDescent="0.3">
      <c r="A13" s="33">
        <v>2010</v>
      </c>
      <c r="B13" s="24">
        <v>40392</v>
      </c>
      <c r="C13" s="33">
        <v>8</v>
      </c>
      <c r="D13" s="23">
        <v>2</v>
      </c>
      <c r="E13" s="33">
        <v>214</v>
      </c>
      <c r="F13" s="37">
        <v>21.994791666666661</v>
      </c>
      <c r="G13" s="25"/>
      <c r="H13" s="37"/>
      <c r="I13" s="25">
        <v>19.819791666666674</v>
      </c>
      <c r="J13" s="37">
        <v>19.80333333333332</v>
      </c>
      <c r="K13" s="25">
        <v>19.784999999999989</v>
      </c>
      <c r="L13" s="37">
        <v>22.177916666666665</v>
      </c>
      <c r="M13" s="26">
        <v>384.49207368421099</v>
      </c>
      <c r="N13" s="41">
        <v>384.49207368421099</v>
      </c>
      <c r="O13" s="25">
        <v>33.220115166315829</v>
      </c>
      <c r="P13" s="44">
        <f t="shared" si="1"/>
        <v>33.220115166315829</v>
      </c>
      <c r="Q13" s="27">
        <v>238.16896551724099</v>
      </c>
      <c r="R13" s="47">
        <v>238.12760499999999</v>
      </c>
      <c r="S13" s="27">
        <v>1737.8236750000001</v>
      </c>
      <c r="T13" s="47">
        <v>1737.521882643</v>
      </c>
      <c r="U13" s="8">
        <v>75962</v>
      </c>
      <c r="V13" s="51">
        <v>1.9134993708194499E-2</v>
      </c>
      <c r="W13" s="9">
        <v>4.3972772597182562E-4</v>
      </c>
      <c r="X13" s="86">
        <f t="shared" si="0"/>
        <v>279.15656417431586</v>
      </c>
      <c r="Z13">
        <v>2010</v>
      </c>
      <c r="AA13" t="s">
        <v>47</v>
      </c>
      <c r="AB13" s="117">
        <f>AVERAGE(K43:K72)</f>
        <v>18.870115591397848</v>
      </c>
      <c r="AD13" s="117">
        <f>AVERAGE(P43:P72)</f>
        <v>126.30279819261722</v>
      </c>
    </row>
    <row r="14" spans="1:34" x14ac:dyDescent="0.3">
      <c r="A14" s="33">
        <v>2010</v>
      </c>
      <c r="B14" s="24">
        <v>40393</v>
      </c>
      <c r="C14" s="33">
        <v>8</v>
      </c>
      <c r="D14" s="23">
        <v>3</v>
      </c>
      <c r="E14" s="33">
        <v>215</v>
      </c>
      <c r="F14" s="37">
        <v>24.123125000000005</v>
      </c>
      <c r="G14" s="25"/>
      <c r="H14" s="37"/>
      <c r="I14" s="25">
        <v>19.736666666666661</v>
      </c>
      <c r="J14" s="37">
        <v>19.785416666666659</v>
      </c>
      <c r="K14" s="25">
        <v>19.745208333333331</v>
      </c>
      <c r="L14" s="37">
        <v>23.364583333333332</v>
      </c>
      <c r="M14" s="26">
        <v>402.210508333333</v>
      </c>
      <c r="N14" s="41">
        <v>402.210508333333</v>
      </c>
      <c r="O14" s="25">
        <v>34.750987919999972</v>
      </c>
      <c r="P14" s="44">
        <f t="shared" si="1"/>
        <v>34.750987919999972</v>
      </c>
      <c r="Q14" s="27">
        <v>238</v>
      </c>
      <c r="R14" s="47">
        <v>238</v>
      </c>
      <c r="S14" s="27">
        <v>1736.5907999999999</v>
      </c>
      <c r="T14" s="47">
        <v>1736.5907999999999</v>
      </c>
      <c r="U14" s="8">
        <v>75962</v>
      </c>
      <c r="V14" s="51">
        <v>2.002641992949326E-2</v>
      </c>
      <c r="W14" s="9">
        <v>4.5999156886820204E-4</v>
      </c>
      <c r="X14" s="86">
        <f t="shared" si="0"/>
        <v>313.90755209431586</v>
      </c>
      <c r="Z14">
        <v>2010</v>
      </c>
      <c r="AA14" t="s">
        <v>48</v>
      </c>
      <c r="AB14" s="117">
        <f>AVERAGE(K73:K94)</f>
        <v>15.481545083704175</v>
      </c>
      <c r="AD14" s="117">
        <f>AVERAGE(P73:P103)</f>
        <v>90.178970357632963</v>
      </c>
    </row>
    <row r="15" spans="1:34" x14ac:dyDescent="0.3">
      <c r="A15" s="33">
        <v>2010</v>
      </c>
      <c r="B15" s="24">
        <v>40394</v>
      </c>
      <c r="C15" s="33">
        <v>8</v>
      </c>
      <c r="D15" s="23">
        <v>4</v>
      </c>
      <c r="E15" s="33">
        <v>216</v>
      </c>
      <c r="F15" s="37">
        <v>23.261875000000003</v>
      </c>
      <c r="G15" s="25"/>
      <c r="H15" s="37"/>
      <c r="I15" s="25">
        <v>19.694583333333334</v>
      </c>
      <c r="J15" s="37">
        <v>19.923958333333331</v>
      </c>
      <c r="K15" s="25">
        <v>19.887291666666673</v>
      </c>
      <c r="L15" s="37">
        <v>23.970208333333332</v>
      </c>
      <c r="M15" s="26">
        <v>487.8904</v>
      </c>
      <c r="N15" s="41">
        <v>487.8904</v>
      </c>
      <c r="O15" s="25">
        <v>42.15373056</v>
      </c>
      <c r="P15" s="44">
        <f t="shared" si="1"/>
        <v>42.15373056</v>
      </c>
      <c r="Q15" s="27">
        <v>238</v>
      </c>
      <c r="R15" s="47">
        <v>238</v>
      </c>
      <c r="S15" s="27">
        <v>1736.5907999999999</v>
      </c>
      <c r="T15" s="47">
        <v>1736.5907999999999</v>
      </c>
      <c r="U15" s="8">
        <v>75962</v>
      </c>
      <c r="V15" s="51">
        <v>2.430419561433431E-2</v>
      </c>
      <c r="W15" s="9">
        <v>5.5798012702776387E-4</v>
      </c>
      <c r="X15" s="86">
        <f t="shared" si="0"/>
        <v>356.06128265431585</v>
      </c>
      <c r="Z15">
        <v>2010</v>
      </c>
      <c r="AA15" t="s">
        <v>49</v>
      </c>
      <c r="AB15" s="117">
        <f>AVERAGE(K115:K133)</f>
        <v>10.188130120245253</v>
      </c>
      <c r="AD15" s="117">
        <f>AVERAGE(P104:P133)</f>
        <v>31.002558565408101</v>
      </c>
    </row>
    <row r="16" spans="1:34" x14ac:dyDescent="0.3">
      <c r="A16" s="33">
        <v>2010</v>
      </c>
      <c r="B16" s="24">
        <v>40395</v>
      </c>
      <c r="C16" s="33">
        <v>8</v>
      </c>
      <c r="D16" s="23">
        <v>5</v>
      </c>
      <c r="E16" s="33">
        <v>217</v>
      </c>
      <c r="F16" s="37">
        <v>22.581666666666667</v>
      </c>
      <c r="G16" s="25"/>
      <c r="H16" s="37"/>
      <c r="I16" s="25">
        <v>19.791458333333342</v>
      </c>
      <c r="J16" s="37">
        <v>19.78458333333332</v>
      </c>
      <c r="K16" s="25">
        <v>19.827708333333327</v>
      </c>
      <c r="L16" s="37">
        <v>23.983333333333331</v>
      </c>
      <c r="M16" s="26" t="s">
        <v>27</v>
      </c>
      <c r="N16" s="41">
        <v>492.351277083333</v>
      </c>
      <c r="O16" s="25" t="s">
        <v>27</v>
      </c>
      <c r="P16" s="44">
        <f t="shared" si="1"/>
        <v>42.539150339999971</v>
      </c>
      <c r="Q16" s="27">
        <v>238</v>
      </c>
      <c r="R16" s="47">
        <v>238</v>
      </c>
      <c r="S16" s="27">
        <v>1736.5907999999999</v>
      </c>
      <c r="T16" s="47">
        <v>1736.5907999999999</v>
      </c>
      <c r="U16" s="8">
        <v>75962</v>
      </c>
      <c r="V16" s="51" t="s">
        <v>27</v>
      </c>
      <c r="W16" s="9" t="s">
        <v>27</v>
      </c>
      <c r="X16" s="86">
        <f t="shared" si="0"/>
        <v>398.60043299431584</v>
      </c>
      <c r="Z16">
        <v>2010</v>
      </c>
      <c r="AA16" t="s">
        <v>50</v>
      </c>
      <c r="AB16" s="117">
        <f>AVERAGE(K134:K164)</f>
        <v>7.3950542266728529</v>
      </c>
      <c r="AD16" s="117">
        <f>AVERAGE(P134:P164)</f>
        <v>3.2342722260529748</v>
      </c>
    </row>
    <row r="17" spans="1:27" x14ac:dyDescent="0.3">
      <c r="A17" s="33">
        <v>2010</v>
      </c>
      <c r="B17" s="24">
        <v>40396</v>
      </c>
      <c r="C17" s="33">
        <v>8</v>
      </c>
      <c r="D17" s="23">
        <v>6</v>
      </c>
      <c r="E17" s="33">
        <v>218</v>
      </c>
      <c r="F17" s="37">
        <v>16.376458333333336</v>
      </c>
      <c r="G17" s="25"/>
      <c r="H17" s="37"/>
      <c r="I17" s="25">
        <v>19.900624999999998</v>
      </c>
      <c r="J17" s="37">
        <v>19.817916666666672</v>
      </c>
      <c r="K17" s="25">
        <v>19.776249999999997</v>
      </c>
      <c r="L17" s="37">
        <v>21.354166666666668</v>
      </c>
      <c r="M17" s="26" t="s">
        <v>27</v>
      </c>
      <c r="N17" s="41">
        <v>496.81215416666703</v>
      </c>
      <c r="O17" s="25" t="s">
        <v>27</v>
      </c>
      <c r="P17" s="44">
        <f t="shared" si="1"/>
        <v>42.924570120000034</v>
      </c>
      <c r="Q17" s="27">
        <v>238</v>
      </c>
      <c r="R17" s="47">
        <v>238</v>
      </c>
      <c r="S17" s="27">
        <v>1736.5907999999999</v>
      </c>
      <c r="T17" s="47">
        <v>1736.5907999999999</v>
      </c>
      <c r="U17" s="8">
        <v>75962</v>
      </c>
      <c r="V17" s="51" t="s">
        <v>27</v>
      </c>
      <c r="W17" s="9" t="s">
        <v>27</v>
      </c>
      <c r="X17" s="86">
        <f t="shared" si="0"/>
        <v>441.52500311431589</v>
      </c>
      <c r="Z17">
        <v>2011</v>
      </c>
      <c r="AA17" t="s">
        <v>51</v>
      </c>
    </row>
    <row r="18" spans="1:27" x14ac:dyDescent="0.3">
      <c r="A18" s="33">
        <v>2010</v>
      </c>
      <c r="B18" s="24">
        <v>40397</v>
      </c>
      <c r="C18" s="33">
        <v>8</v>
      </c>
      <c r="D18" s="23">
        <v>7</v>
      </c>
      <c r="E18" s="33">
        <v>219</v>
      </c>
      <c r="F18" s="37">
        <v>16.670208333333328</v>
      </c>
      <c r="G18" s="25"/>
      <c r="H18" s="37"/>
      <c r="I18" s="25">
        <v>19.892291666666662</v>
      </c>
      <c r="J18" s="37">
        <v>19.76479166666665</v>
      </c>
      <c r="K18" s="25">
        <v>19.755624999999995</v>
      </c>
      <c r="L18" s="37">
        <v>20.296249999999993</v>
      </c>
      <c r="M18" s="26">
        <v>501.27303124999997</v>
      </c>
      <c r="N18" s="41">
        <v>501.27303124999997</v>
      </c>
      <c r="O18" s="25">
        <v>43.309989899999998</v>
      </c>
      <c r="P18" s="44">
        <f t="shared" si="1"/>
        <v>43.309989899999998</v>
      </c>
      <c r="Q18" s="27">
        <v>238</v>
      </c>
      <c r="R18" s="47">
        <v>238</v>
      </c>
      <c r="S18" s="27">
        <v>1736.5907999999999</v>
      </c>
      <c r="T18" s="47">
        <v>1736.5907999999999</v>
      </c>
      <c r="U18" s="8">
        <v>75962</v>
      </c>
      <c r="V18" s="51">
        <v>2.5006974122386436E-2</v>
      </c>
      <c r="W18" s="9">
        <v>5.7328529041044307E-4</v>
      </c>
      <c r="X18" s="86">
        <f t="shared" si="0"/>
        <v>484.8349930143159</v>
      </c>
      <c r="Z18">
        <v>2011</v>
      </c>
      <c r="AA18" t="s">
        <v>52</v>
      </c>
    </row>
    <row r="19" spans="1:27" x14ac:dyDescent="0.3">
      <c r="A19" s="33">
        <v>2010</v>
      </c>
      <c r="B19" s="24">
        <v>40398</v>
      </c>
      <c r="C19" s="33">
        <v>8</v>
      </c>
      <c r="D19" s="23">
        <v>8</v>
      </c>
      <c r="E19" s="33">
        <v>220</v>
      </c>
      <c r="F19" s="37">
        <v>20.051874999999999</v>
      </c>
      <c r="G19" s="25"/>
      <c r="H19" s="37"/>
      <c r="I19" s="25">
        <v>19.761666666666674</v>
      </c>
      <c r="J19" s="37">
        <v>19.948749999999997</v>
      </c>
      <c r="K19" s="25">
        <v>19.929166666666664</v>
      </c>
      <c r="L19" s="37">
        <v>20.396458333333332</v>
      </c>
      <c r="M19" s="26">
        <v>610.44709354838699</v>
      </c>
      <c r="N19" s="41">
        <v>610.44709354838699</v>
      </c>
      <c r="O19" s="25">
        <v>52.742628882580632</v>
      </c>
      <c r="P19" s="44">
        <f t="shared" si="1"/>
        <v>52.742628882580632</v>
      </c>
      <c r="Q19" s="27">
        <v>238</v>
      </c>
      <c r="R19" s="47">
        <v>237.902083333333</v>
      </c>
      <c r="S19" s="27">
        <v>1736.5907999999999</v>
      </c>
      <c r="T19" s="47">
        <v>1735.87634125</v>
      </c>
      <c r="U19" s="8">
        <v>75962</v>
      </c>
      <c r="V19" s="51">
        <v>3.0468025616272251E-2</v>
      </c>
      <c r="W19" s="9">
        <v>6.9814316248456262E-4</v>
      </c>
      <c r="X19" s="86">
        <f t="shared" si="0"/>
        <v>537.57762189689652</v>
      </c>
      <c r="Z19">
        <v>2011</v>
      </c>
      <c r="AA19" t="s">
        <v>53</v>
      </c>
    </row>
    <row r="20" spans="1:27" x14ac:dyDescent="0.3">
      <c r="A20" s="33">
        <v>2010</v>
      </c>
      <c r="B20" s="24">
        <v>40399</v>
      </c>
      <c r="C20" s="33">
        <v>8</v>
      </c>
      <c r="D20" s="23">
        <v>9</v>
      </c>
      <c r="E20" s="33">
        <v>221</v>
      </c>
      <c r="F20" s="37">
        <v>21.181250000000002</v>
      </c>
      <c r="G20" s="25"/>
      <c r="H20" s="37"/>
      <c r="I20" s="25">
        <v>19.733750000000004</v>
      </c>
      <c r="J20" s="37">
        <v>20.01520833333333</v>
      </c>
      <c r="K20" s="25">
        <v>19.974374999999998</v>
      </c>
      <c r="L20" s="37">
        <v>20.850624999999997</v>
      </c>
      <c r="M20" s="26">
        <v>645.80531250000001</v>
      </c>
      <c r="N20" s="41">
        <v>645.80531250000001</v>
      </c>
      <c r="O20" s="25">
        <v>55.797578999999999</v>
      </c>
      <c r="P20" s="44">
        <f t="shared" si="1"/>
        <v>55.797578999999999</v>
      </c>
      <c r="Q20" s="27">
        <v>237.873056994819</v>
      </c>
      <c r="R20" s="47">
        <v>237.70208333333301</v>
      </c>
      <c r="S20" s="27">
        <v>1735.66455</v>
      </c>
      <c r="T20" s="47">
        <v>1734.4170212500001</v>
      </c>
      <c r="U20" s="8">
        <v>75962</v>
      </c>
      <c r="V20" s="51">
        <v>3.2248348101731279E-2</v>
      </c>
      <c r="W20" s="9">
        <v>7.3858089911987357E-4</v>
      </c>
      <c r="X20" s="86">
        <f t="shared" si="0"/>
        <v>593.37520089689656</v>
      </c>
      <c r="Z20">
        <v>2011</v>
      </c>
      <c r="AA20" t="s">
        <v>54</v>
      </c>
    </row>
    <row r="21" spans="1:27" x14ac:dyDescent="0.3">
      <c r="A21" s="33">
        <v>2010</v>
      </c>
      <c r="B21" s="24">
        <v>40400</v>
      </c>
      <c r="C21" s="33">
        <v>8</v>
      </c>
      <c r="D21" s="23">
        <v>10</v>
      </c>
      <c r="E21" s="33">
        <v>222</v>
      </c>
      <c r="F21" s="37">
        <v>22.502708333333331</v>
      </c>
      <c r="G21" s="25"/>
      <c r="H21" s="37"/>
      <c r="I21" s="25">
        <v>19.647708333333334</v>
      </c>
      <c r="J21" s="37">
        <v>20.348125000000017</v>
      </c>
      <c r="K21" s="25">
        <v>20.020833333333336</v>
      </c>
      <c r="L21" s="37">
        <v>22.207083333333333</v>
      </c>
      <c r="M21" s="26" t="s">
        <v>27</v>
      </c>
      <c r="N21" s="41">
        <v>781.84101874999999</v>
      </c>
      <c r="O21" s="25" t="s">
        <v>27</v>
      </c>
      <c r="P21" s="44">
        <f t="shared" si="1"/>
        <v>67.551064019999998</v>
      </c>
      <c r="Q21" s="27">
        <v>237.62435233160599</v>
      </c>
      <c r="R21" s="47">
        <v>237.50208333333299</v>
      </c>
      <c r="S21" s="27">
        <v>1733.84984166667</v>
      </c>
      <c r="T21" s="47">
        <v>1732.9577012499999</v>
      </c>
      <c r="U21" s="8">
        <v>75962</v>
      </c>
      <c r="V21" s="51" t="s">
        <v>27</v>
      </c>
      <c r="W21" s="9" t="s">
        <v>27</v>
      </c>
      <c r="X21" s="86">
        <f t="shared" si="0"/>
        <v>660.92626491689657</v>
      </c>
      <c r="Z21">
        <v>2011</v>
      </c>
      <c r="AA21" t="s">
        <v>55</v>
      </c>
    </row>
    <row r="22" spans="1:27" x14ac:dyDescent="0.3">
      <c r="A22" s="33">
        <v>2010</v>
      </c>
      <c r="B22" s="3">
        <v>40401</v>
      </c>
      <c r="C22" s="33">
        <v>8</v>
      </c>
      <c r="D22" s="2">
        <v>11</v>
      </c>
      <c r="E22" s="33">
        <v>223</v>
      </c>
      <c r="F22" s="37">
        <v>23.956249999999997</v>
      </c>
      <c r="G22" s="4"/>
      <c r="H22" s="37"/>
      <c r="I22" s="4">
        <v>19.823333333333341</v>
      </c>
      <c r="J22" s="37">
        <v>20.207499999999992</v>
      </c>
      <c r="K22" s="4">
        <v>20.102708333333336</v>
      </c>
      <c r="L22" s="37">
        <v>23.000833333333333</v>
      </c>
      <c r="M22" s="5">
        <v>917.87672499999996</v>
      </c>
      <c r="N22" s="41">
        <v>917.87672499999996</v>
      </c>
      <c r="O22" s="4">
        <v>79.304549039999984</v>
      </c>
      <c r="P22" s="44">
        <f t="shared" si="1"/>
        <v>79.304549039999998</v>
      </c>
      <c r="Q22" s="8">
        <v>237.37564766839401</v>
      </c>
      <c r="R22" s="47">
        <v>237.302083333333</v>
      </c>
      <c r="S22" s="8">
        <v>1732.0351583333299</v>
      </c>
      <c r="T22" s="47">
        <v>1731.49838125</v>
      </c>
      <c r="U22" s="8">
        <v>75962</v>
      </c>
      <c r="V22" s="51">
        <v>4.5878549327159429E-2</v>
      </c>
      <c r="W22" s="9">
        <v>1.0497377517805799E-3</v>
      </c>
      <c r="X22" s="86">
        <f t="shared" si="0"/>
        <v>740.23081395689655</v>
      </c>
      <c r="Z22">
        <v>2011</v>
      </c>
      <c r="AA22" t="s">
        <v>56</v>
      </c>
    </row>
    <row r="23" spans="1:27" x14ac:dyDescent="0.3">
      <c r="A23" s="33">
        <v>2010</v>
      </c>
      <c r="B23" s="3">
        <v>40402</v>
      </c>
      <c r="C23" s="33">
        <v>8</v>
      </c>
      <c r="D23" s="2">
        <v>12</v>
      </c>
      <c r="E23" s="33">
        <v>224</v>
      </c>
      <c r="F23" s="37">
        <v>22.903541666666669</v>
      </c>
      <c r="G23" s="4"/>
      <c r="H23" s="37"/>
      <c r="I23" s="4">
        <v>20.232500000000005</v>
      </c>
      <c r="J23" s="37">
        <v>20.228749999999998</v>
      </c>
      <c r="K23" s="4">
        <v>20.152500000000007</v>
      </c>
      <c r="L23" s="37">
        <v>23.238749999999992</v>
      </c>
      <c r="M23" s="5">
        <v>427.96409999999997</v>
      </c>
      <c r="N23" s="41">
        <v>427.96409999999997</v>
      </c>
      <c r="O23" s="4">
        <v>36.976098239999992</v>
      </c>
      <c r="P23" s="44">
        <f t="shared" si="1"/>
        <v>36.976098239999992</v>
      </c>
      <c r="Q23" s="8">
        <v>237.126943005181</v>
      </c>
      <c r="R23" s="47">
        <v>237.10208333333301</v>
      </c>
      <c r="S23" s="8">
        <v>1730.22045</v>
      </c>
      <c r="T23" s="47">
        <v>1730.03906125</v>
      </c>
      <c r="U23" s="8">
        <v>75962</v>
      </c>
      <c r="V23" s="51">
        <v>2.1401417591465754E-2</v>
      </c>
      <c r="W23" s="9">
        <v>4.8944488942869672E-4</v>
      </c>
      <c r="X23" s="86">
        <f t="shared" si="0"/>
        <v>777.2069121968965</v>
      </c>
      <c r="Z23">
        <v>2011</v>
      </c>
      <c r="AA23" t="s">
        <v>57</v>
      </c>
    </row>
    <row r="24" spans="1:27" x14ac:dyDescent="0.3">
      <c r="A24" s="33">
        <v>2010</v>
      </c>
      <c r="B24" s="3">
        <v>40403</v>
      </c>
      <c r="C24" s="33">
        <v>8</v>
      </c>
      <c r="D24" s="2">
        <v>13</v>
      </c>
      <c r="E24" s="33">
        <v>225</v>
      </c>
      <c r="F24" s="37">
        <v>22.004375000000007</v>
      </c>
      <c r="G24" s="4"/>
      <c r="H24" s="37"/>
      <c r="I24" s="4">
        <v>20.444999999999997</v>
      </c>
      <c r="J24" s="37">
        <v>20.715416666666663</v>
      </c>
      <c r="K24" s="4">
        <v>20.693541666666661</v>
      </c>
      <c r="L24" s="37">
        <v>21.284374999999997</v>
      </c>
      <c r="M24" s="5">
        <v>646.51696666666703</v>
      </c>
      <c r="N24" s="41">
        <v>646.51696666666703</v>
      </c>
      <c r="O24" s="4">
        <v>55.859065920000027</v>
      </c>
      <c r="P24" s="44">
        <f t="shared" si="1"/>
        <v>55.859065920000035</v>
      </c>
      <c r="Q24" s="8">
        <v>237</v>
      </c>
      <c r="R24" s="47">
        <v>236.83680562500001</v>
      </c>
      <c r="S24" s="8">
        <v>1729.2942</v>
      </c>
      <c r="T24" s="47">
        <v>1728.1034359233699</v>
      </c>
      <c r="U24" s="8">
        <v>75962</v>
      </c>
      <c r="V24" s="51">
        <v>3.2346337359022141E-2</v>
      </c>
      <c r="W24" s="9">
        <v>7.3939478863751249E-4</v>
      </c>
      <c r="X24" s="86">
        <f t="shared" si="0"/>
        <v>833.06597811689653</v>
      </c>
      <c r="Z24">
        <v>2011</v>
      </c>
      <c r="AA24" t="s">
        <v>46</v>
      </c>
    </row>
    <row r="25" spans="1:27" x14ac:dyDescent="0.3">
      <c r="A25" s="33">
        <v>2010</v>
      </c>
      <c r="B25" s="3">
        <v>40404</v>
      </c>
      <c r="C25" s="33">
        <v>8</v>
      </c>
      <c r="D25" s="2">
        <v>14</v>
      </c>
      <c r="E25" s="33">
        <v>226</v>
      </c>
      <c r="F25" s="37">
        <v>22.714166666666671</v>
      </c>
      <c r="G25" s="4"/>
      <c r="H25" s="37"/>
      <c r="I25" s="4">
        <v>20.616458333333327</v>
      </c>
      <c r="J25" s="37">
        <v>21.101041666666664</v>
      </c>
      <c r="K25" s="4">
        <v>21.114791666666665</v>
      </c>
      <c r="L25" s="37">
        <v>21.039166666666667</v>
      </c>
      <c r="M25" s="5">
        <v>1153.8219999999999</v>
      </c>
      <c r="N25" s="41">
        <v>1153.8219999999999</v>
      </c>
      <c r="O25" s="4">
        <v>99.690220799999992</v>
      </c>
      <c r="P25" s="44">
        <f t="shared" si="1"/>
        <v>99.690220799999992</v>
      </c>
      <c r="Q25" s="8">
        <v>236.747422680412</v>
      </c>
      <c r="R25" s="47">
        <v>236.50347229166701</v>
      </c>
      <c r="S25" s="8">
        <v>1727.4512416666701</v>
      </c>
      <c r="T25" s="47">
        <v>1725.67123592338</v>
      </c>
      <c r="U25" s="8">
        <v>75962</v>
      </c>
      <c r="V25" s="51">
        <v>5.7755598087680791E-2</v>
      </c>
      <c r="W25" s="9">
        <v>1.3195786310356353E-3</v>
      </c>
      <c r="X25" s="86">
        <f t="shared" si="0"/>
        <v>932.75619891689655</v>
      </c>
      <c r="Z25">
        <v>2011</v>
      </c>
      <c r="AA25" t="s">
        <v>47</v>
      </c>
    </row>
    <row r="26" spans="1:27" x14ac:dyDescent="0.3">
      <c r="A26" s="33">
        <v>2010</v>
      </c>
      <c r="B26" s="3">
        <v>40405</v>
      </c>
      <c r="C26" s="33">
        <v>8</v>
      </c>
      <c r="D26" s="2">
        <v>15</v>
      </c>
      <c r="E26" s="33">
        <v>227</v>
      </c>
      <c r="F26" s="37">
        <v>24.437083333333334</v>
      </c>
      <c r="G26" s="4"/>
      <c r="H26" s="37"/>
      <c r="I26" s="4">
        <v>20.816666666666666</v>
      </c>
      <c r="J26" s="37">
        <v>21.175416666666667</v>
      </c>
      <c r="K26" s="4">
        <v>21.253125000000001</v>
      </c>
      <c r="L26" s="37">
        <v>21.697916666666668</v>
      </c>
      <c r="M26" s="5">
        <v>1358.3082750000001</v>
      </c>
      <c r="N26" s="41">
        <v>1358.3082750000001</v>
      </c>
      <c r="O26" s="4">
        <v>117.35783496000001</v>
      </c>
      <c r="P26" s="44">
        <f t="shared" si="1"/>
        <v>117.35783496000002</v>
      </c>
      <c r="Q26" s="8">
        <v>236.252577319588</v>
      </c>
      <c r="R26" s="47">
        <v>236.17013875000001</v>
      </c>
      <c r="S26" s="8">
        <v>1723.8405583333299</v>
      </c>
      <c r="T26" s="47">
        <v>1723.2390344032499</v>
      </c>
      <c r="U26" s="8">
        <v>75962</v>
      </c>
      <c r="V26" s="51">
        <v>6.802425644099501E-2</v>
      </c>
      <c r="W26" s="9">
        <v>1.5534411495437559E-3</v>
      </c>
      <c r="X26" s="86">
        <f t="shared" si="0"/>
        <v>1050.1140338768967</v>
      </c>
      <c r="Z26">
        <v>2011</v>
      </c>
      <c r="AA26" t="s">
        <v>48</v>
      </c>
    </row>
    <row r="27" spans="1:27" x14ac:dyDescent="0.3">
      <c r="A27" s="33">
        <v>2010</v>
      </c>
      <c r="B27" s="3">
        <v>40406</v>
      </c>
      <c r="C27" s="33">
        <v>8</v>
      </c>
      <c r="D27" s="2">
        <v>16</v>
      </c>
      <c r="E27" s="33">
        <v>228</v>
      </c>
      <c r="F27" s="37">
        <v>19.847500000000007</v>
      </c>
      <c r="G27" s="4"/>
      <c r="H27" s="37"/>
      <c r="I27" s="4">
        <v>20.999166666666671</v>
      </c>
      <c r="J27" s="37">
        <v>21.042916666666667</v>
      </c>
      <c r="K27" s="4">
        <v>20.936041666666664</v>
      </c>
      <c r="L27" s="37">
        <v>20.960833333333337</v>
      </c>
      <c r="M27" s="5">
        <v>1528.35166</v>
      </c>
      <c r="N27" s="41">
        <v>1528.35166</v>
      </c>
      <c r="O27" s="4">
        <v>132.04958342399999</v>
      </c>
      <c r="P27" s="44">
        <f t="shared" si="1"/>
        <v>132.04958342399999</v>
      </c>
      <c r="Q27" s="8">
        <v>236</v>
      </c>
      <c r="R27" s="47">
        <v>236</v>
      </c>
      <c r="S27" s="8">
        <v>1721.9975999999999</v>
      </c>
      <c r="T27" s="47">
        <v>1721.9975999999999</v>
      </c>
      <c r="U27" s="8">
        <v>75962</v>
      </c>
      <c r="V27" s="51">
        <v>7.6577121657691552E-2</v>
      </c>
      <c r="W27" s="9">
        <v>1.7479127553850081E-3</v>
      </c>
      <c r="X27" s="86">
        <f t="shared" si="0"/>
        <v>1182.1636173008967</v>
      </c>
      <c r="Z27">
        <v>2011</v>
      </c>
      <c r="AA27" t="s">
        <v>49</v>
      </c>
    </row>
    <row r="28" spans="1:27" x14ac:dyDescent="0.3">
      <c r="A28" s="33">
        <v>2010</v>
      </c>
      <c r="B28" s="3">
        <v>40407</v>
      </c>
      <c r="C28" s="33">
        <v>8</v>
      </c>
      <c r="D28" s="2">
        <v>17</v>
      </c>
      <c r="E28" s="33">
        <v>229</v>
      </c>
      <c r="F28" s="37">
        <v>18.591666666666672</v>
      </c>
      <c r="G28" s="4"/>
      <c r="H28" s="37"/>
      <c r="I28" s="4">
        <v>20.914166666666656</v>
      </c>
      <c r="J28" s="37">
        <v>20.807291666666668</v>
      </c>
      <c r="K28" s="4">
        <v>20.75375</v>
      </c>
      <c r="L28" s="37">
        <v>20.614166666666666</v>
      </c>
      <c r="M28" s="5">
        <v>1590.63602666667</v>
      </c>
      <c r="N28" s="41">
        <v>1590.63602666667</v>
      </c>
      <c r="O28" s="4">
        <v>137.43095270400028</v>
      </c>
      <c r="P28" s="44">
        <f t="shared" si="1"/>
        <v>137.4309527040003</v>
      </c>
      <c r="Q28" s="8">
        <v>236</v>
      </c>
      <c r="R28" s="47">
        <v>236</v>
      </c>
      <c r="S28" s="8">
        <v>1721.9975999999999</v>
      </c>
      <c r="T28" s="47">
        <v>1721.9975999999999</v>
      </c>
      <c r="U28" s="8">
        <v>75962</v>
      </c>
      <c r="V28" s="51">
        <v>7.9736459919932515E-2</v>
      </c>
      <c r="W28" s="9">
        <v>1.8191448165702914E-3</v>
      </c>
      <c r="X28" s="86">
        <f t="shared" si="0"/>
        <v>1319.5945700048969</v>
      </c>
      <c r="Z28">
        <v>2011</v>
      </c>
      <c r="AA28" t="s">
        <v>50</v>
      </c>
    </row>
    <row r="29" spans="1:27" x14ac:dyDescent="0.3">
      <c r="A29" s="33">
        <v>2010</v>
      </c>
      <c r="B29" s="3">
        <v>40408</v>
      </c>
      <c r="C29" s="33">
        <v>8</v>
      </c>
      <c r="D29" s="2">
        <v>18</v>
      </c>
      <c r="E29" s="33">
        <v>230</v>
      </c>
      <c r="F29" s="37">
        <v>18.389374999999998</v>
      </c>
      <c r="G29" s="4"/>
      <c r="H29" s="37"/>
      <c r="I29" s="4">
        <v>20.813333333333343</v>
      </c>
      <c r="J29" s="37">
        <v>20.906666666666677</v>
      </c>
      <c r="K29" s="4">
        <v>20.835833333333333</v>
      </c>
      <c r="L29" s="37">
        <v>20.731666666666666</v>
      </c>
      <c r="M29" s="5">
        <v>1521.9871928571399</v>
      </c>
      <c r="N29" s="41">
        <v>1521.9871928571399</v>
      </c>
      <c r="O29" s="4">
        <v>131.4996934628569</v>
      </c>
      <c r="P29" s="44">
        <f t="shared" si="1"/>
        <v>131.49969346285687</v>
      </c>
      <c r="Q29" s="8">
        <v>236</v>
      </c>
      <c r="R29" s="47">
        <v>236</v>
      </c>
      <c r="S29" s="8">
        <v>1721.9975999999999</v>
      </c>
      <c r="T29" s="47">
        <v>1721.9975999999999</v>
      </c>
      <c r="U29" s="8">
        <v>75962</v>
      </c>
      <c r="V29" s="51">
        <v>7.6332172995248374E-2</v>
      </c>
      <c r="W29" s="9">
        <v>1.74063397682155E-3</v>
      </c>
      <c r="X29" s="86">
        <f t="shared" si="0"/>
        <v>1451.0942634677538</v>
      </c>
    </row>
    <row r="30" spans="1:27" x14ac:dyDescent="0.3">
      <c r="A30" s="33">
        <v>2010</v>
      </c>
      <c r="B30" s="3">
        <v>40409</v>
      </c>
      <c r="C30" s="33">
        <v>8</v>
      </c>
      <c r="D30" s="2">
        <v>19</v>
      </c>
      <c r="E30" s="33">
        <v>231</v>
      </c>
      <c r="F30" s="37">
        <v>18.797500000000003</v>
      </c>
      <c r="G30" s="4"/>
      <c r="H30" s="37"/>
      <c r="I30" s="4">
        <v>20.810208333333328</v>
      </c>
      <c r="J30" s="37">
        <v>20.910208333333333</v>
      </c>
      <c r="K30" s="4">
        <v>20.85125</v>
      </c>
      <c r="L30" s="37">
        <v>20.657499999999999</v>
      </c>
      <c r="M30" s="5">
        <v>1822.2282250000001</v>
      </c>
      <c r="N30" s="41">
        <v>1822.2282250000001</v>
      </c>
      <c r="O30" s="4">
        <v>157.44051864000002</v>
      </c>
      <c r="P30" s="44">
        <f t="shared" si="1"/>
        <v>157.44051864000002</v>
      </c>
      <c r="Q30" s="8">
        <v>236</v>
      </c>
      <c r="R30" s="47">
        <v>236</v>
      </c>
      <c r="S30" s="8">
        <v>1721.9975999999999</v>
      </c>
      <c r="T30" s="47">
        <v>1721.9975999999999</v>
      </c>
      <c r="U30" s="8">
        <v>75962</v>
      </c>
      <c r="V30" s="51">
        <v>9.1434478360435237E-2</v>
      </c>
      <c r="W30" s="9">
        <v>2.0840072615880062E-3</v>
      </c>
      <c r="X30" s="86">
        <f t="shared" si="0"/>
        <v>1608.5347821077537</v>
      </c>
    </row>
    <row r="31" spans="1:27" x14ac:dyDescent="0.3">
      <c r="A31" s="33">
        <v>2010</v>
      </c>
      <c r="B31" s="3">
        <v>40410</v>
      </c>
      <c r="C31" s="33">
        <v>8</v>
      </c>
      <c r="D31" s="2">
        <v>20</v>
      </c>
      <c r="E31" s="33">
        <v>232</v>
      </c>
      <c r="F31" s="37">
        <v>17.940833333333334</v>
      </c>
      <c r="G31" s="4"/>
      <c r="H31" s="37"/>
      <c r="I31" s="4">
        <v>20.691041666666667</v>
      </c>
      <c r="J31" s="37">
        <v>20.646041666666665</v>
      </c>
      <c r="K31" s="4">
        <v>20.613958333333333</v>
      </c>
      <c r="L31" s="37">
        <v>20.657083333333333</v>
      </c>
      <c r="M31" s="5">
        <v>1235.6504649999999</v>
      </c>
      <c r="N31" s="41">
        <v>1235.6504649999999</v>
      </c>
      <c r="O31" s="4">
        <v>106.760200176</v>
      </c>
      <c r="P31" s="44">
        <f t="shared" si="1"/>
        <v>106.760200176</v>
      </c>
      <c r="Q31" s="8">
        <v>236</v>
      </c>
      <c r="R31" s="47">
        <v>235.59201395833301</v>
      </c>
      <c r="S31" s="8">
        <v>1721.9975999999999</v>
      </c>
      <c r="T31" s="47">
        <v>1719.0206890483701</v>
      </c>
      <c r="U31" s="8">
        <v>75962</v>
      </c>
      <c r="V31" s="51">
        <v>6.2031681783698389E-2</v>
      </c>
      <c r="W31" s="9">
        <v>1.4131624713718809E-3</v>
      </c>
      <c r="X31" s="86">
        <f t="shared" si="0"/>
        <v>1715.2949822837536</v>
      </c>
    </row>
    <row r="32" spans="1:27" x14ac:dyDescent="0.3">
      <c r="A32" s="33">
        <v>2010</v>
      </c>
      <c r="B32" s="3">
        <v>40411</v>
      </c>
      <c r="C32" s="33">
        <v>8</v>
      </c>
      <c r="D32" s="2">
        <v>21</v>
      </c>
      <c r="E32" s="33">
        <v>233</v>
      </c>
      <c r="F32" s="37">
        <v>19.796666666666667</v>
      </c>
      <c r="G32" s="4"/>
      <c r="H32" s="37"/>
      <c r="I32" s="4">
        <v>20.582291666666666</v>
      </c>
      <c r="J32" s="37">
        <v>20.829583333333325</v>
      </c>
      <c r="K32" s="4">
        <v>20.916666666666661</v>
      </c>
      <c r="L32" s="37">
        <v>20.570208333333333</v>
      </c>
      <c r="M32" s="5">
        <v>1491.2614000000001</v>
      </c>
      <c r="N32" s="41">
        <v>1491.2614000000001</v>
      </c>
      <c r="O32" s="4">
        <v>128.84498496000001</v>
      </c>
      <c r="P32" s="44">
        <f t="shared" si="1"/>
        <v>128.84498496000003</v>
      </c>
      <c r="Q32" s="8">
        <v>235.368556701031</v>
      </c>
      <c r="R32" s="47">
        <v>234.75868062500001</v>
      </c>
      <c r="S32" s="8">
        <v>1717.3902083333301</v>
      </c>
      <c r="T32" s="47">
        <v>1712.94018904838</v>
      </c>
      <c r="U32" s="8">
        <v>75962</v>
      </c>
      <c r="V32" s="51">
        <v>7.490011669325046E-2</v>
      </c>
      <c r="W32" s="9">
        <v>1.7054941548421553E-3</v>
      </c>
      <c r="X32" s="86">
        <f t="shared" si="0"/>
        <v>1844.1399672437537</v>
      </c>
    </row>
    <row r="33" spans="1:27" x14ac:dyDescent="0.3">
      <c r="A33" s="33">
        <v>2010</v>
      </c>
      <c r="B33" s="3">
        <v>40412</v>
      </c>
      <c r="C33" s="33">
        <v>8</v>
      </c>
      <c r="D33" s="2">
        <v>22</v>
      </c>
      <c r="E33" s="33">
        <v>234</v>
      </c>
      <c r="F33" s="37">
        <v>19.254999999999995</v>
      </c>
      <c r="G33" s="4"/>
      <c r="H33" s="37"/>
      <c r="I33" s="4">
        <v>20.533750000000001</v>
      </c>
      <c r="J33" s="37">
        <v>21.009375000000002</v>
      </c>
      <c r="K33" s="4">
        <v>21.138333333333332</v>
      </c>
      <c r="L33" s="37">
        <v>20.727916666666669</v>
      </c>
      <c r="M33" s="5">
        <v>1868.6189999999999</v>
      </c>
      <c r="N33" s="41">
        <v>1868.6189999999999</v>
      </c>
      <c r="O33" s="4">
        <v>161.44868159999999</v>
      </c>
      <c r="P33" s="44">
        <f t="shared" si="1"/>
        <v>161.44868160000001</v>
      </c>
      <c r="Q33" s="8">
        <v>234.131443298969</v>
      </c>
      <c r="R33" s="47">
        <v>233.92534708333301</v>
      </c>
      <c r="S33" s="8">
        <v>1708.3634916666699</v>
      </c>
      <c r="T33" s="47">
        <v>1706.8596875282501</v>
      </c>
      <c r="U33" s="8">
        <v>75962</v>
      </c>
      <c r="V33" s="51">
        <v>9.3898872885934542E-2</v>
      </c>
      <c r="W33" s="9">
        <v>2.1370624775287504E-3</v>
      </c>
      <c r="X33" s="86">
        <f t="shared" si="0"/>
        <v>2005.5886488437538</v>
      </c>
    </row>
    <row r="34" spans="1:27" x14ac:dyDescent="0.3">
      <c r="A34" s="33">
        <v>2010</v>
      </c>
      <c r="B34" s="3">
        <v>40413</v>
      </c>
      <c r="C34" s="33">
        <v>8</v>
      </c>
      <c r="D34" s="2">
        <v>23</v>
      </c>
      <c r="E34" s="33">
        <v>235</v>
      </c>
      <c r="F34" s="37">
        <v>17.990208333333339</v>
      </c>
      <c r="G34" s="4"/>
      <c r="H34" s="37"/>
      <c r="I34" s="4">
        <v>20.537916666666664</v>
      </c>
      <c r="J34" s="37">
        <v>20.571458333333329</v>
      </c>
      <c r="K34" s="4">
        <v>20.545833333333331</v>
      </c>
      <c r="L34" s="37">
        <v>20.606250000000006</v>
      </c>
      <c r="M34" s="5">
        <v>1945.8888565217401</v>
      </c>
      <c r="N34" s="41">
        <v>1945.8888565217401</v>
      </c>
      <c r="O34" s="4">
        <v>168.12479720347832</v>
      </c>
      <c r="P34" s="44">
        <f t="shared" si="1"/>
        <v>168.12479720347832</v>
      </c>
      <c r="Q34" s="8">
        <v>233.5</v>
      </c>
      <c r="R34" s="47">
        <v>233.53497020833299</v>
      </c>
      <c r="S34" s="8">
        <v>1703.7561000000001</v>
      </c>
      <c r="T34" s="47">
        <v>1704.0112636221299</v>
      </c>
      <c r="U34" s="8">
        <v>75962</v>
      </c>
      <c r="V34" s="51">
        <v>9.7829234105635196E-2</v>
      </c>
      <c r="W34" s="9">
        <v>2.2254328253720726E-3</v>
      </c>
      <c r="X34" s="86">
        <f t="shared" si="0"/>
        <v>2173.7134460472321</v>
      </c>
    </row>
    <row r="35" spans="1:27" x14ac:dyDescent="0.3">
      <c r="A35" s="33">
        <v>2010</v>
      </c>
      <c r="B35" s="3">
        <v>40414</v>
      </c>
      <c r="C35" s="33">
        <v>8</v>
      </c>
      <c r="D35" s="2">
        <v>24</v>
      </c>
      <c r="E35" s="33">
        <v>236</v>
      </c>
      <c r="F35" s="37">
        <v>17.950833333333339</v>
      </c>
      <c r="G35" s="4"/>
      <c r="H35" s="37"/>
      <c r="I35" s="4">
        <v>20.402500000000003</v>
      </c>
      <c r="J35" s="37">
        <v>20.562291666666667</v>
      </c>
      <c r="K35" s="4">
        <v>20.575833333333328</v>
      </c>
      <c r="L35" s="37">
        <v>20.85916666666667</v>
      </c>
      <c r="M35" s="5" t="s">
        <v>27</v>
      </c>
      <c r="N35" s="41">
        <v>2013.9597736413</v>
      </c>
      <c r="O35" s="4" t="s">
        <v>27</v>
      </c>
      <c r="P35" s="44">
        <f t="shared" si="1"/>
        <v>174.0061244426083</v>
      </c>
      <c r="Q35" s="8">
        <v>233.542387543253</v>
      </c>
      <c r="R35" s="47">
        <v>233.60639875000001</v>
      </c>
      <c r="S35" s="8">
        <v>1704.0653645833299</v>
      </c>
      <c r="T35" s="47">
        <v>1704.53244911925</v>
      </c>
      <c r="U35" s="8">
        <v>75962</v>
      </c>
      <c r="V35" s="51" t="s">
        <v>27</v>
      </c>
      <c r="W35" s="9" t="s">
        <v>27</v>
      </c>
      <c r="X35" s="86">
        <f t="shared" si="0"/>
        <v>2347.7195704898404</v>
      </c>
    </row>
    <row r="36" spans="1:27" x14ac:dyDescent="0.3">
      <c r="A36" s="33">
        <v>2010</v>
      </c>
      <c r="B36" s="3">
        <v>40415</v>
      </c>
      <c r="C36" s="33">
        <v>8</v>
      </c>
      <c r="D36" s="2">
        <v>25</v>
      </c>
      <c r="E36" s="33">
        <v>237</v>
      </c>
      <c r="F36" s="37">
        <v>17.752708333333334</v>
      </c>
      <c r="G36" s="4"/>
      <c r="H36" s="37"/>
      <c r="I36" s="4">
        <v>20.372708333333332</v>
      </c>
      <c r="J36" s="37">
        <v>20.576666666666664</v>
      </c>
      <c r="K36" s="4">
        <v>20.617916666666655</v>
      </c>
      <c r="L36" s="37">
        <v>20.373125000000005</v>
      </c>
      <c r="M36" s="5" t="s">
        <v>27</v>
      </c>
      <c r="N36" s="41">
        <v>2082.0306907608701</v>
      </c>
      <c r="O36" s="4" t="s">
        <v>27</v>
      </c>
      <c r="P36" s="44">
        <f t="shared" si="1"/>
        <v>179.88745168173918</v>
      </c>
      <c r="Q36" s="8">
        <v>233.62543252595199</v>
      </c>
      <c r="R36" s="47">
        <v>233.67782750000001</v>
      </c>
      <c r="S36" s="8">
        <v>1704.6713500000001</v>
      </c>
      <c r="T36" s="47">
        <v>1705.0536361365</v>
      </c>
      <c r="U36" s="8">
        <v>75962</v>
      </c>
      <c r="V36" s="51" t="s">
        <v>27</v>
      </c>
      <c r="W36" s="9" t="s">
        <v>27</v>
      </c>
      <c r="X36" s="86">
        <f t="shared" ref="X36:X67" si="2">X35+P36</f>
        <v>2527.6070221715795</v>
      </c>
    </row>
    <row r="37" spans="1:27" x14ac:dyDescent="0.3">
      <c r="A37" s="33">
        <v>2010</v>
      </c>
      <c r="B37" s="3">
        <v>40416</v>
      </c>
      <c r="C37" s="33">
        <v>8</v>
      </c>
      <c r="D37" s="2">
        <v>26</v>
      </c>
      <c r="E37" s="33">
        <v>238</v>
      </c>
      <c r="F37" s="37">
        <v>14.288541666666665</v>
      </c>
      <c r="G37" s="4"/>
      <c r="H37" s="37"/>
      <c r="I37" s="4">
        <v>20.350208333333327</v>
      </c>
      <c r="J37" s="37">
        <v>20.38708333333334</v>
      </c>
      <c r="K37" s="4">
        <v>20.362291666666671</v>
      </c>
      <c r="L37" s="37">
        <v>19.998541666666664</v>
      </c>
      <c r="M37" s="5" t="s">
        <v>27</v>
      </c>
      <c r="N37" s="41">
        <v>2150.10160788043</v>
      </c>
      <c r="O37" s="4" t="s">
        <v>27</v>
      </c>
      <c r="P37" s="44">
        <f t="shared" si="1"/>
        <v>185.76877892086915</v>
      </c>
      <c r="Q37" s="8">
        <v>233.70847750865099</v>
      </c>
      <c r="R37" s="47">
        <v>233.749256041667</v>
      </c>
      <c r="S37" s="8">
        <v>1705.2772583333301</v>
      </c>
      <c r="T37" s="47">
        <v>1705.5748216336201</v>
      </c>
      <c r="U37" s="8">
        <v>75962</v>
      </c>
      <c r="V37" s="51" t="s">
        <v>27</v>
      </c>
      <c r="W37" s="9" t="s">
        <v>27</v>
      </c>
      <c r="X37" s="86">
        <f t="shared" si="2"/>
        <v>2713.3758010924485</v>
      </c>
    </row>
    <row r="38" spans="1:27" x14ac:dyDescent="0.3">
      <c r="A38" s="33">
        <v>2010</v>
      </c>
      <c r="B38" s="3">
        <v>40417</v>
      </c>
      <c r="C38" s="33">
        <v>8</v>
      </c>
      <c r="D38" s="2">
        <v>27</v>
      </c>
      <c r="E38" s="33">
        <v>239</v>
      </c>
      <c r="F38" s="37">
        <v>15.646375000000001</v>
      </c>
      <c r="G38" s="4"/>
      <c r="H38" s="37"/>
      <c r="I38" s="4">
        <v>20.248125000000002</v>
      </c>
      <c r="J38" s="37">
        <v>20.429374999999997</v>
      </c>
      <c r="K38" s="4">
        <v>20.463541666666664</v>
      </c>
      <c r="L38" s="37">
        <v>19.826458333333331</v>
      </c>
      <c r="M38" s="5">
        <v>2218.172525</v>
      </c>
      <c r="N38" s="41">
        <v>2218.172525</v>
      </c>
      <c r="O38" s="4">
        <v>191.65010615999998</v>
      </c>
      <c r="P38" s="44">
        <f t="shared" si="1"/>
        <v>191.65010616000001</v>
      </c>
      <c r="Q38" s="8">
        <v>233.79152249135001</v>
      </c>
      <c r="R38" s="47">
        <v>233.82068437500001</v>
      </c>
      <c r="S38" s="8">
        <v>1705.8832416666701</v>
      </c>
      <c r="T38" s="47">
        <v>1706.0960056106201</v>
      </c>
      <c r="U38" s="8">
        <v>75962</v>
      </c>
      <c r="V38" s="51">
        <v>0.11173545077870108</v>
      </c>
      <c r="W38" s="9">
        <v>2.5368324264404374E-3</v>
      </c>
      <c r="X38" s="86">
        <f t="shared" si="2"/>
        <v>2905.0259072524486</v>
      </c>
    </row>
    <row r="39" spans="1:27" x14ac:dyDescent="0.3">
      <c r="A39" s="33">
        <v>2010</v>
      </c>
      <c r="B39" s="3">
        <v>40418</v>
      </c>
      <c r="C39" s="33">
        <v>8</v>
      </c>
      <c r="D39" s="2">
        <v>28</v>
      </c>
      <c r="E39" s="33">
        <v>240</v>
      </c>
      <c r="F39" s="37">
        <v>20.500208333333337</v>
      </c>
      <c r="G39" s="4"/>
      <c r="H39" s="37"/>
      <c r="I39" s="4">
        <v>20.201249999999991</v>
      </c>
      <c r="J39" s="37">
        <v>20.138124999999999</v>
      </c>
      <c r="K39" s="4">
        <v>20.11708333333333</v>
      </c>
      <c r="L39" s="37">
        <v>21.062291666666663</v>
      </c>
      <c r="M39" s="5">
        <v>2092.4931423076901</v>
      </c>
      <c r="N39" s="41">
        <v>2092.4931423076901</v>
      </c>
      <c r="O39" s="4">
        <v>180.79140749538442</v>
      </c>
      <c r="P39" s="44">
        <f t="shared" si="1"/>
        <v>180.79140749538442</v>
      </c>
      <c r="Q39" s="8">
        <v>233.87456747404801</v>
      </c>
      <c r="R39" s="47">
        <v>233.89211312500001</v>
      </c>
      <c r="S39" s="8">
        <v>1706.4891500000001</v>
      </c>
      <c r="T39" s="47">
        <v>1706.6171926278701</v>
      </c>
      <c r="U39" s="8">
        <v>75962</v>
      </c>
      <c r="V39" s="51">
        <v>0.10545598307376523</v>
      </c>
      <c r="W39" s="9">
        <v>2.3930981002076896E-3</v>
      </c>
      <c r="X39" s="86">
        <f t="shared" si="2"/>
        <v>3085.8173147478328</v>
      </c>
      <c r="AA39" s="117">
        <f>AVERAGE(I43:L72)</f>
        <v>18.542548846326167</v>
      </c>
    </row>
    <row r="40" spans="1:27" x14ac:dyDescent="0.3">
      <c r="A40" s="33">
        <v>2010</v>
      </c>
      <c r="B40" s="3">
        <v>40419</v>
      </c>
      <c r="C40" s="33">
        <v>8</v>
      </c>
      <c r="D40" s="2">
        <v>29</v>
      </c>
      <c r="E40" s="33">
        <v>241</v>
      </c>
      <c r="F40" s="37">
        <v>22.244583333333328</v>
      </c>
      <c r="G40" s="4"/>
      <c r="H40" s="37"/>
      <c r="I40" s="4">
        <v>20.260625000000001</v>
      </c>
      <c r="J40" s="37">
        <v>20.181041666666662</v>
      </c>
      <c r="K40" s="4">
        <v>20.175000000000001</v>
      </c>
      <c r="L40" s="37">
        <v>21.534791666666663</v>
      </c>
      <c r="M40" s="5">
        <v>2001.92392857143</v>
      </c>
      <c r="N40" s="41">
        <v>2001.92392857143</v>
      </c>
      <c r="O40" s="4">
        <v>172.96622742857156</v>
      </c>
      <c r="P40" s="44">
        <f t="shared" si="1"/>
        <v>172.96622742857156</v>
      </c>
      <c r="Q40" s="8">
        <v>233.957612456747</v>
      </c>
      <c r="R40" s="47">
        <v>233.963541666667</v>
      </c>
      <c r="S40" s="8">
        <v>1707.09513541667</v>
      </c>
      <c r="T40" s="47">
        <v>1707.1383781249999</v>
      </c>
      <c r="U40" s="8">
        <v>75962</v>
      </c>
      <c r="V40" s="51">
        <v>0.1009407140081726</v>
      </c>
      <c r="W40" s="9">
        <v>2.2895178260613587E-3</v>
      </c>
      <c r="X40" s="86">
        <f t="shared" si="2"/>
        <v>3258.7835421764044</v>
      </c>
      <c r="AA40" s="117">
        <f>AVERAGE(I73:L94)</f>
        <v>15.110372662375509</v>
      </c>
    </row>
    <row r="41" spans="1:27" x14ac:dyDescent="0.3">
      <c r="A41" s="33">
        <v>2010</v>
      </c>
      <c r="B41" s="3">
        <v>40420</v>
      </c>
      <c r="C41" s="33">
        <v>8</v>
      </c>
      <c r="D41" s="2">
        <v>30</v>
      </c>
      <c r="E41" s="33">
        <v>242</v>
      </c>
      <c r="F41" s="37">
        <v>25.532499999999999</v>
      </c>
      <c r="G41" s="4"/>
      <c r="H41" s="37"/>
      <c r="I41" s="4">
        <v>20.421874999999996</v>
      </c>
      <c r="J41" s="37">
        <v>20.362500000000008</v>
      </c>
      <c r="K41" s="4">
        <v>20.328541666666656</v>
      </c>
      <c r="L41" s="37">
        <v>22.492291666666659</v>
      </c>
      <c r="M41" s="5">
        <v>1919.0779666666699</v>
      </c>
      <c r="N41" s="41">
        <v>1919.0779666666699</v>
      </c>
      <c r="O41" s="4">
        <v>165.80833632000028</v>
      </c>
      <c r="P41" s="44">
        <f t="shared" si="1"/>
        <v>165.80833632000025</v>
      </c>
      <c r="Q41" s="8">
        <v>234</v>
      </c>
      <c r="R41" s="47">
        <v>234</v>
      </c>
      <c r="S41" s="8">
        <v>1707.4043999999999</v>
      </c>
      <c r="T41" s="47">
        <v>1707.4043999999999</v>
      </c>
      <c r="U41" s="8">
        <v>75962</v>
      </c>
      <c r="V41" s="51">
        <v>9.6810651936587458E-2</v>
      </c>
      <c r="W41" s="9">
        <v>2.1947703164826595E-3</v>
      </c>
      <c r="X41" s="86">
        <f t="shared" si="2"/>
        <v>3424.5918784964047</v>
      </c>
      <c r="AA41" s="117">
        <f>AVERAGE(I115:L133)</f>
        <v>9.0949472726086693</v>
      </c>
    </row>
    <row r="42" spans="1:27" x14ac:dyDescent="0.3">
      <c r="A42" s="33">
        <v>2010</v>
      </c>
      <c r="B42" s="3">
        <v>40421</v>
      </c>
      <c r="C42" s="33">
        <v>8</v>
      </c>
      <c r="D42" s="2">
        <v>31</v>
      </c>
      <c r="E42" s="33">
        <v>243</v>
      </c>
      <c r="F42" s="37">
        <v>25.130624999999995</v>
      </c>
      <c r="G42" s="4"/>
      <c r="H42" s="37"/>
      <c r="I42" s="4">
        <v>20.665833333333328</v>
      </c>
      <c r="J42" s="37">
        <v>20.616250000000008</v>
      </c>
      <c r="K42" s="4">
        <v>20.588749999999994</v>
      </c>
      <c r="L42" s="37">
        <v>22.587708333333335</v>
      </c>
      <c r="M42" s="5">
        <v>1969.4526642857099</v>
      </c>
      <c r="N42" s="41">
        <v>1969.4526642857099</v>
      </c>
      <c r="O42" s="4">
        <v>170.16071019428531</v>
      </c>
      <c r="P42" s="44">
        <f t="shared" si="1"/>
        <v>170.16071019428534</v>
      </c>
      <c r="Q42" s="8">
        <v>234</v>
      </c>
      <c r="R42" s="47">
        <v>234</v>
      </c>
      <c r="S42" s="8">
        <v>1707.4043999999999</v>
      </c>
      <c r="T42" s="47">
        <v>1707.4043999999999</v>
      </c>
      <c r="U42" s="8">
        <v>75962</v>
      </c>
      <c r="V42" s="51">
        <v>9.940034677228976E-2</v>
      </c>
      <c r="W42" s="9">
        <v>2.252381780402542E-3</v>
      </c>
      <c r="X42" s="86">
        <f t="shared" si="2"/>
        <v>3594.7525886906901</v>
      </c>
      <c r="AA42" s="117">
        <f>AVERAGE(I134:L164)</f>
        <v>6.1259300130734475</v>
      </c>
    </row>
    <row r="43" spans="1:27" x14ac:dyDescent="0.3">
      <c r="A43" s="33">
        <v>2010</v>
      </c>
      <c r="B43" s="3">
        <v>40422</v>
      </c>
      <c r="C43" s="33">
        <v>9</v>
      </c>
      <c r="D43" s="2">
        <v>1</v>
      </c>
      <c r="E43" s="33">
        <v>244</v>
      </c>
      <c r="F43" s="37">
        <v>24.537916666666664</v>
      </c>
      <c r="G43" s="4"/>
      <c r="H43" s="37"/>
      <c r="I43" s="4">
        <v>20.811041666666664</v>
      </c>
      <c r="J43" s="37">
        <v>20.83937499999999</v>
      </c>
      <c r="K43" s="4">
        <v>20.822083333333335</v>
      </c>
      <c r="L43" s="37">
        <v>22.447500000000005</v>
      </c>
      <c r="M43" s="5">
        <v>2040.7483933333299</v>
      </c>
      <c r="N43" s="41">
        <v>2040.7483933333299</v>
      </c>
      <c r="O43" s="4">
        <v>176.32066118399968</v>
      </c>
      <c r="P43" s="44">
        <f t="shared" si="1"/>
        <v>176.32066118399968</v>
      </c>
      <c r="Q43" s="8">
        <v>234</v>
      </c>
      <c r="R43" s="47">
        <v>234</v>
      </c>
      <c r="S43" s="8">
        <v>1707.4043999999999</v>
      </c>
      <c r="T43" s="47">
        <v>1707.4043999999999</v>
      </c>
      <c r="U43" s="8">
        <v>75962</v>
      </c>
      <c r="V43" s="51">
        <v>0.10304899155205216</v>
      </c>
      <c r="W43" s="9">
        <v>2.3339197650616541E-3</v>
      </c>
      <c r="X43" s="86">
        <f t="shared" si="2"/>
        <v>3771.0732498746897</v>
      </c>
      <c r="Y43" s="118">
        <f>AVERAGE(U43:U72)</f>
        <v>75126.279999999984</v>
      </c>
      <c r="Z43">
        <f>Y43*1000/1000000</f>
        <v>75.12627999999998</v>
      </c>
    </row>
    <row r="44" spans="1:27" x14ac:dyDescent="0.3">
      <c r="A44" s="33">
        <v>2010</v>
      </c>
      <c r="B44" s="3">
        <v>40423</v>
      </c>
      <c r="C44" s="33">
        <v>9</v>
      </c>
      <c r="D44" s="2">
        <v>2</v>
      </c>
      <c r="E44" s="33">
        <v>245</v>
      </c>
      <c r="F44" s="37">
        <v>22.504999999999992</v>
      </c>
      <c r="G44" s="4"/>
      <c r="H44" s="37"/>
      <c r="I44" s="4">
        <v>20.857499999999998</v>
      </c>
      <c r="J44" s="37">
        <v>21.294583333333335</v>
      </c>
      <c r="K44" s="4">
        <v>21.496666666666655</v>
      </c>
      <c r="L44" s="37">
        <v>22.316666666666674</v>
      </c>
      <c r="M44" s="5">
        <v>1955.8296307692301</v>
      </c>
      <c r="N44" s="41">
        <v>1955.8296307692301</v>
      </c>
      <c r="O44" s="4">
        <v>168.98368009846146</v>
      </c>
      <c r="P44" s="44">
        <f t="shared" si="1"/>
        <v>168.98368009846149</v>
      </c>
      <c r="Q44" s="8">
        <v>234</v>
      </c>
      <c r="R44" s="47">
        <v>234</v>
      </c>
      <c r="S44" s="8">
        <v>1707.4043999999999</v>
      </c>
      <c r="T44" s="47">
        <v>1707.4043999999999</v>
      </c>
      <c r="U44" s="8">
        <v>75962</v>
      </c>
      <c r="V44" s="51">
        <v>9.8809189753920806E-2</v>
      </c>
      <c r="W44" s="9">
        <v>2.2368016788632847E-3</v>
      </c>
      <c r="X44" s="86">
        <f t="shared" si="2"/>
        <v>3940.0569299731515</v>
      </c>
    </row>
    <row r="45" spans="1:27" x14ac:dyDescent="0.3">
      <c r="A45" s="33">
        <v>2010</v>
      </c>
      <c r="B45" s="3">
        <v>40424</v>
      </c>
      <c r="C45" s="33">
        <v>9</v>
      </c>
      <c r="D45" s="2">
        <v>3</v>
      </c>
      <c r="E45" s="33">
        <v>246</v>
      </c>
      <c r="F45" s="37">
        <v>19.648749999999996</v>
      </c>
      <c r="G45" s="4"/>
      <c r="H45" s="37"/>
      <c r="I45" s="4">
        <v>20.965416666666666</v>
      </c>
      <c r="J45" s="37">
        <v>21.097083333333341</v>
      </c>
      <c r="K45" s="4">
        <v>21.159583333333327</v>
      </c>
      <c r="L45" s="37">
        <v>21.253333333333337</v>
      </c>
      <c r="M45" s="5">
        <v>2309.1001916666701</v>
      </c>
      <c r="N45" s="41">
        <v>2309.1001916666701</v>
      </c>
      <c r="O45" s="4">
        <v>199.50625656000028</v>
      </c>
      <c r="P45" s="44">
        <f t="shared" si="1"/>
        <v>199.50625656000028</v>
      </c>
      <c r="Q45" s="8">
        <v>234</v>
      </c>
      <c r="R45" s="47">
        <v>234.08159708333301</v>
      </c>
      <c r="S45" s="8">
        <v>1707.4043999999999</v>
      </c>
      <c r="T45" s="47">
        <v>1707.9997812782501</v>
      </c>
      <c r="U45" s="8">
        <v>75962</v>
      </c>
      <c r="V45" s="51">
        <v>0.11671353722506078</v>
      </c>
      <c r="W45" s="9">
        <v>2.6408226484185842E-3</v>
      </c>
      <c r="X45" s="86">
        <f t="shared" si="2"/>
        <v>4139.5631865331516</v>
      </c>
    </row>
    <row r="46" spans="1:27" x14ac:dyDescent="0.3">
      <c r="A46" s="33">
        <v>2010</v>
      </c>
      <c r="B46" s="3">
        <v>40425</v>
      </c>
      <c r="C46" s="33">
        <v>9</v>
      </c>
      <c r="D46" s="2">
        <v>4</v>
      </c>
      <c r="E46" s="33">
        <v>247</v>
      </c>
      <c r="F46" s="37">
        <v>11.190833333333336</v>
      </c>
      <c r="G46" s="4"/>
      <c r="H46" s="37"/>
      <c r="I46" s="4">
        <v>20.756666666666661</v>
      </c>
      <c r="J46" s="37">
        <v>21.218958333333337</v>
      </c>
      <c r="K46" s="4">
        <v>21.371250000000007</v>
      </c>
      <c r="L46" s="37">
        <v>18.546250000000004</v>
      </c>
      <c r="M46" s="5">
        <v>2078.5066000000002</v>
      </c>
      <c r="N46" s="41">
        <v>2078.5066000000002</v>
      </c>
      <c r="O46" s="4">
        <v>179.58297024000001</v>
      </c>
      <c r="P46" s="44">
        <f t="shared" si="1"/>
        <v>179.58297024000001</v>
      </c>
      <c r="Q46" s="8">
        <v>234.126288659794</v>
      </c>
      <c r="R46" s="47">
        <v>234.24826395833301</v>
      </c>
      <c r="S46" s="8">
        <v>1708.325875</v>
      </c>
      <c r="T46" s="47">
        <v>1709.2158827983701</v>
      </c>
      <c r="U46" s="8">
        <v>75962</v>
      </c>
      <c r="V46" s="51">
        <v>0.1051095321461081</v>
      </c>
      <c r="W46" s="9">
        <v>2.3771022686571528E-3</v>
      </c>
      <c r="X46" s="86">
        <f t="shared" si="2"/>
        <v>4319.1461567731512</v>
      </c>
    </row>
    <row r="47" spans="1:27" x14ac:dyDescent="0.3">
      <c r="A47" s="33">
        <v>2010</v>
      </c>
      <c r="B47" s="3">
        <v>40426</v>
      </c>
      <c r="C47" s="33">
        <v>9</v>
      </c>
      <c r="D47" s="2">
        <v>5</v>
      </c>
      <c r="E47" s="33">
        <v>248</v>
      </c>
      <c r="F47" s="37">
        <v>11.849375</v>
      </c>
      <c r="G47" s="4"/>
      <c r="H47" s="37"/>
      <c r="I47" s="4">
        <v>20.325416666666662</v>
      </c>
      <c r="J47" s="37">
        <v>20.435625000000005</v>
      </c>
      <c r="K47" s="4">
        <v>20.469791666666669</v>
      </c>
      <c r="L47" s="37">
        <v>18.490833333333338</v>
      </c>
      <c r="M47" s="5">
        <v>1815.5832499999999</v>
      </c>
      <c r="N47" s="41">
        <v>1815.5832499999999</v>
      </c>
      <c r="O47" s="4">
        <v>156.86639279999997</v>
      </c>
      <c r="P47" s="44">
        <f t="shared" si="1"/>
        <v>156.86639279999997</v>
      </c>
      <c r="Q47" s="8">
        <v>234.373711340206</v>
      </c>
      <c r="R47" s="47">
        <v>234.41493062500001</v>
      </c>
      <c r="S47" s="8">
        <v>1710.1312250000001</v>
      </c>
      <c r="T47" s="47">
        <v>1710.43198279838</v>
      </c>
      <c r="U47" s="8">
        <v>75962</v>
      </c>
      <c r="V47" s="51">
        <v>9.1858469973100307E-2</v>
      </c>
      <c r="W47" s="9">
        <v>2.0764076777581198E-3</v>
      </c>
      <c r="X47" s="86">
        <f t="shared" si="2"/>
        <v>4476.0125495731509</v>
      </c>
    </row>
    <row r="48" spans="1:27" x14ac:dyDescent="0.3">
      <c r="A48" s="33">
        <v>2010</v>
      </c>
      <c r="B48" s="3">
        <v>40427</v>
      </c>
      <c r="C48" s="33">
        <v>9</v>
      </c>
      <c r="D48" s="2">
        <v>6</v>
      </c>
      <c r="E48" s="33">
        <v>249</v>
      </c>
      <c r="F48" s="37">
        <v>15.031041666666667</v>
      </c>
      <c r="G48" s="4"/>
      <c r="H48" s="37"/>
      <c r="I48" s="4">
        <v>19.915625000000002</v>
      </c>
      <c r="J48" s="37">
        <v>19.944374999999997</v>
      </c>
      <c r="K48" s="4">
        <v>19.94083333333332</v>
      </c>
      <c r="L48" s="37">
        <v>18.658541666666661</v>
      </c>
      <c r="M48" s="5">
        <v>1946.7923111111099</v>
      </c>
      <c r="N48" s="41">
        <v>1946.7923111111099</v>
      </c>
      <c r="O48" s="4">
        <v>168.20285567999989</v>
      </c>
      <c r="P48" s="44">
        <f t="shared" si="1"/>
        <v>168.20285567999991</v>
      </c>
      <c r="Q48" s="8">
        <v>234.5</v>
      </c>
      <c r="R48" s="47">
        <v>234.43880250000001</v>
      </c>
      <c r="S48" s="8">
        <v>1711.0527</v>
      </c>
      <c r="T48" s="47">
        <v>1710.6061663215</v>
      </c>
      <c r="U48" s="8">
        <v>75962</v>
      </c>
      <c r="V48" s="51">
        <v>9.8545117347153807E-2</v>
      </c>
      <c r="W48" s="9">
        <v>2.2264660691221861E-3</v>
      </c>
      <c r="X48" s="86">
        <f t="shared" si="2"/>
        <v>4644.2154052531505</v>
      </c>
    </row>
    <row r="49" spans="1:24" x14ac:dyDescent="0.3">
      <c r="A49" s="33">
        <v>2010</v>
      </c>
      <c r="B49" s="3">
        <v>40428</v>
      </c>
      <c r="C49" s="33">
        <v>9</v>
      </c>
      <c r="D49" s="2">
        <v>7</v>
      </c>
      <c r="E49" s="33">
        <v>250</v>
      </c>
      <c r="F49" s="37">
        <v>20.389166666666672</v>
      </c>
      <c r="G49" s="4"/>
      <c r="H49" s="37"/>
      <c r="I49" s="4">
        <v>19.71895833333333</v>
      </c>
      <c r="J49" s="37">
        <v>19.688125000000014</v>
      </c>
      <c r="K49" s="4">
        <v>19.673333333333336</v>
      </c>
      <c r="L49" s="37">
        <v>20.130208333333332</v>
      </c>
      <c r="M49" s="5">
        <v>1935.0675189189201</v>
      </c>
      <c r="N49" s="41">
        <v>1935.0675189189201</v>
      </c>
      <c r="O49" s="4">
        <v>167.18983363459469</v>
      </c>
      <c r="P49" s="44">
        <f t="shared" si="1"/>
        <v>167.18983363459472</v>
      </c>
      <c r="Q49" s="8">
        <v>234.41551724137901</v>
      </c>
      <c r="R49" s="47">
        <v>234.31380250000001</v>
      </c>
      <c r="S49" s="8">
        <v>1710.43626666667</v>
      </c>
      <c r="T49" s="47">
        <v>1709.6940913215001</v>
      </c>
      <c r="U49" s="8">
        <v>75962</v>
      </c>
      <c r="V49" s="51">
        <v>9.7999568735689171E-2</v>
      </c>
      <c r="W49" s="9">
        <v>2.2130569078909505E-3</v>
      </c>
      <c r="X49" s="86">
        <f t="shared" si="2"/>
        <v>4811.4052388877453</v>
      </c>
    </row>
    <row r="50" spans="1:24" x14ac:dyDescent="0.3">
      <c r="A50" s="33">
        <v>2010</v>
      </c>
      <c r="B50" s="3">
        <v>40429</v>
      </c>
      <c r="C50" s="33">
        <v>9</v>
      </c>
      <c r="D50" s="2">
        <v>8</v>
      </c>
      <c r="E50" s="33">
        <v>251</v>
      </c>
      <c r="F50" s="37">
        <v>13.266666666666667</v>
      </c>
      <c r="G50" s="4"/>
      <c r="H50" s="37"/>
      <c r="I50" s="4">
        <v>19.689166666666669</v>
      </c>
      <c r="J50" s="37">
        <v>19.855416666666663</v>
      </c>
      <c r="K50" s="4">
        <v>19.906249999999996</v>
      </c>
      <c r="L50" s="37">
        <v>18.236666666666672</v>
      </c>
      <c r="M50" s="5">
        <v>989.10254999999995</v>
      </c>
      <c r="N50" s="41">
        <v>989.10254999999995</v>
      </c>
      <c r="O50" s="4">
        <v>85.458460319999986</v>
      </c>
      <c r="P50" s="44">
        <f t="shared" si="1"/>
        <v>85.458460319999986</v>
      </c>
      <c r="Q50" s="8">
        <v>234.25</v>
      </c>
      <c r="R50" s="47">
        <v>234.18880250000001</v>
      </c>
      <c r="S50" s="8">
        <v>1709.22855</v>
      </c>
      <c r="T50" s="47">
        <v>1708.7820163214999</v>
      </c>
      <c r="U50" s="8">
        <v>75962</v>
      </c>
      <c r="V50" s="51">
        <v>5.0116648426154424E-2</v>
      </c>
      <c r="W50" s="9">
        <v>1.1311957900636805E-3</v>
      </c>
      <c r="X50" s="86">
        <f t="shared" si="2"/>
        <v>4896.8636992077454</v>
      </c>
    </row>
    <row r="51" spans="1:24" x14ac:dyDescent="0.3">
      <c r="A51" s="33">
        <v>2010</v>
      </c>
      <c r="B51" s="3">
        <v>40430</v>
      </c>
      <c r="C51" s="33">
        <v>9</v>
      </c>
      <c r="D51" s="2">
        <v>9</v>
      </c>
      <c r="E51" s="33">
        <v>252</v>
      </c>
      <c r="F51" s="37">
        <v>11.636451612903222</v>
      </c>
      <c r="G51" s="4"/>
      <c r="H51" s="37"/>
      <c r="I51" s="4">
        <v>19.310666666666666</v>
      </c>
      <c r="J51" s="37">
        <v>19.628709677419359</v>
      </c>
      <c r="K51" s="4">
        <v>20.040967741935482</v>
      </c>
      <c r="L51" s="37">
        <v>17.773225806451606</v>
      </c>
      <c r="M51" s="5" t="s">
        <v>27</v>
      </c>
      <c r="N51" s="41">
        <v>1263.4163333333299</v>
      </c>
      <c r="O51" s="4" t="s">
        <v>27</v>
      </c>
      <c r="P51" s="44">
        <f t="shared" si="1"/>
        <v>109.1591711999997</v>
      </c>
      <c r="Q51" s="8">
        <v>234.08448275862099</v>
      </c>
      <c r="R51" s="47">
        <v>234.06380250000001</v>
      </c>
      <c r="S51" s="8">
        <v>1708.0208333333301</v>
      </c>
      <c r="T51" s="47">
        <v>1707.8699413214999</v>
      </c>
      <c r="U51" s="8">
        <v>75962</v>
      </c>
      <c r="V51" s="51" t="s">
        <v>27</v>
      </c>
      <c r="W51" s="9" t="s">
        <v>27</v>
      </c>
      <c r="X51" s="86">
        <f t="shared" si="2"/>
        <v>5006.0228704077454</v>
      </c>
    </row>
    <row r="52" spans="1:24" x14ac:dyDescent="0.3">
      <c r="A52" s="33">
        <v>2010</v>
      </c>
      <c r="B52" s="3">
        <v>40431</v>
      </c>
      <c r="C52" s="33">
        <v>9</v>
      </c>
      <c r="D52" s="2">
        <v>10</v>
      </c>
      <c r="E52" s="33">
        <v>253</v>
      </c>
      <c r="F52" s="37">
        <v>13.176875000000003</v>
      </c>
      <c r="G52" s="4"/>
      <c r="H52" s="37"/>
      <c r="I52" s="4">
        <v>19.121249999999989</v>
      </c>
      <c r="J52" s="37">
        <v>19.174583333333324</v>
      </c>
      <c r="K52" s="4">
        <v>19.357083333333328</v>
      </c>
      <c r="L52" s="37">
        <v>18.544791666666665</v>
      </c>
      <c r="M52" s="5">
        <v>1537.73011666667</v>
      </c>
      <c r="N52" s="41">
        <v>1537.73011666667</v>
      </c>
      <c r="O52" s="4">
        <v>132.85988208000029</v>
      </c>
      <c r="P52" s="44">
        <f t="shared" si="1"/>
        <v>132.85988208000029</v>
      </c>
      <c r="Q52" s="8">
        <v>234</v>
      </c>
      <c r="R52" s="47">
        <v>234</v>
      </c>
      <c r="S52" s="8">
        <v>1707.4043999999999</v>
      </c>
      <c r="T52" s="47">
        <v>1707.4043999999999</v>
      </c>
      <c r="U52" s="8">
        <v>75962</v>
      </c>
      <c r="V52" s="51">
        <v>7.7991351187425742E-2</v>
      </c>
      <c r="W52" s="9">
        <v>1.7586385094523007E-3</v>
      </c>
      <c r="X52" s="86">
        <f t="shared" si="2"/>
        <v>5138.8827524877461</v>
      </c>
    </row>
    <row r="53" spans="1:24" x14ac:dyDescent="0.3">
      <c r="A53" s="33">
        <v>2010</v>
      </c>
      <c r="B53" s="3">
        <v>40432</v>
      </c>
      <c r="C53" s="33">
        <v>9</v>
      </c>
      <c r="D53" s="2">
        <v>11</v>
      </c>
      <c r="E53" s="33">
        <v>254</v>
      </c>
      <c r="F53" s="37">
        <v>14.397499999999999</v>
      </c>
      <c r="G53" s="4"/>
      <c r="H53" s="37"/>
      <c r="I53" s="4">
        <v>18.957916666666666</v>
      </c>
      <c r="J53" s="37">
        <v>19.032916666666662</v>
      </c>
      <c r="K53" s="4">
        <v>19.327291666666664</v>
      </c>
      <c r="L53" s="37">
        <v>17.98833333333333</v>
      </c>
      <c r="M53" s="5">
        <v>1369.49170555556</v>
      </c>
      <c r="N53" s="41">
        <v>1369.49170555556</v>
      </c>
      <c r="O53" s="4">
        <v>118.32408336000039</v>
      </c>
      <c r="P53" s="44">
        <f t="shared" si="1"/>
        <v>118.32408336000037</v>
      </c>
      <c r="Q53" s="8">
        <v>234</v>
      </c>
      <c r="R53" s="47">
        <v>234</v>
      </c>
      <c r="S53" s="8">
        <v>1707.4043999999999</v>
      </c>
      <c r="T53" s="47">
        <v>1707.4043999999999</v>
      </c>
      <c r="U53" s="8">
        <v>75962</v>
      </c>
      <c r="V53" s="51">
        <v>6.9492622320669592E-2</v>
      </c>
      <c r="W53" s="9">
        <v>1.5662311778000969E-3</v>
      </c>
      <c r="X53" s="86">
        <f t="shared" si="2"/>
        <v>5257.2068358477463</v>
      </c>
    </row>
    <row r="54" spans="1:24" x14ac:dyDescent="0.3">
      <c r="A54" s="33">
        <v>2010</v>
      </c>
      <c r="B54" s="3">
        <v>40433</v>
      </c>
      <c r="C54" s="33">
        <v>9</v>
      </c>
      <c r="D54" s="2">
        <v>12</v>
      </c>
      <c r="E54" s="33">
        <v>255</v>
      </c>
      <c r="F54" s="37">
        <v>14.541875000000005</v>
      </c>
      <c r="G54" s="4"/>
      <c r="H54" s="37"/>
      <c r="I54" s="4">
        <v>18.803333333333335</v>
      </c>
      <c r="J54" s="37">
        <v>18.934791666666666</v>
      </c>
      <c r="K54" s="4">
        <v>19.600208333333335</v>
      </c>
      <c r="L54" s="37">
        <v>18.244374999999994</v>
      </c>
      <c r="M54" s="5">
        <v>1683.0406</v>
      </c>
      <c r="N54" s="41">
        <v>1683.0406</v>
      </c>
      <c r="O54" s="4">
        <v>145.41470784000001</v>
      </c>
      <c r="P54" s="44">
        <f t="shared" si="1"/>
        <v>145.41470784000001</v>
      </c>
      <c r="Q54" s="8">
        <v>234</v>
      </c>
      <c r="R54" s="47">
        <v>234</v>
      </c>
      <c r="S54" s="8">
        <v>1707.4043999999999</v>
      </c>
      <c r="T54" s="47">
        <v>1707.4043999999999</v>
      </c>
      <c r="U54" s="8">
        <v>75962</v>
      </c>
      <c r="V54" s="51">
        <v>8.5445060306444442E-2</v>
      </c>
      <c r="W54" s="9">
        <v>1.9248241157868325E-3</v>
      </c>
      <c r="X54" s="86">
        <f t="shared" si="2"/>
        <v>5402.6215436877465</v>
      </c>
    </row>
    <row r="55" spans="1:24" x14ac:dyDescent="0.3">
      <c r="A55" s="33">
        <v>2010</v>
      </c>
      <c r="B55" s="3">
        <v>40434</v>
      </c>
      <c r="C55" s="33">
        <v>9</v>
      </c>
      <c r="D55" s="2">
        <v>13</v>
      </c>
      <c r="E55" s="33">
        <v>256</v>
      </c>
      <c r="F55" s="37">
        <v>15.163124999999996</v>
      </c>
      <c r="G55" s="4"/>
      <c r="H55" s="37"/>
      <c r="I55" s="4">
        <v>18.69916666666667</v>
      </c>
      <c r="J55" s="37">
        <v>18.672708333333325</v>
      </c>
      <c r="K55" s="4">
        <v>18.695208333333326</v>
      </c>
      <c r="L55" s="37">
        <v>18.24270833333334</v>
      </c>
      <c r="M55" s="5">
        <v>1468.96234</v>
      </c>
      <c r="N55" s="41">
        <v>1468.96234</v>
      </c>
      <c r="O55" s="4">
        <v>126.918346176</v>
      </c>
      <c r="P55" s="44">
        <f t="shared" si="1"/>
        <v>126.91834617600001</v>
      </c>
      <c r="Q55" s="8">
        <v>234</v>
      </c>
      <c r="R55" s="47">
        <v>234.12239666666699</v>
      </c>
      <c r="S55" s="8">
        <v>1707.4043999999999</v>
      </c>
      <c r="T55" s="47">
        <v>1708.297479518</v>
      </c>
      <c r="U55" s="8">
        <v>75962</v>
      </c>
      <c r="V55" s="51">
        <v>7.4613293161520211E-2</v>
      </c>
      <c r="W55" s="9">
        <v>1.6799916396637469E-3</v>
      </c>
      <c r="X55" s="86">
        <f t="shared" si="2"/>
        <v>5529.5398898637468</v>
      </c>
    </row>
    <row r="56" spans="1:24" s="16" customFormat="1" x14ac:dyDescent="0.3">
      <c r="A56" s="34">
        <v>2010</v>
      </c>
      <c r="B56" s="11">
        <v>40435</v>
      </c>
      <c r="C56" s="34">
        <v>9</v>
      </c>
      <c r="D56" s="10">
        <v>14</v>
      </c>
      <c r="E56" s="34">
        <v>257</v>
      </c>
      <c r="F56" s="38">
        <v>11.930208333333333</v>
      </c>
      <c r="G56" s="12"/>
      <c r="H56" s="38"/>
      <c r="I56" s="12">
        <v>18.592083333333324</v>
      </c>
      <c r="J56" s="38">
        <v>18.565000000000001</v>
      </c>
      <c r="K56" s="12">
        <v>18.565624999999994</v>
      </c>
      <c r="L56" s="38">
        <v>17.114791666666665</v>
      </c>
      <c r="M56" s="12" t="s">
        <v>27</v>
      </c>
      <c r="N56" s="38">
        <v>1442.9134920454501</v>
      </c>
      <c r="O56" s="12" t="s">
        <v>27</v>
      </c>
      <c r="P56" s="38">
        <f t="shared" si="1"/>
        <v>124.66772571272689</v>
      </c>
      <c r="Q56" s="13">
        <v>234.16896551724099</v>
      </c>
      <c r="R56" s="48">
        <v>234.37239666666699</v>
      </c>
      <c r="S56" s="13">
        <v>1708.637275</v>
      </c>
      <c r="T56" s="48">
        <v>1710.121629518</v>
      </c>
      <c r="U56" s="13">
        <v>75962</v>
      </c>
      <c r="V56" s="52" t="s">
        <v>27</v>
      </c>
      <c r="W56" s="14" t="s">
        <v>27</v>
      </c>
      <c r="X56" s="87">
        <f t="shared" si="2"/>
        <v>5654.2076155764735</v>
      </c>
    </row>
    <row r="57" spans="1:24" x14ac:dyDescent="0.3">
      <c r="A57" s="33">
        <v>2010</v>
      </c>
      <c r="B57" s="3">
        <v>40436</v>
      </c>
      <c r="C57" s="33">
        <v>9</v>
      </c>
      <c r="D57" s="2">
        <v>15</v>
      </c>
      <c r="E57" s="33">
        <v>258</v>
      </c>
      <c r="F57" s="37">
        <v>11.723499999999996</v>
      </c>
      <c r="G57" s="4"/>
      <c r="H57" s="37"/>
      <c r="I57" s="4">
        <v>18.391666666666662</v>
      </c>
      <c r="J57" s="37">
        <v>18.367708333333336</v>
      </c>
      <c r="K57" s="4">
        <v>18.365208333333335</v>
      </c>
      <c r="L57" s="37">
        <v>17.426666666666669</v>
      </c>
      <c r="M57" s="5" t="s">
        <v>27</v>
      </c>
      <c r="N57" s="41">
        <v>1416.8646440909099</v>
      </c>
      <c r="O57" s="4" t="s">
        <v>27</v>
      </c>
      <c r="P57" s="44">
        <f t="shared" si="1"/>
        <v>122.41710524945462</v>
      </c>
      <c r="Q57" s="8">
        <v>234.5</v>
      </c>
      <c r="R57" s="47">
        <v>234.62239666666699</v>
      </c>
      <c r="S57" s="8">
        <v>1711.0527</v>
      </c>
      <c r="T57" s="47">
        <v>1711.9457795180001</v>
      </c>
      <c r="U57" s="8">
        <v>75777.649999999994</v>
      </c>
      <c r="V57" s="51" t="s">
        <v>27</v>
      </c>
      <c r="W57" s="9" t="s">
        <v>27</v>
      </c>
      <c r="X57" s="86">
        <f t="shared" si="2"/>
        <v>5776.6247208259283</v>
      </c>
    </row>
    <row r="58" spans="1:24" x14ac:dyDescent="0.3">
      <c r="A58" s="33">
        <v>2010</v>
      </c>
      <c r="B58" s="3">
        <v>40437</v>
      </c>
      <c r="C58" s="33">
        <v>9</v>
      </c>
      <c r="D58" s="2">
        <v>16</v>
      </c>
      <c r="E58" s="33">
        <v>259</v>
      </c>
      <c r="F58" s="37">
        <v>10.776250000000005</v>
      </c>
      <c r="G58" s="4"/>
      <c r="H58" s="37"/>
      <c r="I58" s="4">
        <v>18.253749999999993</v>
      </c>
      <c r="J58" s="37">
        <v>18.367708333333333</v>
      </c>
      <c r="K58" s="4">
        <v>18.720000000000002</v>
      </c>
      <c r="L58" s="37">
        <v>16.068958333333331</v>
      </c>
      <c r="M58" s="5" t="s">
        <v>27</v>
      </c>
      <c r="N58" s="41">
        <v>1390.8157961363599</v>
      </c>
      <c r="O58" s="4" t="s">
        <v>27</v>
      </c>
      <c r="P58" s="44">
        <f t="shared" si="1"/>
        <v>120.1664847861815</v>
      </c>
      <c r="Q58" s="8">
        <v>234.83103448275901</v>
      </c>
      <c r="R58" s="47">
        <v>234.87239666666699</v>
      </c>
      <c r="S58" s="8">
        <v>1713.4681250000001</v>
      </c>
      <c r="T58" s="47">
        <v>1713.769929518</v>
      </c>
      <c r="U58" s="8">
        <v>75593.299999999988</v>
      </c>
      <c r="V58" s="51" t="s">
        <v>27</v>
      </c>
      <c r="W58" s="9" t="s">
        <v>27</v>
      </c>
      <c r="X58" s="86">
        <f t="shared" si="2"/>
        <v>5896.7912056121095</v>
      </c>
    </row>
    <row r="59" spans="1:24" x14ac:dyDescent="0.3">
      <c r="A59" s="33">
        <v>2010</v>
      </c>
      <c r="B59" s="3">
        <v>40438</v>
      </c>
      <c r="C59" s="33">
        <v>9</v>
      </c>
      <c r="D59" s="2">
        <v>17</v>
      </c>
      <c r="E59" s="33">
        <v>260</v>
      </c>
      <c r="F59" s="37">
        <v>11.517499999999998</v>
      </c>
      <c r="G59" s="4"/>
      <c r="H59" s="37"/>
      <c r="I59" s="4">
        <v>18.047291666666666</v>
      </c>
      <c r="J59" s="37">
        <v>18.038125000000004</v>
      </c>
      <c r="K59" s="4">
        <v>18.043125000000003</v>
      </c>
      <c r="L59" s="37">
        <v>17.122916666666669</v>
      </c>
      <c r="M59" s="5" t="s">
        <v>27</v>
      </c>
      <c r="N59" s="41">
        <v>1364.76694818182</v>
      </c>
      <c r="O59" s="4" t="s">
        <v>27</v>
      </c>
      <c r="P59" s="44">
        <f t="shared" si="1"/>
        <v>117.91586432290923</v>
      </c>
      <c r="Q59" s="8">
        <v>235</v>
      </c>
      <c r="R59" s="47">
        <v>234.91840291666699</v>
      </c>
      <c r="S59" s="8">
        <v>1714.701</v>
      </c>
      <c r="T59" s="47">
        <v>1714.10561872175</v>
      </c>
      <c r="U59" s="8">
        <v>75408.949999999983</v>
      </c>
      <c r="V59" s="51" t="s">
        <v>27</v>
      </c>
      <c r="W59" s="9" t="s">
        <v>27</v>
      </c>
      <c r="X59" s="86">
        <f t="shared" si="2"/>
        <v>6014.7070699350188</v>
      </c>
    </row>
    <row r="60" spans="1:24" x14ac:dyDescent="0.3">
      <c r="A60" s="33">
        <v>2010</v>
      </c>
      <c r="B60" s="3">
        <v>40439</v>
      </c>
      <c r="C60" s="33">
        <v>9</v>
      </c>
      <c r="D60" s="2">
        <v>18</v>
      </c>
      <c r="E60" s="33">
        <v>261</v>
      </c>
      <c r="F60" s="37">
        <v>13.000416666666668</v>
      </c>
      <c r="G60" s="4"/>
      <c r="H60" s="37"/>
      <c r="I60" s="4">
        <v>17.943124999999991</v>
      </c>
      <c r="J60" s="37">
        <v>18.204375000000002</v>
      </c>
      <c r="K60" s="4">
        <v>18.293125</v>
      </c>
      <c r="L60" s="37">
        <v>16.989791666666665</v>
      </c>
      <c r="M60" s="5" t="s">
        <v>27</v>
      </c>
      <c r="N60" s="41">
        <v>1338.71810022727</v>
      </c>
      <c r="O60" s="4" t="s">
        <v>27</v>
      </c>
      <c r="P60" s="44">
        <f t="shared" si="1"/>
        <v>115.66524385963615</v>
      </c>
      <c r="Q60" s="8">
        <v>234.873711340206</v>
      </c>
      <c r="R60" s="47">
        <v>234.75173604166699</v>
      </c>
      <c r="S60" s="8">
        <v>1713.7795249999999</v>
      </c>
      <c r="T60" s="47">
        <v>1712.88951720162</v>
      </c>
      <c r="U60" s="8">
        <v>75224.599999999977</v>
      </c>
      <c r="V60" s="51" t="s">
        <v>27</v>
      </c>
      <c r="W60" s="9" t="s">
        <v>27</v>
      </c>
      <c r="X60" s="86">
        <f t="shared" si="2"/>
        <v>6130.3723137946554</v>
      </c>
    </row>
    <row r="61" spans="1:24" x14ac:dyDescent="0.3">
      <c r="A61" s="33">
        <v>2010</v>
      </c>
      <c r="B61" s="3">
        <v>40440</v>
      </c>
      <c r="C61" s="33">
        <v>9</v>
      </c>
      <c r="D61" s="2">
        <v>19</v>
      </c>
      <c r="E61" s="33">
        <v>262</v>
      </c>
      <c r="F61" s="37">
        <v>10.958645833333334</v>
      </c>
      <c r="G61" s="4"/>
      <c r="H61" s="37"/>
      <c r="I61" s="4">
        <v>17.825416666666666</v>
      </c>
      <c r="J61" s="37">
        <v>17.811250000000005</v>
      </c>
      <c r="K61" s="4">
        <v>17.796041666666671</v>
      </c>
      <c r="L61" s="37">
        <v>17.262916666666673</v>
      </c>
      <c r="M61" s="5" t="s">
        <v>27</v>
      </c>
      <c r="N61" s="41">
        <v>1312.6692522727301</v>
      </c>
      <c r="O61" s="4" t="s">
        <v>27</v>
      </c>
      <c r="P61" s="44">
        <f t="shared" si="1"/>
        <v>113.41462339636387</v>
      </c>
      <c r="Q61" s="8">
        <v>234.626288659794</v>
      </c>
      <c r="R61" s="47">
        <v>234.58506937499999</v>
      </c>
      <c r="S61" s="8">
        <v>1711.9741750000001</v>
      </c>
      <c r="T61" s="47">
        <v>1711.6734172016299</v>
      </c>
      <c r="U61" s="8">
        <v>75040.249999999971</v>
      </c>
      <c r="V61" s="51" t="s">
        <v>27</v>
      </c>
      <c r="W61" s="9" t="s">
        <v>27</v>
      </c>
      <c r="X61" s="86">
        <f t="shared" si="2"/>
        <v>6243.7869371910192</v>
      </c>
    </row>
    <row r="62" spans="1:24" x14ac:dyDescent="0.3">
      <c r="A62" s="33">
        <v>2010</v>
      </c>
      <c r="B62" s="3">
        <v>40441</v>
      </c>
      <c r="C62" s="33">
        <v>9</v>
      </c>
      <c r="D62" s="2">
        <v>20</v>
      </c>
      <c r="E62" s="33">
        <v>263</v>
      </c>
      <c r="F62" s="37">
        <v>11.080729166666666</v>
      </c>
      <c r="G62" s="4"/>
      <c r="H62" s="37"/>
      <c r="I62" s="4">
        <v>17.685624999999998</v>
      </c>
      <c r="J62" s="37">
        <v>17.678750000000001</v>
      </c>
      <c r="K62" s="4">
        <v>17.660624999999996</v>
      </c>
      <c r="L62" s="37">
        <v>17.318958333333338</v>
      </c>
      <c r="M62" s="5" t="s">
        <v>27</v>
      </c>
      <c r="N62" s="41">
        <v>1286.6204043181799</v>
      </c>
      <c r="O62" s="4" t="s">
        <v>27</v>
      </c>
      <c r="P62" s="44">
        <f t="shared" si="1"/>
        <v>111.16400293309074</v>
      </c>
      <c r="Q62" s="8">
        <v>234.5</v>
      </c>
      <c r="R62" s="47">
        <v>234.56119833333301</v>
      </c>
      <c r="S62" s="8">
        <v>1711.0527</v>
      </c>
      <c r="T62" s="47">
        <v>1711.4992397589999</v>
      </c>
      <c r="U62" s="8">
        <v>74855.899999999965</v>
      </c>
      <c r="V62" s="51" t="s">
        <v>27</v>
      </c>
      <c r="W62" s="9" t="s">
        <v>27</v>
      </c>
      <c r="X62" s="86">
        <f t="shared" si="2"/>
        <v>6354.9509401241103</v>
      </c>
    </row>
    <row r="63" spans="1:24" x14ac:dyDescent="0.3">
      <c r="A63" s="33">
        <v>2010</v>
      </c>
      <c r="B63" s="3">
        <v>40442</v>
      </c>
      <c r="C63" s="33">
        <v>9</v>
      </c>
      <c r="D63" s="2">
        <v>21</v>
      </c>
      <c r="E63" s="33">
        <v>264</v>
      </c>
      <c r="F63" s="37">
        <v>18.2075</v>
      </c>
      <c r="G63" s="4"/>
      <c r="H63" s="37"/>
      <c r="I63" s="4">
        <v>17.521041666666676</v>
      </c>
      <c r="J63" s="37">
        <v>17.548750000000009</v>
      </c>
      <c r="K63" s="4">
        <v>17.557291666666668</v>
      </c>
      <c r="L63" s="37">
        <v>17.663541666666664</v>
      </c>
      <c r="M63" s="5" t="s">
        <v>27</v>
      </c>
      <c r="N63" s="41">
        <v>1260.57155636364</v>
      </c>
      <c r="O63" s="4" t="s">
        <v>27</v>
      </c>
      <c r="P63" s="44">
        <f t="shared" si="1"/>
        <v>108.9133824698185</v>
      </c>
      <c r="Q63" s="8">
        <v>234.58448275862099</v>
      </c>
      <c r="R63" s="47">
        <v>234.68619833333301</v>
      </c>
      <c r="S63" s="8">
        <v>1711.6691333333299</v>
      </c>
      <c r="T63" s="47">
        <v>1712.4113147590001</v>
      </c>
      <c r="U63" s="8">
        <v>74671.549999999959</v>
      </c>
      <c r="V63" s="51" t="s">
        <v>27</v>
      </c>
      <c r="W63" s="9" t="s">
        <v>27</v>
      </c>
      <c r="X63" s="86">
        <f t="shared" si="2"/>
        <v>6463.8643225939286</v>
      </c>
    </row>
    <row r="64" spans="1:24" x14ac:dyDescent="0.3">
      <c r="A64" s="33">
        <v>2010</v>
      </c>
      <c r="B64" s="3">
        <v>40443</v>
      </c>
      <c r="C64" s="33">
        <v>9</v>
      </c>
      <c r="D64" s="2">
        <v>22</v>
      </c>
      <c r="E64" s="33">
        <v>265</v>
      </c>
      <c r="F64" s="37">
        <v>15.913333333333329</v>
      </c>
      <c r="G64" s="4"/>
      <c r="H64" s="37"/>
      <c r="I64" s="4">
        <v>17.421041666666671</v>
      </c>
      <c r="J64" s="37">
        <v>17.950208333333336</v>
      </c>
      <c r="K64" s="4">
        <v>18.139583333333338</v>
      </c>
      <c r="L64" s="37">
        <v>17.934583333333332</v>
      </c>
      <c r="M64" s="5" t="s">
        <v>27</v>
      </c>
      <c r="N64" s="41">
        <v>1234.52270840909</v>
      </c>
      <c r="O64" s="4" t="s">
        <v>27</v>
      </c>
      <c r="P64" s="44">
        <f t="shared" si="1"/>
        <v>106.66276200654536</v>
      </c>
      <c r="Q64" s="8">
        <v>234.75</v>
      </c>
      <c r="R64" s="47">
        <v>234.81119833333301</v>
      </c>
      <c r="S64" s="8">
        <v>1712.8768500000001</v>
      </c>
      <c r="T64" s="47">
        <v>1713.3233897590001</v>
      </c>
      <c r="U64" s="8">
        <v>74487.199999999953</v>
      </c>
      <c r="V64" s="51" t="s">
        <v>27</v>
      </c>
      <c r="W64" s="9" t="s">
        <v>27</v>
      </c>
      <c r="X64" s="86">
        <f t="shared" si="2"/>
        <v>6570.5270846004742</v>
      </c>
    </row>
    <row r="65" spans="1:28" x14ac:dyDescent="0.3">
      <c r="A65" s="33">
        <v>2010</v>
      </c>
      <c r="B65" s="3">
        <v>40444</v>
      </c>
      <c r="C65" s="33">
        <v>9</v>
      </c>
      <c r="D65" s="2">
        <v>23</v>
      </c>
      <c r="E65" s="33">
        <v>266</v>
      </c>
      <c r="F65" s="37">
        <v>15.392916666666666</v>
      </c>
      <c r="G65" s="4"/>
      <c r="H65" s="37"/>
      <c r="I65" s="4">
        <v>17.518333333333334</v>
      </c>
      <c r="J65" s="37">
        <v>17.512916666666666</v>
      </c>
      <c r="K65" s="4">
        <v>17.504999999999992</v>
      </c>
      <c r="L65" s="37">
        <v>17.250416666666666</v>
      </c>
      <c r="M65" s="5" t="s">
        <v>27</v>
      </c>
      <c r="N65" s="41">
        <v>1208.47386045455</v>
      </c>
      <c r="O65" s="4" t="s">
        <v>27</v>
      </c>
      <c r="P65" s="44">
        <f t="shared" si="1"/>
        <v>104.41214154327312</v>
      </c>
      <c r="Q65" s="8">
        <v>234.91551724137901</v>
      </c>
      <c r="R65" s="47">
        <v>234.93619833333301</v>
      </c>
      <c r="S65" s="8">
        <v>1714.0845666666701</v>
      </c>
      <c r="T65" s="47">
        <v>1714.235464759</v>
      </c>
      <c r="U65" s="8">
        <v>74302.849999999948</v>
      </c>
      <c r="V65" s="51" t="s">
        <v>27</v>
      </c>
      <c r="W65" s="9" t="s">
        <v>27</v>
      </c>
      <c r="X65" s="86">
        <f t="shared" si="2"/>
        <v>6674.939226143747</v>
      </c>
      <c r="AA65" t="s">
        <v>48</v>
      </c>
      <c r="AB65" s="118">
        <f>AVERAGE(U73:U102)</f>
        <v>71793.633172129252</v>
      </c>
    </row>
    <row r="66" spans="1:28" x14ac:dyDescent="0.3">
      <c r="A66" s="33">
        <v>2010</v>
      </c>
      <c r="B66" s="3">
        <v>40445</v>
      </c>
      <c r="C66" s="33">
        <v>9</v>
      </c>
      <c r="D66" s="2">
        <v>24</v>
      </c>
      <c r="E66" s="33">
        <v>267</v>
      </c>
      <c r="F66" s="37">
        <v>20.748750000000001</v>
      </c>
      <c r="G66" s="4"/>
      <c r="H66" s="37"/>
      <c r="I66" s="4">
        <v>17.48875</v>
      </c>
      <c r="J66" s="37">
        <v>17.493125000000003</v>
      </c>
      <c r="K66" s="4">
        <v>17.489166666666673</v>
      </c>
      <c r="L66" s="37">
        <v>18.01104166666666</v>
      </c>
      <c r="M66" s="5">
        <v>1182.4250125000001</v>
      </c>
      <c r="N66" s="41">
        <v>1182.4250125000001</v>
      </c>
      <c r="O66" s="4">
        <v>102.16152108000001</v>
      </c>
      <c r="P66" s="44">
        <f t="shared" si="1"/>
        <v>102.16152108</v>
      </c>
      <c r="Q66" s="8">
        <v>235</v>
      </c>
      <c r="R66" s="47">
        <v>235.20982145833301</v>
      </c>
      <c r="S66" s="8">
        <v>1714.701</v>
      </c>
      <c r="T66" s="47">
        <v>1716.2319832528699</v>
      </c>
      <c r="U66" s="8">
        <v>74118.499999999942</v>
      </c>
      <c r="V66" s="51">
        <v>5.9328952190543308E-2</v>
      </c>
      <c r="W66" s="9">
        <v>1.3858212951423244E-3</v>
      </c>
      <c r="X66" s="86">
        <f t="shared" si="2"/>
        <v>6777.100747223747</v>
      </c>
      <c r="AB66" s="118">
        <f>AVERAGE(U104:U133)</f>
        <v>70858.498097639706</v>
      </c>
    </row>
    <row r="67" spans="1:28" x14ac:dyDescent="0.3">
      <c r="A67" s="33">
        <v>2010</v>
      </c>
      <c r="B67" s="3">
        <v>40446</v>
      </c>
      <c r="C67" s="33">
        <v>9</v>
      </c>
      <c r="D67" s="2">
        <v>25</v>
      </c>
      <c r="E67" s="33">
        <v>268</v>
      </c>
      <c r="F67" s="37">
        <v>10.796458333333334</v>
      </c>
      <c r="G67" s="4"/>
      <c r="H67" s="37"/>
      <c r="I67" s="4">
        <v>17.595833333333328</v>
      </c>
      <c r="J67" s="37">
        <v>17.619583333333317</v>
      </c>
      <c r="K67" s="4">
        <v>17.631458333333317</v>
      </c>
      <c r="L67" s="37">
        <v>16.927916666666672</v>
      </c>
      <c r="M67" s="5" t="s">
        <v>27</v>
      </c>
      <c r="N67" s="41">
        <v>1178.98953011765</v>
      </c>
      <c r="O67" s="4" t="s">
        <v>27</v>
      </c>
      <c r="P67" s="44">
        <f t="shared" si="1"/>
        <v>101.86469540216495</v>
      </c>
      <c r="Q67" s="8">
        <v>235.25432525951601</v>
      </c>
      <c r="R67" s="47">
        <v>235.63839291666699</v>
      </c>
      <c r="S67" s="8">
        <v>1716.5567083333301</v>
      </c>
      <c r="T67" s="47">
        <v>1719.3590977557501</v>
      </c>
      <c r="U67" s="8">
        <v>73934.149999999936</v>
      </c>
      <c r="V67" s="51" t="s">
        <v>27</v>
      </c>
      <c r="W67" s="9" t="s">
        <v>27</v>
      </c>
      <c r="X67" s="86">
        <f t="shared" si="2"/>
        <v>6878.9654426259121</v>
      </c>
      <c r="AB67" s="118">
        <f>AVERAGE(U134:U164)</f>
        <v>70140.812055925853</v>
      </c>
    </row>
    <row r="68" spans="1:28" x14ac:dyDescent="0.3">
      <c r="A68" s="33">
        <v>2010</v>
      </c>
      <c r="B68" s="3">
        <v>40447</v>
      </c>
      <c r="C68" s="33">
        <v>9</v>
      </c>
      <c r="D68" s="2">
        <v>26</v>
      </c>
      <c r="E68" s="33">
        <v>269</v>
      </c>
      <c r="F68" s="37">
        <v>10.182541666666667</v>
      </c>
      <c r="G68" s="4"/>
      <c r="H68" s="37"/>
      <c r="I68" s="4">
        <v>17.350208333333335</v>
      </c>
      <c r="J68" s="37">
        <v>17.337500000000002</v>
      </c>
      <c r="K68" s="4">
        <v>17.330833333333334</v>
      </c>
      <c r="L68" s="37">
        <v>16.826874999999998</v>
      </c>
      <c r="M68" s="5" t="s">
        <v>27</v>
      </c>
      <c r="N68" s="41">
        <v>1175.5540477352899</v>
      </c>
      <c r="O68" s="4" t="s">
        <v>27</v>
      </c>
      <c r="P68" s="44">
        <f t="shared" si="1"/>
        <v>101.56786972432903</v>
      </c>
      <c r="Q68" s="8">
        <v>235.752595155709</v>
      </c>
      <c r="R68" s="47">
        <v>236.066964375</v>
      </c>
      <c r="S68" s="8">
        <v>1720.19238541667</v>
      </c>
      <c r="T68" s="47">
        <v>1722.4862122586201</v>
      </c>
      <c r="U68" s="8">
        <v>73749.79999999993</v>
      </c>
      <c r="V68" s="51" t="s">
        <v>27</v>
      </c>
      <c r="W68" s="9" t="s">
        <v>27</v>
      </c>
      <c r="X68" s="86">
        <f t="shared" ref="X68:X99" si="3">X67+P68</f>
        <v>6980.5333123502414</v>
      </c>
    </row>
    <row r="69" spans="1:28" x14ac:dyDescent="0.3">
      <c r="A69" s="33">
        <v>2010</v>
      </c>
      <c r="B69" s="3">
        <v>40448</v>
      </c>
      <c r="C69" s="33">
        <v>9</v>
      </c>
      <c r="D69" s="2">
        <v>27</v>
      </c>
      <c r="E69" s="33">
        <v>270</v>
      </c>
      <c r="F69" s="37">
        <v>11.080833333333336</v>
      </c>
      <c r="G69" s="4"/>
      <c r="H69" s="37"/>
      <c r="I69" s="4">
        <v>17.222083333333334</v>
      </c>
      <c r="J69" s="37">
        <v>17.444791666666678</v>
      </c>
      <c r="K69" s="4">
        <v>17.531041666666674</v>
      </c>
      <c r="L69" s="37">
        <v>16.372083333333332</v>
      </c>
      <c r="M69" s="5" t="s">
        <v>27</v>
      </c>
      <c r="N69" s="41">
        <v>1172.1185653529401</v>
      </c>
      <c r="O69" s="4" t="s">
        <v>27</v>
      </c>
      <c r="P69" s="44">
        <f t="shared" si="1"/>
        <v>101.27104404649404</v>
      </c>
      <c r="Q69" s="8">
        <v>236.25086505190299</v>
      </c>
      <c r="R69" s="47">
        <v>236.495535625</v>
      </c>
      <c r="S69" s="8">
        <v>1723.8280625</v>
      </c>
      <c r="T69" s="47">
        <v>1725.6133252413799</v>
      </c>
      <c r="U69" s="8">
        <v>73565.449999999924</v>
      </c>
      <c r="V69" s="51" t="s">
        <v>27</v>
      </c>
      <c r="W69" s="9" t="s">
        <v>27</v>
      </c>
      <c r="X69" s="86">
        <f t="shared" si="3"/>
        <v>7081.8043563967358</v>
      </c>
    </row>
    <row r="70" spans="1:28" x14ac:dyDescent="0.3">
      <c r="A70" s="33">
        <v>2010</v>
      </c>
      <c r="B70" s="3">
        <v>40449</v>
      </c>
      <c r="C70" s="33">
        <v>9</v>
      </c>
      <c r="D70" s="2">
        <v>28</v>
      </c>
      <c r="E70" s="33">
        <v>271</v>
      </c>
      <c r="F70" s="37">
        <v>11.876041666666666</v>
      </c>
      <c r="G70" s="4"/>
      <c r="H70" s="37"/>
      <c r="I70" s="4">
        <v>17.097708333333347</v>
      </c>
      <c r="J70" s="37">
        <v>17.499375000000004</v>
      </c>
      <c r="K70" s="4">
        <v>18.780208333333338</v>
      </c>
      <c r="L70" s="37">
        <v>15.968333333333327</v>
      </c>
      <c r="M70" s="5" t="s">
        <v>27</v>
      </c>
      <c r="N70" s="41">
        <v>1168.68308297059</v>
      </c>
      <c r="O70" s="4" t="s">
        <v>27</v>
      </c>
      <c r="P70" s="44">
        <f t="shared" ref="P70:P133" si="4">N70*60*60*24/10^6</f>
        <v>100.974218368659</v>
      </c>
      <c r="Q70" s="8">
        <v>236.74913494809701</v>
      </c>
      <c r="R70" s="47">
        <v>236.92410708333301</v>
      </c>
      <c r="S70" s="8">
        <v>1727.4637375</v>
      </c>
      <c r="T70" s="47">
        <v>1728.7404397442499</v>
      </c>
      <c r="U70" s="8">
        <v>73381.099999999919</v>
      </c>
      <c r="V70" s="51" t="s">
        <v>27</v>
      </c>
      <c r="W70" s="9" t="s">
        <v>27</v>
      </c>
      <c r="X70" s="86">
        <f t="shared" si="3"/>
        <v>7182.7785747653952</v>
      </c>
    </row>
    <row r="71" spans="1:28" x14ac:dyDescent="0.3">
      <c r="A71" s="33">
        <v>2010</v>
      </c>
      <c r="B71" s="3">
        <v>40450</v>
      </c>
      <c r="C71" s="33">
        <v>9</v>
      </c>
      <c r="D71" s="2">
        <v>29</v>
      </c>
      <c r="E71" s="33">
        <v>272</v>
      </c>
      <c r="F71" s="37">
        <v>13.458333333333336</v>
      </c>
      <c r="G71" s="4"/>
      <c r="H71" s="37"/>
      <c r="I71" s="4">
        <v>16.953958333333336</v>
      </c>
      <c r="J71" s="37">
        <v>17.026666666666671</v>
      </c>
      <c r="K71" s="4">
        <v>17.395</v>
      </c>
      <c r="L71" s="37">
        <v>16.382291666666667</v>
      </c>
      <c r="M71" s="5" t="s">
        <v>27</v>
      </c>
      <c r="N71" s="41">
        <v>1165.2476005882399</v>
      </c>
      <c r="O71" s="4" t="s">
        <v>27</v>
      </c>
      <c r="P71" s="44">
        <f t="shared" si="4"/>
        <v>100.67739269082391</v>
      </c>
      <c r="Q71" s="8">
        <v>237.247404844291</v>
      </c>
      <c r="R71" s="47">
        <v>237.35267854166699</v>
      </c>
      <c r="S71" s="8">
        <v>1731.0994145833299</v>
      </c>
      <c r="T71" s="47">
        <v>1731.8675542471201</v>
      </c>
      <c r="U71" s="8">
        <v>73196.749999999913</v>
      </c>
      <c r="V71" s="51" t="s">
        <v>27</v>
      </c>
      <c r="W71" s="9" t="s">
        <v>27</v>
      </c>
      <c r="X71" s="86">
        <f t="shared" si="3"/>
        <v>7283.4559674562188</v>
      </c>
    </row>
    <row r="72" spans="1:28" x14ac:dyDescent="0.3">
      <c r="A72" s="33">
        <v>2010</v>
      </c>
      <c r="B72" s="3">
        <v>40451</v>
      </c>
      <c r="C72" s="33">
        <v>9</v>
      </c>
      <c r="D72" s="2">
        <v>30</v>
      </c>
      <c r="E72" s="33">
        <v>273</v>
      </c>
      <c r="F72" s="37">
        <v>13.300000000000004</v>
      </c>
      <c r="G72" s="4"/>
      <c r="H72" s="37"/>
      <c r="I72" s="4">
        <v>16.910416666666674</v>
      </c>
      <c r="J72" s="37">
        <v>16.998124999999995</v>
      </c>
      <c r="K72" s="4">
        <v>17.439583333333342</v>
      </c>
      <c r="L72" s="37">
        <v>16.455208333333339</v>
      </c>
      <c r="M72" s="5" t="s">
        <v>27</v>
      </c>
      <c r="N72" s="41">
        <v>1161.8121182058801</v>
      </c>
      <c r="O72" s="4" t="s">
        <v>27</v>
      </c>
      <c r="P72" s="44">
        <f t="shared" si="4"/>
        <v>100.38056701298805</v>
      </c>
      <c r="Q72" s="8">
        <v>237.74567474048399</v>
      </c>
      <c r="R72" s="47">
        <v>237.78125</v>
      </c>
      <c r="S72" s="8">
        <v>1734.7350916666701</v>
      </c>
      <c r="T72" s="47">
        <v>1734.9946687500001</v>
      </c>
      <c r="U72" s="8">
        <v>73012.399999999907</v>
      </c>
      <c r="V72" s="51" t="s">
        <v>27</v>
      </c>
      <c r="W72" s="9" t="s">
        <v>27</v>
      </c>
      <c r="X72" s="86">
        <f t="shared" si="3"/>
        <v>7383.8365344692065</v>
      </c>
    </row>
    <row r="73" spans="1:28" x14ac:dyDescent="0.3">
      <c r="A73" s="33">
        <v>2010</v>
      </c>
      <c r="B73" s="3">
        <v>40452</v>
      </c>
      <c r="C73" s="33">
        <v>10</v>
      </c>
      <c r="D73" s="2">
        <v>1</v>
      </c>
      <c r="E73" s="33">
        <v>274</v>
      </c>
      <c r="F73" s="37">
        <v>9.9175833333333347</v>
      </c>
      <c r="G73" s="4"/>
      <c r="H73" s="37"/>
      <c r="I73" s="4">
        <v>16.857916666666675</v>
      </c>
      <c r="J73" s="37">
        <v>16.847708333333326</v>
      </c>
      <c r="K73" s="4">
        <v>16.849791666666658</v>
      </c>
      <c r="L73" s="37">
        <v>15.838958333333329</v>
      </c>
      <c r="M73" s="5" t="s">
        <v>27</v>
      </c>
      <c r="N73" s="41">
        <v>1158.37663582353</v>
      </c>
      <c r="O73" s="4" t="s">
        <v>27</v>
      </c>
      <c r="P73" s="44">
        <f t="shared" si="4"/>
        <v>100.08374133515298</v>
      </c>
      <c r="Q73" s="8">
        <v>238</v>
      </c>
      <c r="R73" s="47">
        <v>238.06994041666701</v>
      </c>
      <c r="S73" s="8">
        <v>1736.5907999999999</v>
      </c>
      <c r="T73" s="47">
        <v>1737.1011272442499</v>
      </c>
      <c r="U73" s="8">
        <v>72828.049999999901</v>
      </c>
      <c r="V73" s="51" t="s">
        <v>27</v>
      </c>
      <c r="W73" s="9" t="s">
        <v>27</v>
      </c>
      <c r="X73" s="86">
        <f t="shared" si="3"/>
        <v>7483.9202758043593</v>
      </c>
    </row>
    <row r="74" spans="1:28" x14ac:dyDescent="0.3">
      <c r="A74" s="33">
        <v>2010</v>
      </c>
      <c r="B74" s="3">
        <v>40453</v>
      </c>
      <c r="C74" s="33">
        <v>10</v>
      </c>
      <c r="D74" s="2">
        <v>2</v>
      </c>
      <c r="E74" s="33">
        <v>275</v>
      </c>
      <c r="F74" s="37">
        <v>6.4832708333333322</v>
      </c>
      <c r="G74" s="4"/>
      <c r="H74" s="37"/>
      <c r="I74" s="4">
        <v>16.709791666666657</v>
      </c>
      <c r="J74" s="37">
        <v>16.727916666666662</v>
      </c>
      <c r="K74" s="4">
        <v>16.884791666666665</v>
      </c>
      <c r="L74" s="37">
        <v>14.846458333333331</v>
      </c>
      <c r="M74" s="5" t="s">
        <v>27</v>
      </c>
      <c r="N74" s="41">
        <v>1154.9411534411799</v>
      </c>
      <c r="O74" s="4" t="s">
        <v>27</v>
      </c>
      <c r="P74" s="44">
        <f t="shared" si="4"/>
        <v>99.786915657317934</v>
      </c>
      <c r="Q74" s="8">
        <v>238.084775086505</v>
      </c>
      <c r="R74" s="47">
        <v>238.212797708333</v>
      </c>
      <c r="S74" s="8">
        <v>1737.2093687500001</v>
      </c>
      <c r="T74" s="47">
        <v>1738.14349975863</v>
      </c>
      <c r="U74" s="8">
        <v>72643.699999999895</v>
      </c>
      <c r="V74" s="51" t="s">
        <v>27</v>
      </c>
      <c r="W74" s="9" t="s">
        <v>27</v>
      </c>
      <c r="X74" s="86">
        <f t="shared" si="3"/>
        <v>7583.7071914616772</v>
      </c>
    </row>
    <row r="75" spans="1:28" x14ac:dyDescent="0.3">
      <c r="A75" s="33">
        <v>2010</v>
      </c>
      <c r="B75" s="3">
        <v>40454</v>
      </c>
      <c r="C75" s="33">
        <v>10</v>
      </c>
      <c r="D75" s="2">
        <v>3</v>
      </c>
      <c r="E75" s="33">
        <v>276</v>
      </c>
      <c r="F75" s="37">
        <v>5.4258958333333345</v>
      </c>
      <c r="G75" s="4"/>
      <c r="H75" s="37"/>
      <c r="I75" s="4">
        <v>16.474583333333335</v>
      </c>
      <c r="J75" s="37">
        <v>16.464166666666667</v>
      </c>
      <c r="K75" s="4">
        <v>16.458541666666658</v>
      </c>
      <c r="L75" s="37">
        <v>14.409583333333332</v>
      </c>
      <c r="M75" s="5" t="s">
        <v>27</v>
      </c>
      <c r="N75" s="41">
        <v>1151.5056710588201</v>
      </c>
      <c r="O75" s="4" t="s">
        <v>27</v>
      </c>
      <c r="P75" s="44">
        <f t="shared" si="4"/>
        <v>99.49008997948205</v>
      </c>
      <c r="Q75" s="8">
        <v>238.25086505190299</v>
      </c>
      <c r="R75" s="47">
        <v>238.35565479166701</v>
      </c>
      <c r="S75" s="8">
        <v>1738.4212625</v>
      </c>
      <c r="T75" s="47">
        <v>1739.18587075287</v>
      </c>
      <c r="U75" s="8">
        <v>72459.349999999889</v>
      </c>
      <c r="V75" s="51" t="s">
        <v>27</v>
      </c>
      <c r="W75" s="9" t="s">
        <v>27</v>
      </c>
      <c r="X75" s="86">
        <f t="shared" si="3"/>
        <v>7683.1972814411592</v>
      </c>
    </row>
    <row r="76" spans="1:28" s="15" customFormat="1" x14ac:dyDescent="0.3">
      <c r="A76" s="34">
        <v>2010</v>
      </c>
      <c r="B76" s="11">
        <v>40455</v>
      </c>
      <c r="C76" s="34">
        <v>10</v>
      </c>
      <c r="D76" s="10">
        <v>4</v>
      </c>
      <c r="E76" s="34">
        <v>277</v>
      </c>
      <c r="F76" s="38">
        <v>6.7743125000000006</v>
      </c>
      <c r="G76" s="12"/>
      <c r="H76" s="38"/>
      <c r="I76" s="12">
        <v>16.253958333333337</v>
      </c>
      <c r="J76" s="38">
        <v>16.248750000000008</v>
      </c>
      <c r="K76" s="12">
        <v>16.237500000000008</v>
      </c>
      <c r="L76" s="38">
        <v>14.544375000000008</v>
      </c>
      <c r="M76" s="12" t="s">
        <v>27</v>
      </c>
      <c r="N76" s="38">
        <v>1148.07018867647</v>
      </c>
      <c r="O76" s="12" t="s">
        <v>27</v>
      </c>
      <c r="P76" s="38">
        <f t="shared" si="4"/>
        <v>99.193264301647005</v>
      </c>
      <c r="Q76" s="13">
        <v>238.41695501730101</v>
      </c>
      <c r="R76" s="48">
        <v>238.49851187499999</v>
      </c>
      <c r="S76" s="13">
        <v>1739.63315416667</v>
      </c>
      <c r="T76" s="48">
        <v>1740.2282417471299</v>
      </c>
      <c r="U76" s="13">
        <v>72275</v>
      </c>
      <c r="V76" s="52" t="s">
        <v>27</v>
      </c>
      <c r="W76" s="14" t="s">
        <v>27</v>
      </c>
      <c r="X76" s="87">
        <f t="shared" si="3"/>
        <v>7782.3905457428064</v>
      </c>
    </row>
    <row r="77" spans="1:28" x14ac:dyDescent="0.3">
      <c r="A77" s="33">
        <v>2010</v>
      </c>
      <c r="B77" s="3">
        <v>40456</v>
      </c>
      <c r="C77" s="33">
        <v>10</v>
      </c>
      <c r="D77" s="2">
        <v>5</v>
      </c>
      <c r="E77" s="33">
        <v>278</v>
      </c>
      <c r="F77" s="37">
        <v>10.454583333333334</v>
      </c>
      <c r="G77" s="4"/>
      <c r="H77" s="37"/>
      <c r="I77" s="4">
        <v>16.117083333333337</v>
      </c>
      <c r="J77" s="37">
        <v>16.108124999999994</v>
      </c>
      <c r="K77" s="4">
        <v>16.108124999999994</v>
      </c>
      <c r="L77" s="37">
        <v>15.145000000000001</v>
      </c>
      <c r="M77" s="5" t="s">
        <v>27</v>
      </c>
      <c r="N77" s="41">
        <v>1144.63470629412</v>
      </c>
      <c r="O77" s="4" t="s">
        <v>27</v>
      </c>
      <c r="P77" s="44">
        <f t="shared" si="4"/>
        <v>98.89643862381196</v>
      </c>
      <c r="Q77" s="8">
        <v>238.58304498269899</v>
      </c>
      <c r="R77" s="47">
        <v>238.641368958333</v>
      </c>
      <c r="S77" s="8">
        <v>1740.84504583333</v>
      </c>
      <c r="T77" s="47">
        <v>1741.2706127413801</v>
      </c>
      <c r="U77" s="8">
        <v>72228.333333333328</v>
      </c>
      <c r="V77" s="51" t="s">
        <v>27</v>
      </c>
      <c r="W77" s="9" t="s">
        <v>27</v>
      </c>
      <c r="X77" s="86">
        <f t="shared" si="3"/>
        <v>7881.2869843666185</v>
      </c>
    </row>
    <row r="78" spans="1:28" x14ac:dyDescent="0.3">
      <c r="A78" s="33">
        <v>2010</v>
      </c>
      <c r="B78" s="3">
        <v>40457</v>
      </c>
      <c r="C78" s="33">
        <v>10</v>
      </c>
      <c r="D78" s="2">
        <v>6</v>
      </c>
      <c r="E78" s="33">
        <v>279</v>
      </c>
      <c r="F78" s="37">
        <v>10.586666666666668</v>
      </c>
      <c r="G78" s="4"/>
      <c r="H78" s="37"/>
      <c r="I78" s="4">
        <v>15.967708333333327</v>
      </c>
      <c r="J78" s="37">
        <v>16.04708333333334</v>
      </c>
      <c r="K78" s="4">
        <v>16.310000000000006</v>
      </c>
      <c r="L78" s="37">
        <v>15.187291666666669</v>
      </c>
      <c r="M78" s="5" t="s">
        <v>27</v>
      </c>
      <c r="N78" s="41">
        <v>1141.1992239117601</v>
      </c>
      <c r="O78" s="4" t="s">
        <v>27</v>
      </c>
      <c r="P78" s="44">
        <f t="shared" si="4"/>
        <v>98.599612945976062</v>
      </c>
      <c r="Q78" s="8">
        <v>238.74913494809701</v>
      </c>
      <c r="R78" s="47">
        <v>238.78422624999999</v>
      </c>
      <c r="S78" s="8">
        <v>1742.0569375</v>
      </c>
      <c r="T78" s="47">
        <v>1742.3129852557499</v>
      </c>
      <c r="U78" s="8">
        <v>72181.666666666657</v>
      </c>
      <c r="V78" s="51" t="s">
        <v>27</v>
      </c>
      <c r="W78" s="9" t="s">
        <v>27</v>
      </c>
      <c r="X78" s="86">
        <f t="shared" si="3"/>
        <v>7979.8865973125949</v>
      </c>
    </row>
    <row r="79" spans="1:28" x14ac:dyDescent="0.3">
      <c r="A79" s="33">
        <v>2010</v>
      </c>
      <c r="B79" s="3">
        <v>40458</v>
      </c>
      <c r="C79" s="33">
        <v>10</v>
      </c>
      <c r="D79" s="2">
        <v>7</v>
      </c>
      <c r="E79" s="33">
        <v>280</v>
      </c>
      <c r="F79" s="37">
        <v>11.896250000000002</v>
      </c>
      <c r="G79" s="4"/>
      <c r="H79" s="37"/>
      <c r="I79" s="4">
        <v>15.817499999999988</v>
      </c>
      <c r="J79" s="37">
        <v>15.828333333333326</v>
      </c>
      <c r="K79" s="4">
        <v>15.851458333333332</v>
      </c>
      <c r="L79" s="37">
        <v>15.244374999999998</v>
      </c>
      <c r="M79" s="5" t="s">
        <v>27</v>
      </c>
      <c r="N79" s="41">
        <v>1137.76374152941</v>
      </c>
      <c r="O79" s="4" t="s">
        <v>27</v>
      </c>
      <c r="P79" s="44">
        <f t="shared" si="4"/>
        <v>98.302787268141032</v>
      </c>
      <c r="Q79" s="8">
        <v>238.915224913495</v>
      </c>
      <c r="R79" s="47">
        <v>238.927083333333</v>
      </c>
      <c r="S79" s="8">
        <v>1743.2688312499999</v>
      </c>
      <c r="T79" s="47">
        <v>1743.3553562500001</v>
      </c>
      <c r="U79" s="8">
        <v>72134.999999999985</v>
      </c>
      <c r="V79" s="51" t="s">
        <v>27</v>
      </c>
      <c r="W79" s="9" t="s">
        <v>27</v>
      </c>
      <c r="X79" s="86">
        <f t="shared" si="3"/>
        <v>8078.1893845807363</v>
      </c>
    </row>
    <row r="80" spans="1:28" x14ac:dyDescent="0.3">
      <c r="A80" s="33">
        <v>2010</v>
      </c>
      <c r="B80" s="3">
        <v>40459</v>
      </c>
      <c r="C80" s="33">
        <v>10</v>
      </c>
      <c r="D80" s="2">
        <v>8</v>
      </c>
      <c r="E80" s="33">
        <v>281</v>
      </c>
      <c r="F80" s="37">
        <v>13.852500000000001</v>
      </c>
      <c r="G80" s="4"/>
      <c r="H80" s="37"/>
      <c r="I80" s="4">
        <v>15.688125000000001</v>
      </c>
      <c r="J80" s="37">
        <v>15.69708333333333</v>
      </c>
      <c r="K80" s="4">
        <v>15.713749999999999</v>
      </c>
      <c r="L80" s="37">
        <v>15.103124999999999</v>
      </c>
      <c r="M80" s="5" t="s">
        <v>27</v>
      </c>
      <c r="N80" s="41">
        <v>1134.32825914706</v>
      </c>
      <c r="O80" s="4" t="s">
        <v>27</v>
      </c>
      <c r="P80" s="44">
        <f t="shared" si="4"/>
        <v>98.005961590305986</v>
      </c>
      <c r="Q80" s="8">
        <v>239</v>
      </c>
      <c r="R80" s="47">
        <v>239</v>
      </c>
      <c r="S80" s="8">
        <v>1743.8874000000001</v>
      </c>
      <c r="T80" s="47">
        <v>1743.8874000000001</v>
      </c>
      <c r="U80" s="8">
        <v>72088.333333333314</v>
      </c>
      <c r="V80" s="51" t="s">
        <v>27</v>
      </c>
      <c r="W80" s="9" t="s">
        <v>27</v>
      </c>
      <c r="X80" s="86">
        <f t="shared" si="3"/>
        <v>8176.1953461710418</v>
      </c>
    </row>
    <row r="81" spans="1:24" x14ac:dyDescent="0.3">
      <c r="A81" s="33">
        <v>2010</v>
      </c>
      <c r="B81" s="3">
        <v>40460</v>
      </c>
      <c r="C81" s="33">
        <v>10</v>
      </c>
      <c r="D81" s="2">
        <v>9</v>
      </c>
      <c r="E81" s="33">
        <v>282</v>
      </c>
      <c r="F81" s="37">
        <v>11.042416666666666</v>
      </c>
      <c r="G81" s="4"/>
      <c r="H81" s="37"/>
      <c r="I81" s="4">
        <v>15.589999999999995</v>
      </c>
      <c r="J81" s="37">
        <v>15.604375000000003</v>
      </c>
      <c r="K81" s="4">
        <v>15.619583333333329</v>
      </c>
      <c r="L81" s="37">
        <v>15.29520833333334</v>
      </c>
      <c r="M81" s="5" t="s">
        <v>27</v>
      </c>
      <c r="N81" s="41">
        <v>1130.8927767647101</v>
      </c>
      <c r="O81" s="4" t="s">
        <v>27</v>
      </c>
      <c r="P81" s="44">
        <f t="shared" si="4"/>
        <v>97.709135912470956</v>
      </c>
      <c r="Q81" s="8">
        <v>239</v>
      </c>
      <c r="R81" s="47">
        <v>239</v>
      </c>
      <c r="S81" s="8">
        <v>1743.8874000000001</v>
      </c>
      <c r="T81" s="47">
        <v>1743.8874000000001</v>
      </c>
      <c r="U81" s="8">
        <v>72041.666666666642</v>
      </c>
      <c r="V81" s="51" t="s">
        <v>27</v>
      </c>
      <c r="W81" s="9" t="s">
        <v>27</v>
      </c>
      <c r="X81" s="86">
        <f t="shared" si="3"/>
        <v>8273.9044820835134</v>
      </c>
    </row>
    <row r="82" spans="1:24" x14ac:dyDescent="0.3">
      <c r="A82" s="33">
        <v>2010</v>
      </c>
      <c r="B82" s="3">
        <v>40461</v>
      </c>
      <c r="C82" s="33">
        <v>10</v>
      </c>
      <c r="D82" s="2">
        <v>10</v>
      </c>
      <c r="E82" s="33">
        <v>283</v>
      </c>
      <c r="F82" s="37">
        <v>12.333916666666667</v>
      </c>
      <c r="G82" s="4"/>
      <c r="H82" s="37"/>
      <c r="I82" s="4">
        <v>15.498333333333337</v>
      </c>
      <c r="J82" s="37">
        <v>15.507708333333333</v>
      </c>
      <c r="K82" s="4">
        <v>15.513541666666669</v>
      </c>
      <c r="L82" s="37">
        <v>15.014999999999999</v>
      </c>
      <c r="M82" s="5" t="s">
        <v>27</v>
      </c>
      <c r="N82" s="41">
        <v>1127.45729438235</v>
      </c>
      <c r="O82" s="4" t="s">
        <v>27</v>
      </c>
      <c r="P82" s="44">
        <f t="shared" si="4"/>
        <v>97.412310234635044</v>
      </c>
      <c r="Q82" s="8">
        <v>239</v>
      </c>
      <c r="R82" s="47">
        <v>239</v>
      </c>
      <c r="S82" s="8">
        <v>1743.8874000000001</v>
      </c>
      <c r="T82" s="47">
        <v>1743.8874000000001</v>
      </c>
      <c r="U82" s="8">
        <v>71994.999999999971</v>
      </c>
      <c r="V82" s="51" t="s">
        <v>27</v>
      </c>
      <c r="W82" s="9" t="s">
        <v>27</v>
      </c>
      <c r="X82" s="86">
        <f t="shared" si="3"/>
        <v>8371.3167923181481</v>
      </c>
    </row>
    <row r="83" spans="1:24" x14ac:dyDescent="0.3">
      <c r="A83" s="33">
        <v>2010</v>
      </c>
      <c r="B83" s="3">
        <v>40462</v>
      </c>
      <c r="C83" s="33">
        <v>10</v>
      </c>
      <c r="D83" s="2">
        <v>11</v>
      </c>
      <c r="E83" s="33">
        <v>284</v>
      </c>
      <c r="F83" s="37">
        <v>11.3746875</v>
      </c>
      <c r="G83" s="4"/>
      <c r="H83" s="37"/>
      <c r="I83" s="4">
        <v>15.460625000000007</v>
      </c>
      <c r="J83" s="37">
        <v>15.482083333333341</v>
      </c>
      <c r="K83" s="4">
        <v>15.479583333333336</v>
      </c>
      <c r="L83" s="37">
        <v>15.190833333333329</v>
      </c>
      <c r="M83" s="5" t="s">
        <v>27</v>
      </c>
      <c r="N83" s="41">
        <v>1124.021812</v>
      </c>
      <c r="O83" s="4" t="s">
        <v>27</v>
      </c>
      <c r="P83" s="44">
        <f t="shared" si="4"/>
        <v>97.115484556800013</v>
      </c>
      <c r="Q83" s="8">
        <v>239</v>
      </c>
      <c r="R83" s="47">
        <v>239</v>
      </c>
      <c r="S83" s="8">
        <v>1743.8874000000001</v>
      </c>
      <c r="T83" s="47">
        <v>1743.8874000000001</v>
      </c>
      <c r="U83" s="8">
        <v>71948.333333333299</v>
      </c>
      <c r="V83" s="51" t="s">
        <v>27</v>
      </c>
      <c r="W83" s="9" t="s">
        <v>27</v>
      </c>
      <c r="X83" s="86">
        <f t="shared" si="3"/>
        <v>8468.432276874948</v>
      </c>
    </row>
    <row r="84" spans="1:24" x14ac:dyDescent="0.3">
      <c r="A84" s="33">
        <v>2010</v>
      </c>
      <c r="B84" s="3">
        <v>40463</v>
      </c>
      <c r="C84" s="33">
        <v>10</v>
      </c>
      <c r="D84" s="2">
        <v>12</v>
      </c>
      <c r="E84" s="33">
        <v>285</v>
      </c>
      <c r="F84" s="37">
        <v>5.9133958333333361</v>
      </c>
      <c r="G84" s="4"/>
      <c r="H84" s="37"/>
      <c r="I84" s="4">
        <v>15.381041666666674</v>
      </c>
      <c r="J84" s="37">
        <v>15.428958333333334</v>
      </c>
      <c r="K84" s="4">
        <v>15.432083333333329</v>
      </c>
      <c r="L84" s="37">
        <v>14.383750000000008</v>
      </c>
      <c r="M84" s="5" t="s">
        <v>27</v>
      </c>
      <c r="N84" s="41">
        <v>1120.5863296176501</v>
      </c>
      <c r="O84" s="4" t="s">
        <v>27</v>
      </c>
      <c r="P84" s="44">
        <f t="shared" si="4"/>
        <v>96.818658878964968</v>
      </c>
      <c r="Q84" s="8">
        <v>239</v>
      </c>
      <c r="R84" s="47">
        <v>239</v>
      </c>
      <c r="S84" s="8">
        <v>1743.8874000000001</v>
      </c>
      <c r="T84" s="47">
        <v>1743.8874000000001</v>
      </c>
      <c r="U84" s="8">
        <v>71901.666666666628</v>
      </c>
      <c r="V84" s="51" t="s">
        <v>27</v>
      </c>
      <c r="W84" s="9" t="s">
        <v>27</v>
      </c>
      <c r="X84" s="86">
        <f t="shared" si="3"/>
        <v>8565.2509357539129</v>
      </c>
    </row>
    <row r="85" spans="1:24" x14ac:dyDescent="0.3">
      <c r="A85" s="33">
        <v>2010</v>
      </c>
      <c r="B85" s="3">
        <v>40464</v>
      </c>
      <c r="C85" s="33">
        <v>10</v>
      </c>
      <c r="D85" s="2">
        <v>13</v>
      </c>
      <c r="E85" s="33">
        <v>286</v>
      </c>
      <c r="F85" s="37">
        <v>8.4501458333333321</v>
      </c>
      <c r="G85" s="4"/>
      <c r="H85" s="37"/>
      <c r="I85" s="4">
        <v>15.181875</v>
      </c>
      <c r="J85" s="37">
        <v>15.425833333333335</v>
      </c>
      <c r="K85" s="4">
        <v>15.633333333333331</v>
      </c>
      <c r="L85" s="37">
        <v>13.93541666666667</v>
      </c>
      <c r="M85" s="5" t="s">
        <v>27</v>
      </c>
      <c r="N85" s="41">
        <v>1117.15084723529</v>
      </c>
      <c r="O85" s="4" t="s">
        <v>27</v>
      </c>
      <c r="P85" s="44">
        <f t="shared" si="4"/>
        <v>96.521833201129056</v>
      </c>
      <c r="Q85" s="8">
        <v>239</v>
      </c>
      <c r="R85" s="47">
        <v>239</v>
      </c>
      <c r="S85" s="8">
        <v>1743.8874000000001</v>
      </c>
      <c r="T85" s="47">
        <v>1743.8874000000001</v>
      </c>
      <c r="U85" s="8">
        <v>71854.999999999956</v>
      </c>
      <c r="V85" s="51" t="s">
        <v>27</v>
      </c>
      <c r="W85" s="9" t="s">
        <v>27</v>
      </c>
      <c r="X85" s="86">
        <f t="shared" si="3"/>
        <v>8661.7727689550411</v>
      </c>
    </row>
    <row r="86" spans="1:24" x14ac:dyDescent="0.3">
      <c r="A86" s="33">
        <v>2010</v>
      </c>
      <c r="B86" s="3">
        <v>40465</v>
      </c>
      <c r="C86" s="33">
        <v>10</v>
      </c>
      <c r="D86" s="2">
        <v>14</v>
      </c>
      <c r="E86" s="33">
        <v>287</v>
      </c>
      <c r="F86" s="37">
        <v>8.2580416666666654</v>
      </c>
      <c r="G86" s="4"/>
      <c r="H86" s="37"/>
      <c r="I86" s="4">
        <v>14.969791666666675</v>
      </c>
      <c r="J86" s="37">
        <v>15.191041666666672</v>
      </c>
      <c r="K86" s="4">
        <v>15.61875</v>
      </c>
      <c r="L86" s="37">
        <v>14.101041666666662</v>
      </c>
      <c r="M86" s="5" t="s">
        <v>27</v>
      </c>
      <c r="N86" s="41">
        <v>1113.71536485294</v>
      </c>
      <c r="O86" s="4" t="s">
        <v>27</v>
      </c>
      <c r="P86" s="44">
        <f t="shared" si="4"/>
        <v>96.225007523294025</v>
      </c>
      <c r="Q86" s="8">
        <v>239</v>
      </c>
      <c r="R86" s="47">
        <v>239</v>
      </c>
      <c r="S86" s="8">
        <v>1743.8874000000001</v>
      </c>
      <c r="T86" s="47">
        <v>1743.8874000000001</v>
      </c>
      <c r="U86" s="8">
        <v>71808.333333333285</v>
      </c>
      <c r="V86" s="51" t="s">
        <v>27</v>
      </c>
      <c r="W86" s="9" t="s">
        <v>27</v>
      </c>
      <c r="X86" s="86">
        <f t="shared" si="3"/>
        <v>8757.9977764783343</v>
      </c>
    </row>
    <row r="87" spans="1:24" x14ac:dyDescent="0.3">
      <c r="A87" s="33">
        <v>2010</v>
      </c>
      <c r="B87" s="3">
        <v>40466</v>
      </c>
      <c r="C87" s="33">
        <v>10</v>
      </c>
      <c r="D87" s="2">
        <v>15</v>
      </c>
      <c r="E87" s="33">
        <v>288</v>
      </c>
      <c r="F87" s="37">
        <v>6.8226410256410253</v>
      </c>
      <c r="G87" s="4"/>
      <c r="H87" s="37"/>
      <c r="I87" s="4">
        <v>14.91435897435897</v>
      </c>
      <c r="J87" s="37">
        <v>14.941538461538467</v>
      </c>
      <c r="K87" s="4">
        <v>14.971794871794874</v>
      </c>
      <c r="L87" s="37">
        <v>13.475897435897435</v>
      </c>
      <c r="M87" s="5" t="s">
        <v>27</v>
      </c>
      <c r="N87" s="41">
        <v>1110.2798824705901</v>
      </c>
      <c r="O87" s="4" t="s">
        <v>27</v>
      </c>
      <c r="P87" s="44">
        <f t="shared" si="4"/>
        <v>95.92818184545898</v>
      </c>
      <c r="Q87" s="8">
        <v>239</v>
      </c>
      <c r="R87" s="47">
        <v>238.91840291666699</v>
      </c>
      <c r="S87" s="8">
        <v>1743.8874000000001</v>
      </c>
      <c r="T87" s="47">
        <v>1743.2920187217501</v>
      </c>
      <c r="U87" s="8">
        <v>71761.666666666613</v>
      </c>
      <c r="V87" s="51" t="s">
        <v>27</v>
      </c>
      <c r="W87" s="9" t="s">
        <v>27</v>
      </c>
      <c r="X87" s="86">
        <f t="shared" si="3"/>
        <v>8853.9259583237927</v>
      </c>
    </row>
    <row r="88" spans="1:24" x14ac:dyDescent="0.3">
      <c r="A88" s="33">
        <v>2010</v>
      </c>
      <c r="B88" s="3">
        <v>40467</v>
      </c>
      <c r="C88" s="33">
        <v>10</v>
      </c>
      <c r="D88" s="2">
        <v>16</v>
      </c>
      <c r="E88" s="33">
        <v>289</v>
      </c>
      <c r="F88" s="37">
        <v>7.7775208333333348</v>
      </c>
      <c r="G88" s="4"/>
      <c r="H88" s="37"/>
      <c r="I88" s="4">
        <v>14.817083333333329</v>
      </c>
      <c r="J88" s="37">
        <v>14.836666666666661</v>
      </c>
      <c r="K88" s="4">
        <v>14.840625000000001</v>
      </c>
      <c r="L88" s="37">
        <v>13.644166666666665</v>
      </c>
      <c r="M88" s="5" t="s">
        <v>27</v>
      </c>
      <c r="N88" s="41">
        <v>1106.84440008824</v>
      </c>
      <c r="O88" s="4" t="s">
        <v>27</v>
      </c>
      <c r="P88" s="44">
        <f t="shared" si="4"/>
        <v>95.631356167623935</v>
      </c>
      <c r="Q88" s="8">
        <v>238.873711340206</v>
      </c>
      <c r="R88" s="47">
        <v>238.75173604166699</v>
      </c>
      <c r="S88" s="8">
        <v>1742.965925</v>
      </c>
      <c r="T88" s="47">
        <v>1742.0759172016201</v>
      </c>
      <c r="U88" s="8">
        <v>71714.999999999942</v>
      </c>
      <c r="V88" s="51" t="s">
        <v>27</v>
      </c>
      <c r="W88" s="9" t="s">
        <v>27</v>
      </c>
      <c r="X88" s="86">
        <f t="shared" si="3"/>
        <v>8949.557314491416</v>
      </c>
    </row>
    <row r="89" spans="1:24" x14ac:dyDescent="0.3">
      <c r="A89" s="33">
        <v>2010</v>
      </c>
      <c r="B89" s="3">
        <v>40468</v>
      </c>
      <c r="C89" s="33">
        <v>10</v>
      </c>
      <c r="D89" s="2">
        <v>17</v>
      </c>
      <c r="E89" s="33">
        <v>290</v>
      </c>
      <c r="F89" s="37">
        <v>8.6389583333333331</v>
      </c>
      <c r="G89" s="4"/>
      <c r="H89" s="37"/>
      <c r="I89" s="4">
        <v>14.681874999999989</v>
      </c>
      <c r="J89" s="37">
        <v>14.704583333333341</v>
      </c>
      <c r="K89" s="4">
        <v>14.715416666666675</v>
      </c>
      <c r="L89" s="37">
        <v>13.776041666666663</v>
      </c>
      <c r="M89" s="5" t="s">
        <v>27</v>
      </c>
      <c r="N89" s="41">
        <v>1103.40891770588</v>
      </c>
      <c r="O89" s="4" t="s">
        <v>27</v>
      </c>
      <c r="P89" s="44">
        <f t="shared" si="4"/>
        <v>95.334530489788023</v>
      </c>
      <c r="Q89" s="8">
        <v>238.626288659794</v>
      </c>
      <c r="R89" s="47">
        <v>238.58506937499999</v>
      </c>
      <c r="S89" s="8">
        <v>1741.1605750000001</v>
      </c>
      <c r="T89" s="47">
        <v>1740.85981720163</v>
      </c>
      <c r="U89" s="8">
        <v>71668.33333333327</v>
      </c>
      <c r="V89" s="51" t="s">
        <v>27</v>
      </c>
      <c r="W89" s="9" t="s">
        <v>27</v>
      </c>
      <c r="X89" s="86">
        <f t="shared" si="3"/>
        <v>9044.8918449812045</v>
      </c>
    </row>
    <row r="90" spans="1:24" x14ac:dyDescent="0.3">
      <c r="A90" s="33">
        <v>2010</v>
      </c>
      <c r="B90" s="3">
        <v>40469</v>
      </c>
      <c r="C90" s="33">
        <v>10</v>
      </c>
      <c r="D90" s="2">
        <v>18</v>
      </c>
      <c r="E90" s="33">
        <v>291</v>
      </c>
      <c r="F90" s="37">
        <v>5.0678124999999996</v>
      </c>
      <c r="G90" s="4"/>
      <c r="H90" s="37"/>
      <c r="I90" s="4">
        <v>14.559374999999987</v>
      </c>
      <c r="J90" s="37">
        <v>14.590416666666661</v>
      </c>
      <c r="K90" s="4">
        <v>14.600416666666666</v>
      </c>
      <c r="L90" s="37">
        <v>13.006666666666669</v>
      </c>
      <c r="M90" s="5" t="s">
        <v>27</v>
      </c>
      <c r="N90" s="41">
        <v>1099.9734353235301</v>
      </c>
      <c r="O90" s="4" t="s">
        <v>27</v>
      </c>
      <c r="P90" s="44">
        <f t="shared" si="4"/>
        <v>95.037704811953006</v>
      </c>
      <c r="Q90" s="8">
        <v>238.5</v>
      </c>
      <c r="R90" s="47">
        <v>238.56676125000001</v>
      </c>
      <c r="S90" s="8">
        <v>1740.2391</v>
      </c>
      <c r="T90" s="47">
        <v>1740.72623013675</v>
      </c>
      <c r="U90" s="8">
        <v>71621.666666666599</v>
      </c>
      <c r="V90" s="51" t="s">
        <v>27</v>
      </c>
      <c r="W90" s="9" t="s">
        <v>27</v>
      </c>
      <c r="X90" s="86">
        <f t="shared" si="3"/>
        <v>9139.929549793158</v>
      </c>
    </row>
    <row r="91" spans="1:24" x14ac:dyDescent="0.3">
      <c r="A91" s="33">
        <v>2010</v>
      </c>
      <c r="B91" s="3">
        <v>40470</v>
      </c>
      <c r="C91" s="33">
        <v>10</v>
      </c>
      <c r="D91" s="2">
        <v>19</v>
      </c>
      <c r="E91" s="33">
        <v>292</v>
      </c>
      <c r="F91" s="37">
        <v>6.6927083333333357</v>
      </c>
      <c r="G91" s="4"/>
      <c r="H91" s="37"/>
      <c r="I91" s="4">
        <v>14.392916666666666</v>
      </c>
      <c r="J91" s="37">
        <v>14.417291666666666</v>
      </c>
      <c r="K91" s="4">
        <v>14.423541666666665</v>
      </c>
      <c r="L91" s="37">
        <v>13.062083333333334</v>
      </c>
      <c r="M91" s="5">
        <v>1096.53795294118</v>
      </c>
      <c r="N91" s="41">
        <v>1096.53795294118</v>
      </c>
      <c r="O91" s="4">
        <v>94.740879134117961</v>
      </c>
      <c r="P91" s="44">
        <f t="shared" si="4"/>
        <v>94.740879134117947</v>
      </c>
      <c r="Q91" s="8">
        <v>238.57640332640301</v>
      </c>
      <c r="R91" s="47">
        <v>238.703125</v>
      </c>
      <c r="S91" s="8">
        <v>1740.7965895833299</v>
      </c>
      <c r="T91" s="47">
        <v>1741.7212218750001</v>
      </c>
      <c r="U91" s="8">
        <v>71574.999999999927</v>
      </c>
      <c r="V91" s="51">
        <v>5.423588597171998E-2</v>
      </c>
      <c r="W91" s="9">
        <v>1.3203372479405466E-3</v>
      </c>
      <c r="X91" s="86">
        <f t="shared" si="3"/>
        <v>9234.6704289272766</v>
      </c>
    </row>
    <row r="92" spans="1:24" x14ac:dyDescent="0.3">
      <c r="A92" s="33">
        <v>2010</v>
      </c>
      <c r="B92" s="3">
        <v>40471</v>
      </c>
      <c r="C92" s="33">
        <v>10</v>
      </c>
      <c r="D92" s="2">
        <v>20</v>
      </c>
      <c r="E92" s="33">
        <v>293</v>
      </c>
      <c r="F92" s="37">
        <v>8.3472916666666617</v>
      </c>
      <c r="G92" s="4"/>
      <c r="H92" s="37"/>
      <c r="I92" s="4">
        <v>14.243541666666674</v>
      </c>
      <c r="J92" s="37">
        <v>14.336458333333333</v>
      </c>
      <c r="K92" s="4">
        <v>14.422499999999999</v>
      </c>
      <c r="L92" s="37">
        <v>13.018958333333332</v>
      </c>
      <c r="M92" s="5">
        <v>1254.0885030303</v>
      </c>
      <c r="N92" s="41">
        <v>1254.0885030303</v>
      </c>
      <c r="O92" s="4">
        <v>108.35324666181792</v>
      </c>
      <c r="P92" s="44">
        <f t="shared" si="4"/>
        <v>108.35324666181792</v>
      </c>
      <c r="Q92" s="8">
        <v>238.726091476091</v>
      </c>
      <c r="R92" s="47">
        <v>238.83948874999999</v>
      </c>
      <c r="S92" s="8">
        <v>1741.8888041666701</v>
      </c>
      <c r="T92" s="47">
        <v>1742.7162136132499</v>
      </c>
      <c r="U92" s="8">
        <v>71528.333333333256</v>
      </c>
      <c r="V92" s="51">
        <v>6.1993178914668573E-2</v>
      </c>
      <c r="W92" s="9">
        <v>1.5102343291868222E-3</v>
      </c>
      <c r="X92" s="86">
        <f t="shared" si="3"/>
        <v>9343.0236755890946</v>
      </c>
    </row>
    <row r="93" spans="1:24" x14ac:dyDescent="0.3">
      <c r="A93" s="33">
        <v>2010</v>
      </c>
      <c r="B93" s="3">
        <v>40472</v>
      </c>
      <c r="C93" s="33">
        <v>10</v>
      </c>
      <c r="D93" s="2">
        <v>21</v>
      </c>
      <c r="E93" s="33">
        <v>294</v>
      </c>
      <c r="F93" s="37">
        <v>3.5471249999999994</v>
      </c>
      <c r="G93" s="4"/>
      <c r="H93" s="37"/>
      <c r="I93" s="4">
        <v>14.128541666666669</v>
      </c>
      <c r="J93" s="37">
        <v>14.192499999999997</v>
      </c>
      <c r="K93" s="4">
        <v>14.317499999999997</v>
      </c>
      <c r="L93" s="37">
        <v>12.585833333333326</v>
      </c>
      <c r="M93" s="5">
        <v>1080.4392</v>
      </c>
      <c r="N93" s="41">
        <v>1080.4392</v>
      </c>
      <c r="O93" s="4">
        <v>93.34994687999999</v>
      </c>
      <c r="P93" s="44">
        <f t="shared" si="4"/>
        <v>93.34994687999999</v>
      </c>
      <c r="Q93" s="8">
        <v>238.87577962578001</v>
      </c>
      <c r="R93" s="47">
        <v>238.975852083333</v>
      </c>
      <c r="S93" s="8">
        <v>1742.9810062500001</v>
      </c>
      <c r="T93" s="47">
        <v>1743.71120231125</v>
      </c>
      <c r="U93" s="8">
        <v>71481.666666666584</v>
      </c>
      <c r="V93" s="51">
        <v>5.3378804550366345E-2</v>
      </c>
      <c r="W93" s="9">
        <v>1.3012820387410873E-3</v>
      </c>
      <c r="X93" s="86">
        <f t="shared" si="3"/>
        <v>9436.3736224690947</v>
      </c>
    </row>
    <row r="94" spans="1:24" s="16" customFormat="1" x14ac:dyDescent="0.3">
      <c r="A94" s="34">
        <v>2010</v>
      </c>
      <c r="B94" s="11">
        <v>40473</v>
      </c>
      <c r="C94" s="34">
        <v>10</v>
      </c>
      <c r="D94" s="10">
        <v>22</v>
      </c>
      <c r="E94" s="34">
        <v>295</v>
      </c>
      <c r="F94" s="38">
        <v>3.8563333333333341</v>
      </c>
      <c r="G94" s="12"/>
      <c r="H94" s="38"/>
      <c r="I94" s="12">
        <v>13.991818181818184</v>
      </c>
      <c r="J94" s="38">
        <v>14.15</v>
      </c>
      <c r="K94" s="12">
        <v>14.591363636363639</v>
      </c>
      <c r="L94" s="38">
        <v>11.832272727272727</v>
      </c>
      <c r="M94" s="12">
        <v>344.14984166666699</v>
      </c>
      <c r="N94" s="38">
        <v>344.14984166666699</v>
      </c>
      <c r="O94" s="12">
        <v>29.734546320000025</v>
      </c>
      <c r="P94" s="38">
        <f t="shared" si="4"/>
        <v>29.734546320000025</v>
      </c>
      <c r="Q94" s="13">
        <v>239.025467775468</v>
      </c>
      <c r="R94" s="48">
        <v>239.11221604166701</v>
      </c>
      <c r="S94" s="13">
        <v>1744.07322916667</v>
      </c>
      <c r="T94" s="48">
        <v>1744.7061955696199</v>
      </c>
      <c r="U94" s="13">
        <v>71435</v>
      </c>
      <c r="V94" s="52">
        <v>1.6992959231960855E-2</v>
      </c>
      <c r="W94" s="14">
        <v>4.1454686472081824E-4</v>
      </c>
      <c r="X94" s="87">
        <f t="shared" si="3"/>
        <v>9466.1081687890946</v>
      </c>
    </row>
    <row r="95" spans="1:24" x14ac:dyDescent="0.3">
      <c r="A95" s="33">
        <v>2010</v>
      </c>
      <c r="B95" s="3">
        <v>40474</v>
      </c>
      <c r="C95" s="33">
        <v>10</v>
      </c>
      <c r="D95" s="2">
        <v>23</v>
      </c>
      <c r="E95" s="33">
        <v>296</v>
      </c>
      <c r="F95" s="37">
        <v>8.0510625000000005</v>
      </c>
      <c r="G95" s="4"/>
      <c r="H95" s="37"/>
      <c r="I95" s="4"/>
      <c r="J95" s="37"/>
      <c r="K95" s="4"/>
      <c r="L95" s="37"/>
      <c r="M95" s="5">
        <v>821.90084705882396</v>
      </c>
      <c r="N95" s="41">
        <v>821.90084705882396</v>
      </c>
      <c r="O95" s="4">
        <v>71.01223318588238</v>
      </c>
      <c r="P95" s="44">
        <f t="shared" si="4"/>
        <v>71.012233185882394</v>
      </c>
      <c r="Q95" s="8">
        <v>239.17515592515599</v>
      </c>
      <c r="R95" s="47">
        <v>239.248579583333</v>
      </c>
      <c r="S95" s="8">
        <v>1745.1654458333301</v>
      </c>
      <c r="T95" s="47">
        <v>1745.7011857877501</v>
      </c>
      <c r="U95" s="8">
        <v>71411.469310107743</v>
      </c>
      <c r="V95" s="51">
        <v>4.0559625906929138E-2</v>
      </c>
      <c r="W95" s="9">
        <v>9.9037146700397529E-4</v>
      </c>
      <c r="X95" s="86">
        <f t="shared" si="3"/>
        <v>9537.1204019749766</v>
      </c>
    </row>
    <row r="96" spans="1:24" x14ac:dyDescent="0.3">
      <c r="A96" s="33">
        <v>2010</v>
      </c>
      <c r="B96" s="3">
        <v>40475</v>
      </c>
      <c r="C96" s="33">
        <v>10</v>
      </c>
      <c r="D96" s="2">
        <v>24</v>
      </c>
      <c r="E96" s="33">
        <v>297</v>
      </c>
      <c r="F96" s="37">
        <v>11.899583333333332</v>
      </c>
      <c r="G96" s="4"/>
      <c r="H96" s="37"/>
      <c r="I96" s="4"/>
      <c r="J96" s="37"/>
      <c r="K96" s="4"/>
      <c r="L96" s="37"/>
      <c r="M96" s="5">
        <v>1067.45684893617</v>
      </c>
      <c r="N96" s="41">
        <v>1067.45684893617</v>
      </c>
      <c r="O96" s="4">
        <v>92.228271748085078</v>
      </c>
      <c r="P96" s="44">
        <f t="shared" si="4"/>
        <v>92.228271748085078</v>
      </c>
      <c r="Q96" s="8">
        <v>239.32484407484401</v>
      </c>
      <c r="R96" s="47">
        <v>239.384942916667</v>
      </c>
      <c r="S96" s="8">
        <v>1746.2576541666699</v>
      </c>
      <c r="T96" s="47">
        <v>1746.6961744857499</v>
      </c>
      <c r="U96" s="8">
        <v>71387.938620215486</v>
      </c>
      <c r="V96" s="51">
        <v>5.2647536255455471E-2</v>
      </c>
      <c r="W96" s="9">
        <v>1.286713045668282E-3</v>
      </c>
      <c r="X96" s="86">
        <f t="shared" si="3"/>
        <v>9629.3486737230614</v>
      </c>
    </row>
    <row r="97" spans="1:24" x14ac:dyDescent="0.3">
      <c r="A97" s="33">
        <v>2010</v>
      </c>
      <c r="B97" s="3">
        <v>40476</v>
      </c>
      <c r="C97" s="33">
        <v>10</v>
      </c>
      <c r="D97" s="2">
        <v>25</v>
      </c>
      <c r="E97" s="33">
        <v>298</v>
      </c>
      <c r="F97" s="37">
        <v>13.838958333333331</v>
      </c>
      <c r="G97" s="4"/>
      <c r="H97" s="37"/>
      <c r="I97" s="4"/>
      <c r="J97" s="37"/>
      <c r="K97" s="4"/>
      <c r="L97" s="37"/>
      <c r="M97" s="5">
        <v>1261.12633125</v>
      </c>
      <c r="N97" s="41">
        <v>1261.12633125</v>
      </c>
      <c r="O97" s="4">
        <v>108.96131501999999</v>
      </c>
      <c r="P97" s="44">
        <f t="shared" si="4"/>
        <v>108.96131501999999</v>
      </c>
      <c r="Q97" s="8">
        <v>239.474532224532</v>
      </c>
      <c r="R97" s="47">
        <v>239.521307083333</v>
      </c>
      <c r="S97" s="8">
        <v>1747.34987083333</v>
      </c>
      <c r="T97" s="47">
        <v>1747.69116926425</v>
      </c>
      <c r="U97" s="8">
        <v>71364.407930323228</v>
      </c>
      <c r="V97" s="51">
        <v>6.2164102737200695E-2</v>
      </c>
      <c r="W97" s="9">
        <v>1.5206970652883751E-3</v>
      </c>
      <c r="X97" s="86">
        <f t="shared" si="3"/>
        <v>9738.3099887430617</v>
      </c>
    </row>
    <row r="98" spans="1:24" x14ac:dyDescent="0.3">
      <c r="A98" s="33">
        <v>2010</v>
      </c>
      <c r="B98" s="3">
        <v>40477</v>
      </c>
      <c r="C98" s="33">
        <v>10</v>
      </c>
      <c r="D98" s="2">
        <v>26</v>
      </c>
      <c r="E98" s="33">
        <v>299</v>
      </c>
      <c r="F98" s="37">
        <v>14.116041666666666</v>
      </c>
      <c r="G98" s="4"/>
      <c r="H98" s="37"/>
      <c r="I98" s="4"/>
      <c r="J98" s="37"/>
      <c r="K98" s="4"/>
      <c r="L98" s="37"/>
      <c r="M98" s="5">
        <v>1150.8647541666701</v>
      </c>
      <c r="N98" s="41">
        <v>1150.8647541666701</v>
      </c>
      <c r="O98" s="4">
        <v>99.43471476000029</v>
      </c>
      <c r="P98" s="44">
        <f t="shared" si="4"/>
        <v>99.434714760000304</v>
      </c>
      <c r="Q98" s="8">
        <v>239.62422037421999</v>
      </c>
      <c r="R98" s="47">
        <v>239.657670416667</v>
      </c>
      <c r="S98" s="8">
        <v>1748.4420937499999</v>
      </c>
      <c r="T98" s="47">
        <v>1748.68615796225</v>
      </c>
      <c r="U98" s="8">
        <v>71340.877240430971</v>
      </c>
      <c r="V98" s="51">
        <v>5.6696840444950908E-2</v>
      </c>
      <c r="W98" s="9">
        <v>1.3882292669400531E-3</v>
      </c>
      <c r="X98" s="86">
        <f t="shared" si="3"/>
        <v>9837.7447035030618</v>
      </c>
    </row>
    <row r="99" spans="1:24" x14ac:dyDescent="0.3">
      <c r="A99" s="33">
        <v>2010</v>
      </c>
      <c r="B99" s="3">
        <v>40478</v>
      </c>
      <c r="C99" s="33">
        <v>10</v>
      </c>
      <c r="D99" s="2">
        <v>27</v>
      </c>
      <c r="E99" s="33">
        <v>300</v>
      </c>
      <c r="F99" s="37">
        <v>12.449374999999995</v>
      </c>
      <c r="G99" s="4"/>
      <c r="H99" s="37"/>
      <c r="I99" s="4"/>
      <c r="J99" s="37"/>
      <c r="K99" s="4"/>
      <c r="L99" s="37"/>
      <c r="M99" s="5">
        <v>1062.03344042553</v>
      </c>
      <c r="N99" s="41">
        <v>1062.03344042553</v>
      </c>
      <c r="O99" s="4">
        <v>91.759689252765781</v>
      </c>
      <c r="P99" s="44">
        <f t="shared" si="4"/>
        <v>91.759689252765796</v>
      </c>
      <c r="Q99" s="8">
        <v>239.773908523909</v>
      </c>
      <c r="R99" s="47">
        <v>239.79403395833299</v>
      </c>
      <c r="S99" s="8">
        <v>1749.5342958333299</v>
      </c>
      <c r="T99" s="47">
        <v>1749.68114818038</v>
      </c>
      <c r="U99" s="8">
        <v>71317.346550538714</v>
      </c>
      <c r="V99" s="51">
        <v>5.2290933030790666E-2</v>
      </c>
      <c r="W99" s="9">
        <v>1.281527540168724E-3</v>
      </c>
      <c r="X99" s="86">
        <f t="shared" si="3"/>
        <v>9929.5043927558272</v>
      </c>
    </row>
    <row r="100" spans="1:24" x14ac:dyDescent="0.3">
      <c r="A100" s="33">
        <v>2010</v>
      </c>
      <c r="B100" s="3">
        <v>40479</v>
      </c>
      <c r="C100" s="33">
        <v>10</v>
      </c>
      <c r="D100" s="2">
        <v>28</v>
      </c>
      <c r="E100" s="33">
        <v>301</v>
      </c>
      <c r="F100" s="37">
        <v>6.9570624999999993</v>
      </c>
      <c r="G100" s="4"/>
      <c r="H100" s="37"/>
      <c r="I100" s="4"/>
      <c r="J100" s="37"/>
      <c r="K100" s="4"/>
      <c r="L100" s="37"/>
      <c r="M100" s="5">
        <v>1058.0762125000001</v>
      </c>
      <c r="N100" s="41">
        <v>1058.0762125000001</v>
      </c>
      <c r="O100" s="4">
        <v>91.417784760000004</v>
      </c>
      <c r="P100" s="44">
        <f t="shared" si="4"/>
        <v>91.417784760000004</v>
      </c>
      <c r="Q100" s="8">
        <v>239.92359667359699</v>
      </c>
      <c r="R100" s="47">
        <v>239.930397916667</v>
      </c>
      <c r="S100" s="8">
        <v>1750.62651041667</v>
      </c>
      <c r="T100" s="47">
        <v>1750.6761414387499</v>
      </c>
      <c r="U100" s="8">
        <v>71293.815860646457</v>
      </c>
      <c r="V100" s="51">
        <v>5.2066564353554709E-2</v>
      </c>
      <c r="W100" s="9">
        <v>1.2772020362832217E-3</v>
      </c>
      <c r="X100" s="86">
        <f t="shared" ref="X100:X131" si="5">X99+P100</f>
        <v>10020.922177515828</v>
      </c>
    </row>
    <row r="101" spans="1:24" x14ac:dyDescent="0.3">
      <c r="A101" s="33">
        <v>2010</v>
      </c>
      <c r="B101" s="3">
        <v>40480</v>
      </c>
      <c r="C101" s="33">
        <v>10</v>
      </c>
      <c r="D101" s="2">
        <v>29</v>
      </c>
      <c r="E101" s="33">
        <v>302</v>
      </c>
      <c r="F101" s="37">
        <v>3.2335416666666656</v>
      </c>
      <c r="G101" s="4"/>
      <c r="H101" s="37"/>
      <c r="I101" s="4"/>
      <c r="J101" s="37"/>
      <c r="K101" s="4"/>
      <c r="L101" s="37"/>
      <c r="M101" s="5">
        <v>333.6345</v>
      </c>
      <c r="N101" s="41">
        <v>333.6345</v>
      </c>
      <c r="O101" s="4">
        <v>28.826020799999998</v>
      </c>
      <c r="P101" s="44">
        <f t="shared" si="4"/>
        <v>28.826020799999998</v>
      </c>
      <c r="Q101" s="8">
        <v>240</v>
      </c>
      <c r="R101" s="47">
        <v>228.739583333333</v>
      </c>
      <c r="S101" s="8">
        <v>1751.184</v>
      </c>
      <c r="T101" s="47">
        <v>1669.0212437499999</v>
      </c>
      <c r="U101" s="8">
        <v>71270.285170754199</v>
      </c>
      <c r="V101" s="51">
        <v>1.6408422670246139E-2</v>
      </c>
      <c r="W101" s="9">
        <v>4.0287151163385032E-4</v>
      </c>
      <c r="X101" s="86">
        <f t="shared" si="5"/>
        <v>10049.748198315827</v>
      </c>
    </row>
    <row r="102" spans="1:24" x14ac:dyDescent="0.3">
      <c r="A102" s="33">
        <v>2010</v>
      </c>
      <c r="B102" s="3">
        <v>40481</v>
      </c>
      <c r="C102" s="33">
        <v>10</v>
      </c>
      <c r="D102" s="2">
        <v>30</v>
      </c>
      <c r="E102" s="33">
        <v>303</v>
      </c>
      <c r="F102" s="37">
        <v>5.5627916666666666</v>
      </c>
      <c r="G102" s="4"/>
      <c r="H102" s="37"/>
      <c r="I102" s="4"/>
      <c r="J102" s="37"/>
      <c r="K102" s="4"/>
      <c r="L102" s="37"/>
      <c r="M102" s="5">
        <v>799.23199583333303</v>
      </c>
      <c r="N102" s="41">
        <v>799.23199583333303</v>
      </c>
      <c r="O102" s="4">
        <v>69.053644439999971</v>
      </c>
      <c r="P102" s="44">
        <f t="shared" si="4"/>
        <v>69.053644439999971</v>
      </c>
      <c r="Q102" s="8">
        <v>225.401554404145</v>
      </c>
      <c r="R102" s="47">
        <v>205.739583333333</v>
      </c>
      <c r="S102" s="8">
        <v>1644.6649875000001</v>
      </c>
      <c r="T102" s="47">
        <v>1501.19944375</v>
      </c>
      <c r="U102" s="8">
        <v>71246.754480861942</v>
      </c>
      <c r="V102" s="51">
        <v>7.5434862285975804E-2</v>
      </c>
      <c r="W102" s="9">
        <v>9.6543152023551221E-4</v>
      </c>
      <c r="X102" s="86">
        <f t="shared" si="5"/>
        <v>10118.801842755827</v>
      </c>
    </row>
    <row r="103" spans="1:24" x14ac:dyDescent="0.3">
      <c r="A103" s="33">
        <v>2010</v>
      </c>
      <c r="B103" s="3">
        <v>40482</v>
      </c>
      <c r="C103" s="33">
        <v>10</v>
      </c>
      <c r="D103" s="2">
        <v>31</v>
      </c>
      <c r="E103" s="33">
        <v>304</v>
      </c>
      <c r="F103" s="37">
        <v>1.1946458333333334</v>
      </c>
      <c r="G103" s="4"/>
      <c r="H103" s="37"/>
      <c r="I103" s="4"/>
      <c r="J103" s="37"/>
      <c r="K103" s="4"/>
      <c r="L103" s="37"/>
      <c r="M103" s="5">
        <v>701.18949999999995</v>
      </c>
      <c r="N103" s="41">
        <v>701.18949999999995</v>
      </c>
      <c r="O103" s="4">
        <v>60.582772799999994</v>
      </c>
      <c r="P103" s="44">
        <f t="shared" si="4"/>
        <v>60.582772799999994</v>
      </c>
      <c r="Q103" s="8">
        <v>196.80051813471499</v>
      </c>
      <c r="R103" s="47">
        <v>182.739583333333</v>
      </c>
      <c r="S103" s="8">
        <v>1435.9746625</v>
      </c>
      <c r="T103" s="47">
        <v>1333.3776437500001</v>
      </c>
      <c r="U103" s="8">
        <v>71223.223790969685</v>
      </c>
      <c r="V103" s="51">
        <v>6.6256019556075671E-2</v>
      </c>
      <c r="W103" s="9">
        <v>8.4729974841006703E-4</v>
      </c>
      <c r="X103" s="86">
        <f t="shared" si="5"/>
        <v>10179.384615555828</v>
      </c>
    </row>
    <row r="104" spans="1:24" x14ac:dyDescent="0.3">
      <c r="A104" s="33">
        <v>2010</v>
      </c>
      <c r="B104" s="3">
        <v>40483</v>
      </c>
      <c r="C104" s="33">
        <v>11</v>
      </c>
      <c r="D104" s="2">
        <v>1</v>
      </c>
      <c r="E104" s="33">
        <v>305</v>
      </c>
      <c r="F104" s="37">
        <v>0.62529166666666669</v>
      </c>
      <c r="G104" s="4"/>
      <c r="H104" s="37"/>
      <c r="I104" s="4"/>
      <c r="J104" s="37"/>
      <c r="K104" s="4"/>
      <c r="L104" s="37"/>
      <c r="M104" s="5" t="s">
        <v>27</v>
      </c>
      <c r="N104" s="41">
        <v>410.61619999999999</v>
      </c>
      <c r="O104" s="4" t="s">
        <v>27</v>
      </c>
      <c r="P104" s="44">
        <f t="shared" si="4"/>
        <v>35.47723967999999</v>
      </c>
      <c r="Q104" s="8">
        <v>168.19948186528501</v>
      </c>
      <c r="R104" s="47">
        <v>159.739583333333</v>
      </c>
      <c r="S104" s="8">
        <v>1227.2843375</v>
      </c>
      <c r="T104" s="47">
        <v>1165.5558437499999</v>
      </c>
      <c r="U104" s="8">
        <v>71199.693101077428</v>
      </c>
      <c r="V104" s="51" t="s">
        <v>27</v>
      </c>
      <c r="W104" s="9" t="s">
        <v>27</v>
      </c>
      <c r="X104" s="86">
        <f t="shared" si="5"/>
        <v>10214.861855235828</v>
      </c>
    </row>
    <row r="105" spans="1:24" x14ac:dyDescent="0.3">
      <c r="A105" s="33">
        <v>2010</v>
      </c>
      <c r="B105" s="3">
        <v>40484</v>
      </c>
      <c r="C105" s="33">
        <v>11</v>
      </c>
      <c r="D105" s="2">
        <v>2</v>
      </c>
      <c r="E105" s="33">
        <v>306</v>
      </c>
      <c r="F105" s="37">
        <v>0.46016666666666634</v>
      </c>
      <c r="G105" s="4"/>
      <c r="H105" s="37"/>
      <c r="I105" s="4"/>
      <c r="J105" s="37"/>
      <c r="K105" s="4"/>
      <c r="L105" s="37"/>
      <c r="M105" s="5">
        <v>120.0429</v>
      </c>
      <c r="N105" s="41">
        <v>120.0429</v>
      </c>
      <c r="O105" s="4">
        <v>10.37170656</v>
      </c>
      <c r="P105" s="44">
        <f t="shared" si="4"/>
        <v>10.371706560000002</v>
      </c>
      <c r="Q105" s="8">
        <v>139.598445595855</v>
      </c>
      <c r="R105" s="47">
        <v>136.739583333333</v>
      </c>
      <c r="S105" s="8">
        <v>1018.59401270833</v>
      </c>
      <c r="T105" s="47">
        <v>997.73404374999996</v>
      </c>
      <c r="U105" s="8">
        <v>71176.162411185171</v>
      </c>
      <c r="V105" s="51">
        <v>1.1368665190308928E-2</v>
      </c>
      <c r="W105" s="9">
        <v>1.451591566072269E-4</v>
      </c>
      <c r="X105" s="86">
        <f t="shared" si="5"/>
        <v>10225.233561795827</v>
      </c>
    </row>
    <row r="106" spans="1:24" x14ac:dyDescent="0.3">
      <c r="A106" s="33">
        <v>2010</v>
      </c>
      <c r="B106" s="3">
        <v>40485</v>
      </c>
      <c r="C106" s="33">
        <v>11</v>
      </c>
      <c r="D106" s="2">
        <v>3</v>
      </c>
      <c r="E106" s="33">
        <v>307</v>
      </c>
      <c r="F106" s="37">
        <v>2.3847291666666668</v>
      </c>
      <c r="G106" s="4"/>
      <c r="H106" s="37"/>
      <c r="I106" s="4"/>
      <c r="J106" s="37"/>
      <c r="K106" s="4"/>
      <c r="L106" s="37"/>
      <c r="M106" s="5">
        <v>497.98576428571403</v>
      </c>
      <c r="N106" s="41">
        <v>497.98576428571403</v>
      </c>
      <c r="O106" s="4">
        <v>43.025970034285692</v>
      </c>
      <c r="P106" s="44">
        <f t="shared" si="4"/>
        <v>43.025970034285685</v>
      </c>
      <c r="Q106" s="8">
        <v>125</v>
      </c>
      <c r="R106" s="47">
        <v>124.93880249999999</v>
      </c>
      <c r="S106" s="8">
        <v>912.07500000000005</v>
      </c>
      <c r="T106" s="47">
        <v>911.62846632150001</v>
      </c>
      <c r="U106" s="8">
        <v>71152.631721292913</v>
      </c>
      <c r="V106" s="51">
        <v>4.7215249837856084E-2</v>
      </c>
      <c r="W106" s="9">
        <v>6.0239049248107638E-4</v>
      </c>
      <c r="X106" s="86">
        <f t="shared" si="5"/>
        <v>10268.259531830112</v>
      </c>
    </row>
    <row r="107" spans="1:24" x14ac:dyDescent="0.3">
      <c r="A107" s="33">
        <v>2010</v>
      </c>
      <c r="B107" s="3">
        <v>40486</v>
      </c>
      <c r="C107" s="33">
        <v>11</v>
      </c>
      <c r="D107" s="2">
        <v>4</v>
      </c>
      <c r="E107" s="33">
        <v>308</v>
      </c>
      <c r="F107" s="37">
        <v>4.562708333333334</v>
      </c>
      <c r="G107" s="4"/>
      <c r="H107" s="37"/>
      <c r="I107" s="4"/>
      <c r="J107" s="37"/>
      <c r="K107" s="4"/>
      <c r="L107" s="37"/>
      <c r="M107" s="5">
        <v>521.64331538461499</v>
      </c>
      <c r="N107" s="41">
        <v>521.64331538461499</v>
      </c>
      <c r="O107" s="4">
        <v>45.069982449230736</v>
      </c>
      <c r="P107" s="44">
        <f t="shared" si="4"/>
        <v>45.069982449230736</v>
      </c>
      <c r="Q107" s="8">
        <v>124.930529300567</v>
      </c>
      <c r="R107" s="47">
        <v>124.81380249999999</v>
      </c>
      <c r="S107" s="8">
        <v>911.56809916666703</v>
      </c>
      <c r="T107" s="47">
        <v>910.71639132150005</v>
      </c>
      <c r="U107" s="8">
        <v>71129.101031400656</v>
      </c>
      <c r="V107" s="51">
        <v>4.9514447291490057E-2</v>
      </c>
      <c r="W107" s="9">
        <v>6.31230688220876E-4</v>
      </c>
      <c r="X107" s="86">
        <f t="shared" si="5"/>
        <v>10313.329514279343</v>
      </c>
    </row>
    <row r="108" spans="1:24" x14ac:dyDescent="0.3">
      <c r="A108" s="33">
        <v>2010</v>
      </c>
      <c r="B108" s="3">
        <v>40487</v>
      </c>
      <c r="C108" s="33">
        <v>11</v>
      </c>
      <c r="D108" s="2">
        <v>5</v>
      </c>
      <c r="E108" s="33">
        <v>309</v>
      </c>
      <c r="F108" s="37">
        <v>1.1795624999999996</v>
      </c>
      <c r="G108" s="4"/>
      <c r="H108" s="37"/>
      <c r="I108" s="4"/>
      <c r="J108" s="37"/>
      <c r="K108" s="4"/>
      <c r="L108" s="37"/>
      <c r="M108" s="5" t="s">
        <v>27</v>
      </c>
      <c r="N108" s="41">
        <v>456.20748769230801</v>
      </c>
      <c r="O108" s="4" t="s">
        <v>27</v>
      </c>
      <c r="P108" s="44">
        <f t="shared" si="4"/>
        <v>39.416326936615413</v>
      </c>
      <c r="Q108" s="8">
        <v>124.794423440454</v>
      </c>
      <c r="R108" s="47">
        <v>124.68880249999999</v>
      </c>
      <c r="S108" s="8">
        <v>910.57498958333395</v>
      </c>
      <c r="T108" s="47">
        <v>909.80431632149998</v>
      </c>
      <c r="U108" s="8">
        <v>71105.570341508399</v>
      </c>
      <c r="V108" s="51" t="s">
        <v>27</v>
      </c>
      <c r="W108" s="9" t="s">
        <v>27</v>
      </c>
      <c r="X108" s="86">
        <f t="shared" si="5"/>
        <v>10352.745841215959</v>
      </c>
    </row>
    <row r="109" spans="1:24" x14ac:dyDescent="0.3">
      <c r="A109" s="33">
        <v>2010</v>
      </c>
      <c r="B109" s="3">
        <v>40488</v>
      </c>
      <c r="C109" s="33">
        <v>11</v>
      </c>
      <c r="D109" s="2">
        <v>6</v>
      </c>
      <c r="E109" s="33">
        <v>310</v>
      </c>
      <c r="F109" s="37">
        <v>0.69962500000000005</v>
      </c>
      <c r="G109" s="4"/>
      <c r="H109" s="37"/>
      <c r="I109" s="4"/>
      <c r="J109" s="37"/>
      <c r="K109" s="4"/>
      <c r="L109" s="37"/>
      <c r="M109" s="5">
        <v>390.77166</v>
      </c>
      <c r="N109" s="41">
        <v>390.77166</v>
      </c>
      <c r="O109" s="4">
        <v>33.762671424000004</v>
      </c>
      <c r="P109" s="44">
        <f t="shared" si="4"/>
        <v>33.762671423999997</v>
      </c>
      <c r="Q109" s="8">
        <v>124.65831758034</v>
      </c>
      <c r="R109" s="47">
        <v>124.56380249999999</v>
      </c>
      <c r="S109" s="8">
        <v>909.58188062500005</v>
      </c>
      <c r="T109" s="47">
        <v>908.89224132150002</v>
      </c>
      <c r="U109" s="8">
        <v>71082.039651616142</v>
      </c>
      <c r="V109" s="51">
        <v>3.7176532518869994E-2</v>
      </c>
      <c r="W109" s="9">
        <v>4.7319945396873819E-4</v>
      </c>
      <c r="X109" s="86">
        <f t="shared" si="5"/>
        <v>10386.508512639959</v>
      </c>
    </row>
    <row r="110" spans="1:24" x14ac:dyDescent="0.3">
      <c r="A110" s="33">
        <v>2010</v>
      </c>
      <c r="B110" s="3">
        <v>40489</v>
      </c>
      <c r="C110" s="33">
        <v>11</v>
      </c>
      <c r="D110" s="2">
        <v>7</v>
      </c>
      <c r="E110" s="33">
        <v>311</v>
      </c>
      <c r="F110" s="37">
        <v>2.6571458333333333</v>
      </c>
      <c r="G110" s="4"/>
      <c r="H110" s="37"/>
      <c r="I110" s="4"/>
      <c r="J110" s="37"/>
      <c r="K110" s="4"/>
      <c r="L110" s="37"/>
      <c r="M110" s="5">
        <v>507.67933555555601</v>
      </c>
      <c r="N110" s="41">
        <v>507.67933555555601</v>
      </c>
      <c r="O110" s="4">
        <v>43.863494592000038</v>
      </c>
      <c r="P110" s="44">
        <f t="shared" si="4"/>
        <v>43.863494592000038</v>
      </c>
      <c r="Q110" s="8">
        <v>124.52221172022701</v>
      </c>
      <c r="R110" s="47">
        <v>124.43880249999999</v>
      </c>
      <c r="S110" s="8">
        <v>908.58877125000004</v>
      </c>
      <c r="T110" s="47">
        <v>907.98016632149995</v>
      </c>
      <c r="U110" s="8">
        <v>71058.508961723885</v>
      </c>
      <c r="V110" s="51">
        <v>4.8353722755315048E-2</v>
      </c>
      <c r="W110" s="9">
        <v>6.1498440247380044E-4</v>
      </c>
      <c r="X110" s="86">
        <f t="shared" si="5"/>
        <v>10430.372007231959</v>
      </c>
    </row>
    <row r="111" spans="1:24" x14ac:dyDescent="0.3">
      <c r="A111" s="33">
        <v>2010</v>
      </c>
      <c r="B111" s="3">
        <v>40490</v>
      </c>
      <c r="C111" s="33">
        <v>11</v>
      </c>
      <c r="D111" s="2">
        <v>8</v>
      </c>
      <c r="E111" s="33">
        <v>312</v>
      </c>
      <c r="F111" s="37">
        <v>3.9635000000000002</v>
      </c>
      <c r="G111" s="4"/>
      <c r="H111" s="37"/>
      <c r="I111" s="4"/>
      <c r="J111" s="37"/>
      <c r="K111" s="4"/>
      <c r="L111" s="37"/>
      <c r="M111" s="5">
        <v>353.99411250000003</v>
      </c>
      <c r="N111" s="41">
        <v>353.99411250000003</v>
      </c>
      <c r="O111" s="4">
        <v>30.585091320000004</v>
      </c>
      <c r="P111" s="44">
        <f t="shared" si="4"/>
        <v>30.58509132</v>
      </c>
      <c r="Q111" s="8">
        <v>124.38610586011301</v>
      </c>
      <c r="R111" s="47">
        <v>124.31380249999999</v>
      </c>
      <c r="S111" s="8">
        <v>907.59565999999995</v>
      </c>
      <c r="T111" s="47">
        <v>907.06809132149999</v>
      </c>
      <c r="U111" s="8">
        <v>71034.978271831627</v>
      </c>
      <c r="V111" s="51">
        <v>3.3754497090522376E-2</v>
      </c>
      <c r="W111" s="9">
        <v>4.2896726092560658E-4</v>
      </c>
      <c r="X111" s="86">
        <f t="shared" si="5"/>
        <v>10460.957098551959</v>
      </c>
    </row>
    <row r="112" spans="1:24" x14ac:dyDescent="0.3">
      <c r="A112" s="33">
        <v>2010</v>
      </c>
      <c r="B112" s="3">
        <v>40491</v>
      </c>
      <c r="C112" s="33">
        <v>11</v>
      </c>
      <c r="D112" s="2">
        <v>9</v>
      </c>
      <c r="E112" s="33">
        <v>313</v>
      </c>
      <c r="F112" s="37">
        <v>5.4012291666666661</v>
      </c>
      <c r="G112" s="4"/>
      <c r="H112" s="37"/>
      <c r="I112" s="4"/>
      <c r="J112" s="37"/>
      <c r="K112" s="4"/>
      <c r="L112" s="37"/>
      <c r="M112" s="5">
        <v>562.53160000000003</v>
      </c>
      <c r="N112" s="41">
        <v>562.53160000000003</v>
      </c>
      <c r="O112" s="4">
        <v>48.60273024</v>
      </c>
      <c r="P112" s="44">
        <f t="shared" si="4"/>
        <v>48.60273024</v>
      </c>
      <c r="Q112" s="8">
        <v>124.25</v>
      </c>
      <c r="R112" s="47">
        <v>124.18880249999999</v>
      </c>
      <c r="S112" s="8">
        <v>906.60254999999995</v>
      </c>
      <c r="T112" s="47">
        <v>906.15601632150003</v>
      </c>
      <c r="U112" s="8">
        <v>71011.44758193937</v>
      </c>
      <c r="V112" s="51">
        <v>5.3700492015136998E-2</v>
      </c>
      <c r="W112" s="9">
        <v>6.8191238896753636E-4</v>
      </c>
      <c r="X112" s="86">
        <f t="shared" si="5"/>
        <v>10509.559828791958</v>
      </c>
    </row>
    <row r="113" spans="1:24" x14ac:dyDescent="0.3">
      <c r="A113" s="33">
        <v>2010</v>
      </c>
      <c r="B113" s="3">
        <v>40492</v>
      </c>
      <c r="C113" s="33">
        <v>11</v>
      </c>
      <c r="D113" s="2">
        <v>10</v>
      </c>
      <c r="E113" s="33">
        <v>314</v>
      </c>
      <c r="F113" s="37">
        <v>5.6150625000000014</v>
      </c>
      <c r="G113" s="4"/>
      <c r="H113" s="37"/>
      <c r="I113" s="4"/>
      <c r="J113" s="37"/>
      <c r="K113" s="4"/>
      <c r="L113" s="37"/>
      <c r="M113" s="5">
        <v>522.83910000000003</v>
      </c>
      <c r="N113" s="41">
        <v>522.83910000000003</v>
      </c>
      <c r="O113" s="4">
        <v>45.173298240000001</v>
      </c>
      <c r="P113" s="44">
        <f t="shared" si="4"/>
        <v>45.173298240000001</v>
      </c>
      <c r="Q113" s="8">
        <v>124.11389413988699</v>
      </c>
      <c r="R113" s="47">
        <v>124.06380249999999</v>
      </c>
      <c r="S113" s="8">
        <v>905.60943999999995</v>
      </c>
      <c r="T113" s="47">
        <v>905.24394132149996</v>
      </c>
      <c r="U113" s="8">
        <v>70987.916892047113</v>
      </c>
      <c r="V113" s="51">
        <v>4.9968430002369169E-2</v>
      </c>
      <c r="W113" s="9">
        <v>6.3402052571312657E-4</v>
      </c>
      <c r="X113" s="86">
        <f t="shared" si="5"/>
        <v>10554.733127031959</v>
      </c>
    </row>
    <row r="114" spans="1:24" x14ac:dyDescent="0.3">
      <c r="A114" s="33">
        <v>2010</v>
      </c>
      <c r="B114" s="3">
        <v>40493</v>
      </c>
      <c r="C114" s="33">
        <v>11</v>
      </c>
      <c r="D114" s="2">
        <v>11</v>
      </c>
      <c r="E114" s="33">
        <v>315</v>
      </c>
      <c r="F114" s="37">
        <v>5.1107291666666663</v>
      </c>
      <c r="G114" s="4"/>
      <c r="H114" s="37"/>
      <c r="I114" s="4"/>
      <c r="J114" s="37"/>
      <c r="K114" s="4"/>
      <c r="L114" s="37"/>
      <c r="M114" s="5" t="s">
        <v>27</v>
      </c>
      <c r="N114" s="41">
        <v>486.29766923076897</v>
      </c>
      <c r="O114" s="4" t="s">
        <v>27</v>
      </c>
      <c r="P114" s="44">
        <f t="shared" si="4"/>
        <v>42.016118621538439</v>
      </c>
      <c r="Q114" s="8">
        <v>123.97778827977299</v>
      </c>
      <c r="R114" s="47">
        <v>123.93880249999999</v>
      </c>
      <c r="S114" s="8">
        <v>904.61632874999998</v>
      </c>
      <c r="T114" s="47">
        <v>904.3318663215</v>
      </c>
      <c r="U114" s="8">
        <v>70964.386202154856</v>
      </c>
      <c r="V114" s="51" t="s">
        <v>27</v>
      </c>
      <c r="W114" s="9" t="s">
        <v>27</v>
      </c>
      <c r="X114" s="86">
        <f t="shared" si="5"/>
        <v>10596.749245653498</v>
      </c>
    </row>
    <row r="115" spans="1:24" x14ac:dyDescent="0.3">
      <c r="A115" s="33">
        <v>2010</v>
      </c>
      <c r="B115" s="3">
        <v>40494</v>
      </c>
      <c r="C115" s="33">
        <v>11</v>
      </c>
      <c r="D115" s="2">
        <v>12</v>
      </c>
      <c r="E115" s="33">
        <v>316</v>
      </c>
      <c r="F115" s="37">
        <v>7.6370833333333339</v>
      </c>
      <c r="G115" s="4"/>
      <c r="H115" s="37"/>
      <c r="I115" s="4">
        <v>11.017692307692307</v>
      </c>
      <c r="J115" s="37">
        <v>11.071538461538459</v>
      </c>
      <c r="K115" s="4">
        <v>10.875384615384615</v>
      </c>
      <c r="L115" s="37">
        <v>9.0107692307692311</v>
      </c>
      <c r="M115" s="5" t="s">
        <v>27</v>
      </c>
      <c r="N115" s="41">
        <v>449.756238461539</v>
      </c>
      <c r="O115" s="4" t="s">
        <v>27</v>
      </c>
      <c r="P115" s="44">
        <f t="shared" si="4"/>
        <v>38.858939003076969</v>
      </c>
      <c r="Q115" s="8">
        <v>123.84168241966</v>
      </c>
      <c r="R115" s="47">
        <v>123.81380249999999</v>
      </c>
      <c r="S115" s="8">
        <v>903.62321937499996</v>
      </c>
      <c r="T115" s="47">
        <v>903.41979132150004</v>
      </c>
      <c r="U115" s="8">
        <v>70940.855512262598</v>
      </c>
      <c r="V115" s="51" t="s">
        <v>27</v>
      </c>
      <c r="W115" s="9" t="s">
        <v>27</v>
      </c>
      <c r="X115" s="86">
        <f t="shared" si="5"/>
        <v>10635.608184656576</v>
      </c>
    </row>
    <row r="116" spans="1:24" x14ac:dyDescent="0.3">
      <c r="A116" s="33">
        <v>2010</v>
      </c>
      <c r="B116" s="3">
        <v>40495</v>
      </c>
      <c r="C116" s="33">
        <v>11</v>
      </c>
      <c r="D116" s="2">
        <v>13</v>
      </c>
      <c r="E116" s="33">
        <v>317</v>
      </c>
      <c r="F116" s="37">
        <v>7.6735624999999992</v>
      </c>
      <c r="G116" s="4"/>
      <c r="H116" s="37"/>
      <c r="I116" s="4">
        <v>11.032083333333334</v>
      </c>
      <c r="J116" s="37">
        <v>11.115</v>
      </c>
      <c r="K116" s="4">
        <v>11.032500000000001</v>
      </c>
      <c r="L116" s="37">
        <v>7.9856249999999989</v>
      </c>
      <c r="M116" s="5" t="s">
        <v>27</v>
      </c>
      <c r="N116" s="41">
        <v>413.214807692308</v>
      </c>
      <c r="O116" s="4" t="s">
        <v>27</v>
      </c>
      <c r="P116" s="44">
        <f t="shared" si="4"/>
        <v>35.701759384615414</v>
      </c>
      <c r="Q116" s="8">
        <v>123.705576559546</v>
      </c>
      <c r="R116" s="47">
        <v>123.68880249999999</v>
      </c>
      <c r="S116" s="8">
        <v>902.63011041666698</v>
      </c>
      <c r="T116" s="47">
        <v>902.50771632149997</v>
      </c>
      <c r="U116" s="8">
        <v>70917.324822370341</v>
      </c>
      <c r="V116" s="51" t="s">
        <v>27</v>
      </c>
      <c r="W116" s="9" t="s">
        <v>27</v>
      </c>
      <c r="X116" s="86">
        <f t="shared" si="5"/>
        <v>10671.309944041192</v>
      </c>
    </row>
    <row r="117" spans="1:24" x14ac:dyDescent="0.3">
      <c r="A117" s="33">
        <v>2010</v>
      </c>
      <c r="B117" s="3">
        <v>40496</v>
      </c>
      <c r="C117" s="33">
        <v>11</v>
      </c>
      <c r="D117" s="2">
        <v>14</v>
      </c>
      <c r="E117" s="33">
        <v>318</v>
      </c>
      <c r="F117" s="37">
        <v>5.5687083333333334</v>
      </c>
      <c r="G117" s="4"/>
      <c r="H117" s="37"/>
      <c r="I117" s="4">
        <v>10.909791666666669</v>
      </c>
      <c r="J117" s="37">
        <v>11.051875000000001</v>
      </c>
      <c r="K117" s="4">
        <v>10.997291666666667</v>
      </c>
      <c r="L117" s="37">
        <v>8.0191666666666652</v>
      </c>
      <c r="M117" s="5" t="s">
        <v>27</v>
      </c>
      <c r="N117" s="41">
        <v>376.673376923077</v>
      </c>
      <c r="O117" s="4" t="s">
        <v>27</v>
      </c>
      <c r="P117" s="44">
        <f t="shared" si="4"/>
        <v>32.544579766153859</v>
      </c>
      <c r="Q117" s="8">
        <v>123.569470699433</v>
      </c>
      <c r="R117" s="47">
        <v>123.56380249999999</v>
      </c>
      <c r="S117" s="8">
        <v>901.63700083333401</v>
      </c>
      <c r="T117" s="47">
        <v>901.59564132150001</v>
      </c>
      <c r="U117" s="8">
        <v>70893.794132478084</v>
      </c>
      <c r="V117" s="51" t="s">
        <v>27</v>
      </c>
      <c r="W117" s="9" t="s">
        <v>27</v>
      </c>
      <c r="X117" s="86">
        <f t="shared" si="5"/>
        <v>10703.854523807346</v>
      </c>
    </row>
    <row r="118" spans="1:24" x14ac:dyDescent="0.3">
      <c r="A118" s="33">
        <v>2010</v>
      </c>
      <c r="B118" s="3">
        <v>40497</v>
      </c>
      <c r="C118" s="33">
        <v>11</v>
      </c>
      <c r="D118" s="2">
        <v>15</v>
      </c>
      <c r="E118" s="33">
        <v>319</v>
      </c>
      <c r="F118" s="37">
        <v>3.3323541666666667</v>
      </c>
      <c r="G118" s="4">
        <v>118.65925925925924</v>
      </c>
      <c r="H118" s="37">
        <v>6.1679814814814833</v>
      </c>
      <c r="I118" s="4">
        <v>10.73104166666667</v>
      </c>
      <c r="J118" s="37">
        <v>10.875208333333331</v>
      </c>
      <c r="K118" s="4">
        <v>10.813124999999999</v>
      </c>
      <c r="L118" s="37">
        <v>6.7878333333333352</v>
      </c>
      <c r="M118" s="5">
        <v>340.131946153846</v>
      </c>
      <c r="N118" s="41">
        <v>340.131946153846</v>
      </c>
      <c r="O118" s="4">
        <v>29.38740014769229</v>
      </c>
      <c r="P118" s="44">
        <f t="shared" si="4"/>
        <v>29.387400147692297</v>
      </c>
      <c r="Q118" s="8">
        <v>123.5</v>
      </c>
      <c r="R118" s="47">
        <v>123.674851041667</v>
      </c>
      <c r="S118" s="8">
        <v>901.13009999999997</v>
      </c>
      <c r="T118" s="47">
        <v>902.40591811062495</v>
      </c>
      <c r="U118" s="8">
        <v>70870.263442585827</v>
      </c>
      <c r="V118" s="51">
        <v>3.394212236031327E-2</v>
      </c>
      <c r="W118" s="9">
        <v>4.1319162688248411E-4</v>
      </c>
      <c r="X118" s="86">
        <f t="shared" si="5"/>
        <v>10733.241923955038</v>
      </c>
    </row>
    <row r="119" spans="1:24" x14ac:dyDescent="0.3">
      <c r="A119" s="33">
        <v>2010</v>
      </c>
      <c r="B119" s="3">
        <v>40498</v>
      </c>
      <c r="C119" s="33">
        <v>11</v>
      </c>
      <c r="D119" s="2">
        <v>16</v>
      </c>
      <c r="E119" s="33">
        <v>320</v>
      </c>
      <c r="F119" s="37">
        <v>4.628729166666667</v>
      </c>
      <c r="G119" s="4">
        <v>118.06666666666668</v>
      </c>
      <c r="H119" s="37">
        <v>5.6531562500000003</v>
      </c>
      <c r="I119" s="4">
        <v>10.574791666666664</v>
      </c>
      <c r="J119" s="37">
        <v>10.757083333333341</v>
      </c>
      <c r="K119" s="4">
        <v>10.607291666666667</v>
      </c>
      <c r="L119" s="37">
        <v>6.6144791666666682</v>
      </c>
      <c r="M119" s="5">
        <v>529.65342999999996</v>
      </c>
      <c r="N119" s="41">
        <v>529.65342999999996</v>
      </c>
      <c r="O119" s="4">
        <v>45.762056351999995</v>
      </c>
      <c r="P119" s="44">
        <f t="shared" si="4"/>
        <v>45.762056351999995</v>
      </c>
      <c r="Q119" s="8">
        <v>123.71193771626299</v>
      </c>
      <c r="R119" s="47">
        <v>124.03199375</v>
      </c>
      <c r="S119" s="8">
        <v>902.67652145833301</v>
      </c>
      <c r="T119" s="47">
        <v>905.01184559625005</v>
      </c>
      <c r="U119" s="8">
        <v>70846.73275269357</v>
      </c>
      <c r="V119" s="51">
        <v>5.3119954036589173E-2</v>
      </c>
      <c r="W119" s="9">
        <v>6.436500487016824E-4</v>
      </c>
      <c r="X119" s="86">
        <f t="shared" si="5"/>
        <v>10779.003980307038</v>
      </c>
    </row>
    <row r="120" spans="1:24" x14ac:dyDescent="0.3">
      <c r="A120" s="33">
        <v>2010</v>
      </c>
      <c r="B120" s="3">
        <v>40499</v>
      </c>
      <c r="C120" s="33">
        <v>11</v>
      </c>
      <c r="D120" s="2">
        <v>17</v>
      </c>
      <c r="E120" s="33">
        <v>321</v>
      </c>
      <c r="F120" s="37">
        <v>4.4041041666666674</v>
      </c>
      <c r="G120" s="4">
        <v>118.3333333333333</v>
      </c>
      <c r="H120" s="37">
        <v>6.1289583333333351</v>
      </c>
      <c r="I120" s="4">
        <v>10.429583333333332</v>
      </c>
      <c r="J120" s="37">
        <v>10.788958333333339</v>
      </c>
      <c r="K120" s="4">
        <v>10.446666666666665</v>
      </c>
      <c r="L120" s="37">
        <v>6.8671842105263154</v>
      </c>
      <c r="M120" s="5">
        <v>317.46608750000001</v>
      </c>
      <c r="N120" s="41">
        <v>317.46608750000001</v>
      </c>
      <c r="O120" s="4">
        <v>27.42906996</v>
      </c>
      <c r="P120" s="44">
        <f t="shared" si="4"/>
        <v>27.42906996</v>
      </c>
      <c r="Q120" s="8">
        <v>124.127162629758</v>
      </c>
      <c r="R120" s="47">
        <v>124.389137291667</v>
      </c>
      <c r="S120" s="8">
        <v>905.70625833333304</v>
      </c>
      <c r="T120" s="47">
        <v>907.61777916237497</v>
      </c>
      <c r="U120" s="8">
        <v>70823.202062801312</v>
      </c>
      <c r="V120" s="51">
        <v>3.176752972733201E-2</v>
      </c>
      <c r="W120" s="9">
        <v>3.8593071213506651E-4</v>
      </c>
      <c r="X120" s="86">
        <f t="shared" si="5"/>
        <v>10806.433050267038</v>
      </c>
    </row>
    <row r="121" spans="1:24" x14ac:dyDescent="0.3">
      <c r="A121" s="33">
        <v>2010</v>
      </c>
      <c r="B121" s="3">
        <v>40500</v>
      </c>
      <c r="C121" s="33">
        <v>11</v>
      </c>
      <c r="D121" s="2">
        <v>18</v>
      </c>
      <c r="E121" s="33">
        <v>322</v>
      </c>
      <c r="F121" s="37">
        <v>2.0510416666666664</v>
      </c>
      <c r="G121" s="4">
        <v>117.67916666666663</v>
      </c>
      <c r="H121" s="37">
        <v>4.7159479166666669</v>
      </c>
      <c r="I121" s="4">
        <v>10.401458333333331</v>
      </c>
      <c r="J121" s="37">
        <v>11.134374999999997</v>
      </c>
      <c r="K121" s="4">
        <v>10.500208333333335</v>
      </c>
      <c r="L121" s="37">
        <v>6.3732708333333354</v>
      </c>
      <c r="M121" s="5">
        <v>428.15429999999998</v>
      </c>
      <c r="N121" s="41">
        <v>428.15429999999998</v>
      </c>
      <c r="O121" s="4">
        <v>36.992531519999993</v>
      </c>
      <c r="P121" s="44">
        <f t="shared" si="4"/>
        <v>36.992531519999993</v>
      </c>
      <c r="Q121" s="8">
        <v>124.542387543253</v>
      </c>
      <c r="R121" s="47">
        <v>124.74627979166701</v>
      </c>
      <c r="S121" s="8">
        <v>908.73598208333306</v>
      </c>
      <c r="T121" s="47">
        <v>910.22370512787495</v>
      </c>
      <c r="U121" s="8">
        <v>70799.671372909055</v>
      </c>
      <c r="V121" s="51">
        <v>4.3081808838033545E-2</v>
      </c>
      <c r="W121" s="9">
        <v>5.2067454904559766E-4</v>
      </c>
      <c r="X121" s="86">
        <f t="shared" si="5"/>
        <v>10843.425581787038</v>
      </c>
    </row>
    <row r="122" spans="1:24" x14ac:dyDescent="0.3">
      <c r="A122" s="33">
        <v>2010</v>
      </c>
      <c r="B122" s="3">
        <v>40501</v>
      </c>
      <c r="C122" s="33">
        <v>11</v>
      </c>
      <c r="D122" s="2">
        <v>19</v>
      </c>
      <c r="E122" s="33">
        <v>323</v>
      </c>
      <c r="F122" s="37">
        <v>1.1778958333333331</v>
      </c>
      <c r="G122" s="4">
        <v>117.34166666666665</v>
      </c>
      <c r="H122" s="37">
        <v>3.4621354166666669</v>
      </c>
      <c r="I122" s="4">
        <v>10.040416666666667</v>
      </c>
      <c r="J122" s="37">
        <v>11.016875000000004</v>
      </c>
      <c r="K122" s="4">
        <v>10.346666666666668</v>
      </c>
      <c r="L122" s="37">
        <v>6.0986666666666665</v>
      </c>
      <c r="M122" s="5" t="s">
        <v>27</v>
      </c>
      <c r="N122" s="41">
        <v>399.35210909090898</v>
      </c>
      <c r="O122" s="4" t="s">
        <v>27</v>
      </c>
      <c r="P122" s="44">
        <f t="shared" si="4"/>
        <v>34.504022225454541</v>
      </c>
      <c r="Q122" s="8">
        <v>124.957612456747</v>
      </c>
      <c r="R122" s="47">
        <v>125.103422291667</v>
      </c>
      <c r="S122" s="8">
        <v>911.76571791666697</v>
      </c>
      <c r="T122" s="47">
        <v>912.82963109337504</v>
      </c>
      <c r="U122" s="8">
        <v>70776.140683016798</v>
      </c>
      <c r="V122" s="51" t="s">
        <v>27</v>
      </c>
      <c r="W122" s="9" t="s">
        <v>27</v>
      </c>
      <c r="X122" s="86">
        <f t="shared" si="5"/>
        <v>10877.929604012492</v>
      </c>
    </row>
    <row r="123" spans="1:24" x14ac:dyDescent="0.3">
      <c r="A123" s="33">
        <v>2010</v>
      </c>
      <c r="B123" s="3">
        <v>40502</v>
      </c>
      <c r="C123" s="33">
        <v>11</v>
      </c>
      <c r="D123" s="2">
        <v>20</v>
      </c>
      <c r="E123" s="33">
        <v>324</v>
      </c>
      <c r="F123" s="37">
        <v>1.4649791666666674</v>
      </c>
      <c r="G123" s="4">
        <v>116.28333333333335</v>
      </c>
      <c r="H123" s="37">
        <v>4.104729166666667</v>
      </c>
      <c r="I123" s="4">
        <v>9.7195833333333344</v>
      </c>
      <c r="J123" s="37">
        <v>10.591041666666666</v>
      </c>
      <c r="K123" s="4">
        <v>9.8106249999999964</v>
      </c>
      <c r="L123" s="37">
        <v>6.0524999999999993</v>
      </c>
      <c r="M123" s="5" t="s">
        <v>27</v>
      </c>
      <c r="N123" s="41">
        <v>370.54991818181799</v>
      </c>
      <c r="O123" s="4" t="s">
        <v>27</v>
      </c>
      <c r="P123" s="44">
        <f t="shared" si="4"/>
        <v>32.015512930909075</v>
      </c>
      <c r="Q123" s="8">
        <v>125.372837370242</v>
      </c>
      <c r="R123" s="47">
        <v>125.460565625</v>
      </c>
      <c r="S123" s="8">
        <v>914.79544166666699</v>
      </c>
      <c r="T123" s="47">
        <v>915.43556313937495</v>
      </c>
      <c r="U123" s="8">
        <v>70752.609993124541</v>
      </c>
      <c r="V123" s="51" t="s">
        <v>27</v>
      </c>
      <c r="W123" s="9" t="s">
        <v>27</v>
      </c>
      <c r="X123" s="86">
        <f t="shared" si="5"/>
        <v>10909.945116943401</v>
      </c>
    </row>
    <row r="124" spans="1:24" x14ac:dyDescent="0.3">
      <c r="A124" s="33">
        <v>2010</v>
      </c>
      <c r="B124" s="3">
        <v>40503</v>
      </c>
      <c r="C124" s="33">
        <v>11</v>
      </c>
      <c r="D124" s="2">
        <v>21</v>
      </c>
      <c r="E124" s="33">
        <v>325</v>
      </c>
      <c r="F124" s="37">
        <v>0.19091666666666662</v>
      </c>
      <c r="G124" s="4">
        <v>116.21666666666665</v>
      </c>
      <c r="H124" s="37">
        <v>3.13728125</v>
      </c>
      <c r="I124" s="4">
        <v>9.7379166666666688</v>
      </c>
      <c r="J124" s="37">
        <v>10.609166666666667</v>
      </c>
      <c r="K124" s="4">
        <v>9.8683333333333287</v>
      </c>
      <c r="L124" s="37">
        <v>4.8328541666666656</v>
      </c>
      <c r="M124" s="5" t="s">
        <v>27</v>
      </c>
      <c r="N124" s="41">
        <v>341.74772727272699</v>
      </c>
      <c r="O124" s="4" t="s">
        <v>27</v>
      </c>
      <c r="P124" s="44">
        <f t="shared" si="4"/>
        <v>29.527003636363606</v>
      </c>
      <c r="Q124" s="8">
        <v>125.78806228373701</v>
      </c>
      <c r="R124" s="47">
        <v>125.817708541667</v>
      </c>
      <c r="S124" s="8">
        <v>917.82517854166599</v>
      </c>
      <c r="T124" s="47">
        <v>918.04149214512495</v>
      </c>
      <c r="U124" s="8">
        <v>70729.079303232284</v>
      </c>
      <c r="V124" s="51" t="s">
        <v>27</v>
      </c>
      <c r="W124" s="9" t="s">
        <v>27</v>
      </c>
      <c r="X124" s="86">
        <f t="shared" si="5"/>
        <v>10939.472120579765</v>
      </c>
    </row>
    <row r="125" spans="1:24" x14ac:dyDescent="0.3">
      <c r="A125" s="33">
        <v>2010</v>
      </c>
      <c r="B125" s="3">
        <v>40504</v>
      </c>
      <c r="C125" s="33">
        <v>11</v>
      </c>
      <c r="D125" s="2">
        <v>22</v>
      </c>
      <c r="E125" s="33">
        <v>326</v>
      </c>
      <c r="F125" s="37">
        <v>10.791100000000002</v>
      </c>
      <c r="G125" s="4">
        <v>123.94499999999998</v>
      </c>
      <c r="H125" s="37">
        <v>12.102875000000001</v>
      </c>
      <c r="I125" s="4">
        <v>9.5892499999999963</v>
      </c>
      <c r="J125" s="37">
        <v>10.420749999999996</v>
      </c>
      <c r="K125" s="4">
        <v>9.7219999999999995</v>
      </c>
      <c r="L125" s="37">
        <v>6.7413000000000007</v>
      </c>
      <c r="M125" s="5" t="s">
        <v>27</v>
      </c>
      <c r="N125" s="41">
        <v>312.94553636363599</v>
      </c>
      <c r="O125" s="4" t="s">
        <v>27</v>
      </c>
      <c r="P125" s="44">
        <f t="shared" si="4"/>
        <v>27.038494341818147</v>
      </c>
      <c r="Q125" s="8">
        <v>126</v>
      </c>
      <c r="R125" s="47">
        <v>126.836369791667</v>
      </c>
      <c r="S125" s="8">
        <v>919.37159999999903</v>
      </c>
      <c r="T125" s="47">
        <v>925.47425582187498</v>
      </c>
      <c r="U125" s="8">
        <v>70705.548613340026</v>
      </c>
      <c r="V125" s="51" t="s">
        <v>27</v>
      </c>
      <c r="W125" s="9" t="s">
        <v>27</v>
      </c>
      <c r="X125" s="86">
        <f t="shared" si="5"/>
        <v>10966.510614921583</v>
      </c>
    </row>
    <row r="126" spans="1:24" x14ac:dyDescent="0.3">
      <c r="A126" s="33">
        <v>2010</v>
      </c>
      <c r="B126" s="3">
        <v>40505</v>
      </c>
      <c r="C126" s="33">
        <v>11</v>
      </c>
      <c r="D126" s="2">
        <v>23</v>
      </c>
      <c r="E126" s="33">
        <v>327</v>
      </c>
      <c r="F126" s="37">
        <v>5.2236458333333324</v>
      </c>
      <c r="G126" s="4">
        <v>127.70833333333337</v>
      </c>
      <c r="H126" s="37">
        <v>7.5236666666666689</v>
      </c>
      <c r="I126" s="4">
        <v>9.415416666666669</v>
      </c>
      <c r="J126" s="37">
        <v>10.165208333333334</v>
      </c>
      <c r="K126" s="4">
        <v>9.4091666666666658</v>
      </c>
      <c r="L126" s="37">
        <v>7.554185185185184</v>
      </c>
      <c r="M126" s="5" t="s">
        <v>27</v>
      </c>
      <c r="N126" s="41">
        <v>284.143345454545</v>
      </c>
      <c r="O126" s="4" t="s">
        <v>27</v>
      </c>
      <c r="P126" s="44">
        <f t="shared" si="4"/>
        <v>24.549985047272688</v>
      </c>
      <c r="Q126" s="8">
        <v>127.70833</v>
      </c>
      <c r="R126" s="47">
        <v>128.03166083333301</v>
      </c>
      <c r="S126" s="8">
        <v>931.83659999999998</v>
      </c>
      <c r="T126" s="47">
        <v>934.19581643649997</v>
      </c>
      <c r="U126" s="8">
        <v>70682.017923447769</v>
      </c>
      <c r="V126" s="51" t="s">
        <v>27</v>
      </c>
      <c r="W126" s="9" t="s">
        <v>27</v>
      </c>
      <c r="X126" s="86">
        <f t="shared" si="5"/>
        <v>10991.060599968856</v>
      </c>
    </row>
    <row r="127" spans="1:24" x14ac:dyDescent="0.3">
      <c r="A127" s="33">
        <v>2010</v>
      </c>
      <c r="B127" s="3">
        <v>40506</v>
      </c>
      <c r="C127" s="33">
        <v>11</v>
      </c>
      <c r="D127" s="2">
        <v>24</v>
      </c>
      <c r="E127" s="33">
        <v>328</v>
      </c>
      <c r="F127" s="37">
        <v>-1.239625</v>
      </c>
      <c r="G127" s="4">
        <v>128.36875000000003</v>
      </c>
      <c r="H127" s="37">
        <v>1.7309375</v>
      </c>
      <c r="I127" s="4">
        <v>9.7861111111111097</v>
      </c>
      <c r="J127" s="37">
        <v>10.121666666666668</v>
      </c>
      <c r="K127" s="4">
        <v>10.431458333333332</v>
      </c>
      <c r="L127" s="37">
        <v>5.099124999999999</v>
      </c>
      <c r="M127" s="5" t="s">
        <v>27</v>
      </c>
      <c r="N127" s="41">
        <v>255.341154545455</v>
      </c>
      <c r="O127" s="4" t="s">
        <v>27</v>
      </c>
      <c r="P127" s="44">
        <f t="shared" si="4"/>
        <v>22.061475752727311</v>
      </c>
      <c r="Q127" s="8">
        <v>128.36875000000001</v>
      </c>
      <c r="R127" s="47">
        <v>128.422516041667</v>
      </c>
      <c r="S127" s="8">
        <v>936.65542000000005</v>
      </c>
      <c r="T127" s="47">
        <v>937.04773054962504</v>
      </c>
      <c r="U127" s="8">
        <v>70658.487233555512</v>
      </c>
      <c r="V127" s="51" t="s">
        <v>27</v>
      </c>
      <c r="W127" s="9" t="s">
        <v>27</v>
      </c>
      <c r="X127" s="86">
        <f t="shared" si="5"/>
        <v>11013.122075721583</v>
      </c>
    </row>
    <row r="128" spans="1:24" x14ac:dyDescent="0.3">
      <c r="A128" s="33">
        <v>2010</v>
      </c>
      <c r="B128" s="3">
        <v>40507</v>
      </c>
      <c r="C128" s="33">
        <v>11</v>
      </c>
      <c r="D128" s="2">
        <v>25</v>
      </c>
      <c r="E128" s="33">
        <v>329</v>
      </c>
      <c r="F128" s="37">
        <v>1.6411428571428572</v>
      </c>
      <c r="G128" s="4">
        <v>128.47857142857143</v>
      </c>
      <c r="H128" s="37">
        <v>3.8574285714285712</v>
      </c>
      <c r="I128" s="4">
        <v>9.6418948412698438</v>
      </c>
      <c r="J128" s="37">
        <v>10.001656746031747</v>
      </c>
      <c r="K128" s="4">
        <v>10.293829365079363</v>
      </c>
      <c r="L128" s="37">
        <v>3.3339488636363641</v>
      </c>
      <c r="M128" s="5" t="s">
        <v>27</v>
      </c>
      <c r="N128" s="41">
        <v>226.538963636364</v>
      </c>
      <c r="O128" s="4" t="s">
        <v>27</v>
      </c>
      <c r="P128" s="44">
        <f t="shared" si="4"/>
        <v>19.572966458181849</v>
      </c>
      <c r="Q128" s="8">
        <v>128.47856999999999</v>
      </c>
      <c r="R128" s="47">
        <v>128.57881729166701</v>
      </c>
      <c r="S128" s="8">
        <v>937.45672999999999</v>
      </c>
      <c r="T128" s="47">
        <v>938.18819825037497</v>
      </c>
      <c r="U128" s="8">
        <v>70634.956543663255</v>
      </c>
      <c r="V128" s="51" t="s">
        <v>27</v>
      </c>
      <c r="W128" s="9" t="s">
        <v>27</v>
      </c>
      <c r="X128" s="86">
        <f t="shared" si="5"/>
        <v>11032.695042179765</v>
      </c>
    </row>
    <row r="129" spans="1:24" x14ac:dyDescent="0.3">
      <c r="A129" s="33">
        <v>2010</v>
      </c>
      <c r="B129" s="3">
        <v>40508</v>
      </c>
      <c r="C129" s="33">
        <v>11</v>
      </c>
      <c r="D129" s="2">
        <v>26</v>
      </c>
      <c r="E129" s="33">
        <v>330</v>
      </c>
      <c r="F129" s="37">
        <v>-3.3956249999999994</v>
      </c>
      <c r="G129" s="4">
        <v>128.68333333333334</v>
      </c>
      <c r="H129" s="37">
        <v>3.819791666666672E-2</v>
      </c>
      <c r="I129" s="4">
        <v>9.4130555555555535</v>
      </c>
      <c r="J129" s="37">
        <v>10.022291666666668</v>
      </c>
      <c r="K129" s="4">
        <v>10.187291666666667</v>
      </c>
      <c r="L129" s="37">
        <v>3.1420870662329006</v>
      </c>
      <c r="M129" s="5" t="s">
        <v>27</v>
      </c>
      <c r="N129" s="41">
        <v>197.73677272727301</v>
      </c>
      <c r="O129" s="4" t="s">
        <v>27</v>
      </c>
      <c r="P129" s="44">
        <f t="shared" si="4"/>
        <v>17.084457163636387</v>
      </c>
      <c r="Q129" s="8">
        <v>128.68333000000001</v>
      </c>
      <c r="R129" s="47">
        <v>131.38419979166699</v>
      </c>
      <c r="S129" s="8">
        <v>938.95078999999998</v>
      </c>
      <c r="T129" s="47">
        <v>958.65795219987501</v>
      </c>
      <c r="U129" s="8">
        <v>70611.425853770997</v>
      </c>
      <c r="V129" s="51" t="s">
        <v>27</v>
      </c>
      <c r="W129" s="9" t="s">
        <v>27</v>
      </c>
      <c r="X129" s="86">
        <f t="shared" si="5"/>
        <v>11049.779499343402</v>
      </c>
    </row>
    <row r="130" spans="1:24" x14ac:dyDescent="0.3">
      <c r="A130" s="33">
        <v>2010</v>
      </c>
      <c r="B130" s="3">
        <v>40509</v>
      </c>
      <c r="C130" s="33">
        <v>11</v>
      </c>
      <c r="D130" s="2">
        <v>27</v>
      </c>
      <c r="E130" s="33">
        <v>331</v>
      </c>
      <c r="F130" s="37">
        <v>-1.6222291666666677</v>
      </c>
      <c r="G130" s="4">
        <v>134.20000000000002</v>
      </c>
      <c r="H130" s="37">
        <v>0.27799999999999986</v>
      </c>
      <c r="I130" s="4">
        <v>9.2664583333333326</v>
      </c>
      <c r="J130" s="37">
        <v>9.9322916666666696</v>
      </c>
      <c r="K130" s="4">
        <v>10.017638888888889</v>
      </c>
      <c r="L130" s="37">
        <v>3.8554027777777793</v>
      </c>
      <c r="M130" s="5" t="s">
        <v>27</v>
      </c>
      <c r="N130" s="41">
        <v>168.93458181818201</v>
      </c>
      <c r="O130" s="4" t="s">
        <v>27</v>
      </c>
      <c r="P130" s="44">
        <f t="shared" si="4"/>
        <v>14.595947869090928</v>
      </c>
      <c r="Q130" s="8">
        <v>134.19999999999999</v>
      </c>
      <c r="R130" s="47">
        <v>134.44886979166699</v>
      </c>
      <c r="S130" s="8">
        <v>979.20371999999998</v>
      </c>
      <c r="T130" s="47">
        <v>981.01962332187497</v>
      </c>
      <c r="U130" s="8">
        <v>70587.89516387874</v>
      </c>
      <c r="V130" s="51" t="s">
        <v>27</v>
      </c>
      <c r="W130" s="9" t="s">
        <v>27</v>
      </c>
      <c r="X130" s="86">
        <f t="shared" si="5"/>
        <v>11064.375447212493</v>
      </c>
    </row>
    <row r="131" spans="1:24" x14ac:dyDescent="0.3">
      <c r="A131" s="33">
        <v>2010</v>
      </c>
      <c r="B131" s="3">
        <v>40510</v>
      </c>
      <c r="C131" s="33">
        <v>11</v>
      </c>
      <c r="D131" s="2">
        <v>28</v>
      </c>
      <c r="E131" s="33">
        <v>332</v>
      </c>
      <c r="F131" s="37">
        <v>-2.5625833333333339</v>
      </c>
      <c r="G131" s="4">
        <v>134.70833333333334</v>
      </c>
      <c r="H131" s="37">
        <v>-2.1351744237588646</v>
      </c>
      <c r="I131" s="4">
        <v>9.0424305555555549</v>
      </c>
      <c r="J131" s="37">
        <v>9.808263888888888</v>
      </c>
      <c r="K131" s="4">
        <v>9.8629861111111126</v>
      </c>
      <c r="L131" s="37">
        <v>3.8166805555555556</v>
      </c>
      <c r="M131" s="5" t="s">
        <v>27</v>
      </c>
      <c r="N131" s="41">
        <v>140.13239090909099</v>
      </c>
      <c r="O131" s="4" t="s">
        <v>27</v>
      </c>
      <c r="P131" s="44">
        <f t="shared" si="4"/>
        <v>12.107438574545462</v>
      </c>
      <c r="Q131" s="8">
        <v>134.70832999999999</v>
      </c>
      <c r="R131" s="47">
        <v>131.765640625</v>
      </c>
      <c r="S131" s="8">
        <v>982.91279999999904</v>
      </c>
      <c r="T131" s="47">
        <v>961.44117338437502</v>
      </c>
      <c r="U131" s="8">
        <v>70564.364473986483</v>
      </c>
      <c r="V131" s="51" t="s">
        <v>27</v>
      </c>
      <c r="W131" s="9" t="s">
        <v>27</v>
      </c>
      <c r="X131" s="86">
        <f t="shared" si="5"/>
        <v>11076.482885787038</v>
      </c>
    </row>
    <row r="132" spans="1:24" x14ac:dyDescent="0.3">
      <c r="A132" s="33">
        <v>2010</v>
      </c>
      <c r="B132" s="3">
        <v>40511</v>
      </c>
      <c r="C132" s="33">
        <v>11</v>
      </c>
      <c r="D132" s="2">
        <v>29</v>
      </c>
      <c r="E132" s="33">
        <v>333</v>
      </c>
      <c r="F132" s="37">
        <v>-0.47977272727272707</v>
      </c>
      <c r="G132" s="4">
        <v>128.69772727272729</v>
      </c>
      <c r="H132" s="37">
        <v>-1.2924545454545453</v>
      </c>
      <c r="I132" s="4">
        <v>8.6316375291375298</v>
      </c>
      <c r="J132" s="37">
        <v>9.4523717948717962</v>
      </c>
      <c r="K132" s="4">
        <v>9.2808624708624681</v>
      </c>
      <c r="L132" s="37">
        <v>3.4372264189299071</v>
      </c>
      <c r="M132" s="5">
        <v>111.3302</v>
      </c>
      <c r="N132" s="41">
        <v>111.3302</v>
      </c>
      <c r="O132" s="4">
        <v>9.6189292800000015</v>
      </c>
      <c r="P132" s="44">
        <f t="shared" si="4"/>
        <v>9.6189292799999997</v>
      </c>
      <c r="Q132" s="8">
        <v>128.69773000000001</v>
      </c>
      <c r="R132" s="47">
        <v>125.78683895833301</v>
      </c>
      <c r="S132" s="8">
        <v>939.05586000000005</v>
      </c>
      <c r="T132" s="47">
        <v>917.81624914337499</v>
      </c>
      <c r="U132" s="8">
        <v>70540.833784094226</v>
      </c>
      <c r="V132" s="51">
        <v>1.0243192047654989E-2</v>
      </c>
      <c r="W132" s="9">
        <v>1.3591802860971644E-4</v>
      </c>
      <c r="X132" s="86">
        <f t="shared" ref="X132:X164" si="6">X131+P132</f>
        <v>11086.101815067039</v>
      </c>
    </row>
    <row r="133" spans="1:24" x14ac:dyDescent="0.3">
      <c r="A133" s="33">
        <v>2010</v>
      </c>
      <c r="B133" s="3">
        <v>40512</v>
      </c>
      <c r="C133" s="33">
        <v>11</v>
      </c>
      <c r="D133" s="2">
        <v>30</v>
      </c>
      <c r="E133" s="33">
        <v>334</v>
      </c>
      <c r="F133" s="37">
        <v>5.5847083333333343</v>
      </c>
      <c r="G133" s="4">
        <v>122.7520833333333</v>
      </c>
      <c r="H133" s="37">
        <v>6.9731666666666676</v>
      </c>
      <c r="I133" s="4">
        <v>8.5292708333333351</v>
      </c>
      <c r="J133" s="37">
        <v>9.2052083333333314</v>
      </c>
      <c r="K133" s="4">
        <v>9.0711458333333326</v>
      </c>
      <c r="L133" s="37">
        <v>5.9685000000000015</v>
      </c>
      <c r="M133" s="5">
        <v>270.36524827586197</v>
      </c>
      <c r="N133" s="41">
        <v>270.36524827586197</v>
      </c>
      <c r="O133" s="4">
        <v>23.359557451034473</v>
      </c>
      <c r="P133" s="44">
        <f t="shared" si="4"/>
        <v>23.359557451034473</v>
      </c>
      <c r="Q133" s="8">
        <v>122.75208000000001</v>
      </c>
      <c r="R133" s="47">
        <v>121.305774583333</v>
      </c>
      <c r="S133" s="8">
        <v>895.67282999999998</v>
      </c>
      <c r="T133" s="47">
        <v>885.11971482474996</v>
      </c>
      <c r="U133" s="8">
        <v>70517.303094201969</v>
      </c>
      <c r="V133" s="51">
        <v>2.6080457187503122E-2</v>
      </c>
      <c r="W133" s="9">
        <v>3.3019435373302748E-4</v>
      </c>
      <c r="X133" s="86">
        <f t="shared" si="6"/>
        <v>11109.461372518073</v>
      </c>
    </row>
    <row r="134" spans="1:24" x14ac:dyDescent="0.3">
      <c r="A134" s="33">
        <v>2010</v>
      </c>
      <c r="B134" s="3">
        <v>40513</v>
      </c>
      <c r="C134" s="33">
        <v>12</v>
      </c>
      <c r="D134" s="2">
        <v>1</v>
      </c>
      <c r="E134" s="33">
        <v>335</v>
      </c>
      <c r="F134" s="37">
        <v>-0.46779166666666677</v>
      </c>
      <c r="G134" s="4">
        <v>119.79791666666667</v>
      </c>
      <c r="H134" s="37">
        <v>2.3086238918439719</v>
      </c>
      <c r="I134" s="4">
        <v>8.4765625000000036</v>
      </c>
      <c r="J134" s="37">
        <v>9.1218749999999993</v>
      </c>
      <c r="K134" s="4">
        <v>8.7033333333333331</v>
      </c>
      <c r="L134" s="37">
        <v>4.8682291666666675</v>
      </c>
      <c r="M134" s="5">
        <v>174.716434615385</v>
      </c>
      <c r="N134" s="41">
        <v>174.716434615385</v>
      </c>
      <c r="O134" s="4">
        <v>15.095499950769264</v>
      </c>
      <c r="P134" s="44">
        <f t="shared" ref="P134:P163" si="7">N134*60*60*24/10^6</f>
        <v>15.095499950769264</v>
      </c>
      <c r="Q134" s="8">
        <v>119.79792</v>
      </c>
      <c r="R134" s="47">
        <v>120.534331666667</v>
      </c>
      <c r="S134" s="8">
        <v>874.11749999999995</v>
      </c>
      <c r="T134" s="47">
        <v>879.49080443900004</v>
      </c>
      <c r="U134" s="8">
        <v>70493.772404309711</v>
      </c>
      <c r="V134" s="51">
        <v>1.7269417804522152E-2</v>
      </c>
      <c r="W134" s="9">
        <v>2.1345546822165305E-4</v>
      </c>
      <c r="X134" s="86">
        <f t="shared" si="6"/>
        <v>11124.556872468842</v>
      </c>
    </row>
    <row r="135" spans="1:24" x14ac:dyDescent="0.3">
      <c r="A135" s="33">
        <v>2010</v>
      </c>
      <c r="B135" s="3">
        <v>40514</v>
      </c>
      <c r="C135" s="33">
        <v>12</v>
      </c>
      <c r="D135" s="2">
        <v>2</v>
      </c>
      <c r="E135" s="33">
        <v>336</v>
      </c>
      <c r="F135" s="37">
        <v>-3.2967291666666658</v>
      </c>
      <c r="G135" s="4">
        <v>121.30208333333336</v>
      </c>
      <c r="H135" s="37">
        <v>-0.32722916666666657</v>
      </c>
      <c r="I135" s="4">
        <v>8.3127083333333331</v>
      </c>
      <c r="J135" s="37">
        <v>8.9989583333333343</v>
      </c>
      <c r="K135" s="4">
        <v>8.5222916666666677</v>
      </c>
      <c r="L135" s="37">
        <v>2.8135729166666672</v>
      </c>
      <c r="M135" s="5">
        <v>192.168164516129</v>
      </c>
      <c r="N135" s="41">
        <v>192.168164516129</v>
      </c>
      <c r="O135" s="4">
        <v>16.603329414193542</v>
      </c>
      <c r="P135" s="44">
        <f t="shared" si="7"/>
        <v>16.603329414193549</v>
      </c>
      <c r="Q135" s="8">
        <v>121.30208</v>
      </c>
      <c r="R135" s="47">
        <v>124.235501875</v>
      </c>
      <c r="S135" s="8">
        <v>885.09276</v>
      </c>
      <c r="T135" s="47">
        <v>906.49676298112502</v>
      </c>
      <c r="U135" s="8">
        <v>70470.241714417454</v>
      </c>
      <c r="V135" s="51">
        <v>1.8758857563774239E-2</v>
      </c>
      <c r="W135" s="9">
        <v>2.3486038874177007E-4</v>
      </c>
      <c r="X135" s="86">
        <f t="shared" si="6"/>
        <v>11141.160201883036</v>
      </c>
    </row>
    <row r="136" spans="1:24" x14ac:dyDescent="0.3">
      <c r="A136" s="33">
        <v>2010</v>
      </c>
      <c r="B136" s="3">
        <v>40515</v>
      </c>
      <c r="C136" s="33">
        <v>12</v>
      </c>
      <c r="D136" s="2">
        <v>3</v>
      </c>
      <c r="E136" s="33">
        <v>337</v>
      </c>
      <c r="F136" s="37">
        <v>-2.9246250000000003</v>
      </c>
      <c r="G136" s="4">
        <v>127.29375000000003</v>
      </c>
      <c r="H136" s="37">
        <v>-0.56377083333333355</v>
      </c>
      <c r="I136" s="4">
        <v>8.180112007168459</v>
      </c>
      <c r="J136" s="37">
        <v>8.8578673835125432</v>
      </c>
      <c r="K136" s="4">
        <v>8.3781496415770604</v>
      </c>
      <c r="L136" s="37">
        <v>2.317727150537634</v>
      </c>
      <c r="M136" s="5">
        <v>253.22390909090899</v>
      </c>
      <c r="N136" s="41">
        <v>253.22390909090899</v>
      </c>
      <c r="O136" s="4">
        <v>21.878545745454534</v>
      </c>
      <c r="P136" s="44">
        <f t="shared" si="7"/>
        <v>21.878545745454538</v>
      </c>
      <c r="Q136" s="8">
        <v>127.29375</v>
      </c>
      <c r="R136" s="47">
        <v>130.83710937500001</v>
      </c>
      <c r="S136" s="8">
        <v>928.81158000000096</v>
      </c>
      <c r="T136" s="47">
        <v>954.66605226562501</v>
      </c>
      <c r="U136" s="8">
        <v>70446.711024525197</v>
      </c>
      <c r="V136" s="51">
        <v>2.3555418886775023E-2</v>
      </c>
      <c r="W136" s="9">
        <v>3.0959069882863178E-4</v>
      </c>
      <c r="X136" s="86">
        <f t="shared" si="6"/>
        <v>11163.03874762849</v>
      </c>
    </row>
    <row r="137" spans="1:24" x14ac:dyDescent="0.3">
      <c r="A137" s="33">
        <v>2010</v>
      </c>
      <c r="B137" s="3">
        <v>40516</v>
      </c>
      <c r="C137" s="33">
        <v>12</v>
      </c>
      <c r="D137" s="2">
        <v>4</v>
      </c>
      <c r="E137" s="33">
        <v>338</v>
      </c>
      <c r="F137" s="37">
        <v>-4.8517916666666663</v>
      </c>
      <c r="G137" s="4">
        <v>134.53124999999997</v>
      </c>
      <c r="H137" s="37">
        <v>-2.9398437499999996</v>
      </c>
      <c r="I137" s="4">
        <v>8.0854861111111109</v>
      </c>
      <c r="J137" s="37">
        <v>8.8154861111111114</v>
      </c>
      <c r="K137" s="4">
        <v>8.3593055555555562</v>
      </c>
      <c r="L137" s="37">
        <v>2.2690555555555556</v>
      </c>
      <c r="M137" s="5" t="s">
        <v>27</v>
      </c>
      <c r="N137" s="41">
        <v>111.87383939393899</v>
      </c>
      <c r="O137" s="4" t="s">
        <v>27</v>
      </c>
      <c r="P137" s="44">
        <f t="shared" si="7"/>
        <v>9.6658997236363291</v>
      </c>
      <c r="Q137" s="8">
        <v>134.53125</v>
      </c>
      <c r="R137" s="47">
        <v>134.67812499999999</v>
      </c>
      <c r="S137" s="8">
        <v>981.62071999999898</v>
      </c>
      <c r="T137" s="47">
        <v>982.69240687499996</v>
      </c>
      <c r="U137" s="8">
        <v>70423.18033463294</v>
      </c>
      <c r="V137" s="51" t="s">
        <v>27</v>
      </c>
      <c r="W137" s="9" t="s">
        <v>27</v>
      </c>
      <c r="X137" s="86">
        <f t="shared" si="6"/>
        <v>11172.704647352126</v>
      </c>
    </row>
    <row r="138" spans="1:24" x14ac:dyDescent="0.3">
      <c r="A138" s="33">
        <v>2010</v>
      </c>
      <c r="B138" s="3">
        <v>40517</v>
      </c>
      <c r="C138" s="33">
        <v>12</v>
      </c>
      <c r="D138" s="2">
        <v>5</v>
      </c>
      <c r="E138" s="33">
        <v>339</v>
      </c>
      <c r="F138" s="37">
        <v>-5.4479791666666664</v>
      </c>
      <c r="G138" s="4">
        <v>134.83124999999998</v>
      </c>
      <c r="H138" s="37">
        <v>-3.3873854166666648</v>
      </c>
      <c r="I138" s="4">
        <v>7.9733333333333336</v>
      </c>
      <c r="J138" s="37">
        <v>8.6040972222222223</v>
      </c>
      <c r="K138" s="4">
        <v>8.1013194444444423</v>
      </c>
      <c r="L138" s="37">
        <v>1.7983472222222219</v>
      </c>
      <c r="M138" s="5" t="s">
        <v>27</v>
      </c>
      <c r="N138" s="41">
        <v>-29.476230303030299</v>
      </c>
      <c r="O138" s="4" t="s">
        <v>27</v>
      </c>
      <c r="P138" s="44">
        <f t="shared" si="7"/>
        <v>-2.5467462981818181</v>
      </c>
      <c r="Q138" s="8">
        <v>134.83125000000001</v>
      </c>
      <c r="R138" s="47">
        <v>137.50458125</v>
      </c>
      <c r="S138" s="8">
        <v>983.80970000000002</v>
      </c>
      <c r="T138" s="47">
        <v>1003.31592754875</v>
      </c>
      <c r="U138" s="8">
        <v>70399.649644740683</v>
      </c>
      <c r="V138" s="51" t="s">
        <v>27</v>
      </c>
      <c r="W138" s="9" t="s">
        <v>27</v>
      </c>
      <c r="X138" s="86">
        <f t="shared" si="6"/>
        <v>11170.157901053944</v>
      </c>
    </row>
    <row r="139" spans="1:24" x14ac:dyDescent="0.3">
      <c r="A139" s="33">
        <v>2010</v>
      </c>
      <c r="B139" s="3">
        <v>40518</v>
      </c>
      <c r="C139" s="33">
        <v>12</v>
      </c>
      <c r="D139" s="2">
        <v>6</v>
      </c>
      <c r="E139" s="33">
        <v>340</v>
      </c>
      <c r="F139" s="37">
        <v>-6.7291250000000007</v>
      </c>
      <c r="G139" s="4">
        <v>140.29166666666669</v>
      </c>
      <c r="H139" s="37">
        <v>-4.4888645833333332</v>
      </c>
      <c r="I139" s="4">
        <v>7.9084722222222199</v>
      </c>
      <c r="J139" s="37">
        <v>8.5087499999999991</v>
      </c>
      <c r="K139" s="4">
        <v>8.0342361111111114</v>
      </c>
      <c r="L139" s="37">
        <v>1.739638888888889</v>
      </c>
      <c r="M139" s="5">
        <v>-170.8263</v>
      </c>
      <c r="N139" s="41">
        <v>-170.8263</v>
      </c>
      <c r="O139" s="4">
        <v>-14.75939232</v>
      </c>
      <c r="P139" s="44">
        <f t="shared" si="7"/>
        <v>-14.759392319999998</v>
      </c>
      <c r="Q139" s="8">
        <v>140.29167000000001</v>
      </c>
      <c r="R139" s="47">
        <v>140.507899791667</v>
      </c>
      <c r="S139" s="8">
        <v>1023.6522</v>
      </c>
      <c r="T139" s="47">
        <v>1025.22994161988</v>
      </c>
      <c r="U139" s="8">
        <v>70376.118954848425</v>
      </c>
      <c r="V139" s="51">
        <v>-1.4418366590194562E-2</v>
      </c>
      <c r="W139" s="9">
        <v>-2.0907535775469059E-4</v>
      </c>
      <c r="X139" s="86">
        <f t="shared" si="6"/>
        <v>11155.398508733944</v>
      </c>
    </row>
    <row r="140" spans="1:24" x14ac:dyDescent="0.3">
      <c r="A140" s="33">
        <v>2010</v>
      </c>
      <c r="B140" s="3">
        <v>40519</v>
      </c>
      <c r="C140" s="33">
        <v>12</v>
      </c>
      <c r="D140" s="2">
        <v>7</v>
      </c>
      <c r="E140" s="33">
        <v>341</v>
      </c>
      <c r="F140" s="37">
        <v>-7.2513333333333341</v>
      </c>
      <c r="G140" s="4">
        <v>140.73333333333332</v>
      </c>
      <c r="H140" s="37">
        <v>-5.2572187499999998</v>
      </c>
      <c r="I140" s="4">
        <v>7.8130555555555548</v>
      </c>
      <c r="J140" s="37">
        <v>8.5607638888888875</v>
      </c>
      <c r="K140" s="4">
        <v>7.9870138888888889</v>
      </c>
      <c r="L140" s="37">
        <v>1.7381527777777777</v>
      </c>
      <c r="M140" s="5">
        <v>-120.8176</v>
      </c>
      <c r="N140" s="41">
        <v>-120.8176</v>
      </c>
      <c r="O140" s="4">
        <v>-10.438640640000001</v>
      </c>
      <c r="P140" s="44">
        <f t="shared" si="7"/>
        <v>-10.438640640000001</v>
      </c>
      <c r="Q140" s="8">
        <v>140.73333</v>
      </c>
      <c r="R140" s="47">
        <v>140.48446000000001</v>
      </c>
      <c r="S140" s="8">
        <v>1026.8748000000001</v>
      </c>
      <c r="T140" s="47">
        <v>1025.058910836</v>
      </c>
      <c r="U140" s="8">
        <v>70352.588264956168</v>
      </c>
      <c r="V140" s="51">
        <v>-1.0165445907701862E-2</v>
      </c>
      <c r="W140" s="9">
        <v>-1.4792221523117184E-4</v>
      </c>
      <c r="X140" s="86">
        <f t="shared" si="6"/>
        <v>11144.959868093943</v>
      </c>
    </row>
    <row r="141" spans="1:24" x14ac:dyDescent="0.3">
      <c r="A141" s="33">
        <v>2010</v>
      </c>
      <c r="B141" s="3">
        <v>40520</v>
      </c>
      <c r="C141" s="33">
        <v>12</v>
      </c>
      <c r="D141" s="2">
        <v>8</v>
      </c>
      <c r="E141" s="33">
        <v>342</v>
      </c>
      <c r="F141" s="37">
        <v>-10.218124999999999</v>
      </c>
      <c r="G141" s="4">
        <v>140.22499999999994</v>
      </c>
      <c r="H141" s="37">
        <v>-10.761572916666669</v>
      </c>
      <c r="I141" s="4">
        <v>7.7420833333333334</v>
      </c>
      <c r="J141" s="37">
        <v>8.4986805555555538</v>
      </c>
      <c r="K141" s="4">
        <v>7.9079861111111116</v>
      </c>
      <c r="L141" s="37">
        <v>1.6979097222222224</v>
      </c>
      <c r="M141" s="5" t="s">
        <v>27</v>
      </c>
      <c r="N141" s="41">
        <v>14.97509</v>
      </c>
      <c r="O141" s="4" t="s">
        <v>27</v>
      </c>
      <c r="P141" s="44">
        <f t="shared" si="7"/>
        <v>1.293847776</v>
      </c>
      <c r="Q141" s="8">
        <v>140.22499999999999</v>
      </c>
      <c r="R141" s="47">
        <v>139.47940374999999</v>
      </c>
      <c r="S141" s="8">
        <v>1023.1657</v>
      </c>
      <c r="T141" s="47">
        <v>1017.7254174022499</v>
      </c>
      <c r="U141" s="8">
        <v>70329.057575063911</v>
      </c>
      <c r="V141" s="51" t="s">
        <v>27</v>
      </c>
      <c r="W141" s="9" t="s">
        <v>27</v>
      </c>
      <c r="X141" s="86">
        <f t="shared" si="6"/>
        <v>11146.253715869943</v>
      </c>
    </row>
    <row r="142" spans="1:24" x14ac:dyDescent="0.3">
      <c r="A142" s="33">
        <v>2010</v>
      </c>
      <c r="B142" s="3">
        <v>40521</v>
      </c>
      <c r="C142" s="33">
        <v>12</v>
      </c>
      <c r="D142" s="2">
        <v>9</v>
      </c>
      <c r="E142" s="33">
        <v>343</v>
      </c>
      <c r="F142" s="37">
        <v>-11.264104166666669</v>
      </c>
      <c r="G142" s="4">
        <v>138.70208333333332</v>
      </c>
      <c r="H142" s="37">
        <v>-11.929333333333336</v>
      </c>
      <c r="I142" s="4">
        <v>7.6904027777777779</v>
      </c>
      <c r="J142" s="37">
        <v>8.5490277777777788</v>
      </c>
      <c r="K142" s="4">
        <v>7.8149999999999977</v>
      </c>
      <c r="L142" s="37">
        <v>1.5921458333333331</v>
      </c>
      <c r="M142" s="5">
        <v>150.76777999999999</v>
      </c>
      <c r="N142" s="41">
        <v>150.76777999999999</v>
      </c>
      <c r="O142" s="4">
        <v>13.026336191999999</v>
      </c>
      <c r="P142" s="44">
        <f t="shared" si="7"/>
        <v>13.026336191999999</v>
      </c>
      <c r="Q142" s="8">
        <v>138.70208</v>
      </c>
      <c r="R142" s="47">
        <v>139.72306624999999</v>
      </c>
      <c r="S142" s="8">
        <v>1012.0536</v>
      </c>
      <c r="T142" s="47">
        <v>1019.50332519975</v>
      </c>
      <c r="U142" s="8">
        <v>70305.526885171654</v>
      </c>
      <c r="V142" s="51">
        <v>1.2871191721947509E-2</v>
      </c>
      <c r="W142" s="9">
        <v>1.8472346694885315E-4</v>
      </c>
      <c r="X142" s="86">
        <f t="shared" si="6"/>
        <v>11159.280052061944</v>
      </c>
    </row>
    <row r="143" spans="1:24" x14ac:dyDescent="0.3">
      <c r="A143" s="33">
        <v>2010</v>
      </c>
      <c r="B143" s="3">
        <v>40522</v>
      </c>
      <c r="C143" s="33">
        <v>12</v>
      </c>
      <c r="D143" s="2">
        <v>10</v>
      </c>
      <c r="E143" s="33">
        <v>344</v>
      </c>
      <c r="F143" s="37">
        <v>-3.1680833333333331</v>
      </c>
      <c r="G143" s="4">
        <v>140.78749999999997</v>
      </c>
      <c r="H143" s="37">
        <v>-1.020833333333333</v>
      </c>
      <c r="I143" s="4">
        <v>7.5312400793650793</v>
      </c>
      <c r="J143" s="37">
        <v>8.4085515873015879</v>
      </c>
      <c r="K143" s="4">
        <v>7.6467182539682526</v>
      </c>
      <c r="L143" s="37">
        <v>1.5410416666666666</v>
      </c>
      <c r="M143" s="5">
        <v>134.90104705882399</v>
      </c>
      <c r="N143" s="41">
        <v>134.90104705882399</v>
      </c>
      <c r="O143" s="4">
        <v>11.655450465882392</v>
      </c>
      <c r="P143" s="44">
        <f t="shared" si="7"/>
        <v>11.655450465882392</v>
      </c>
      <c r="Q143" s="8">
        <v>140.78749999999999</v>
      </c>
      <c r="R143" s="47">
        <v>140.74160125</v>
      </c>
      <c r="S143" s="8">
        <v>1027.2701</v>
      </c>
      <c r="T143" s="47">
        <v>1026.9351676807501</v>
      </c>
      <c r="U143" s="8">
        <v>70281.996195279396</v>
      </c>
      <c r="V143" s="51">
        <v>1.1346043049338806E-2</v>
      </c>
      <c r="W143" s="9">
        <v>1.6534234822247922E-4</v>
      </c>
      <c r="X143" s="86">
        <f t="shared" si="6"/>
        <v>11170.935502527826</v>
      </c>
    </row>
    <row r="144" spans="1:24" x14ac:dyDescent="0.3">
      <c r="A144" s="33">
        <v>2010</v>
      </c>
      <c r="B144" s="3">
        <v>40523</v>
      </c>
      <c r="C144" s="33">
        <v>12</v>
      </c>
      <c r="D144" s="2">
        <v>11</v>
      </c>
      <c r="E144" s="33">
        <v>345</v>
      </c>
      <c r="F144" s="37">
        <v>-0.25727659574468092</v>
      </c>
      <c r="G144" s="4">
        <v>140.69375000000002</v>
      </c>
      <c r="H144" s="37">
        <v>1.3251875000000002</v>
      </c>
      <c r="I144" s="4">
        <v>7.3316919191919192</v>
      </c>
      <c r="J144" s="37">
        <v>8.2652714646464673</v>
      </c>
      <c r="K144" s="4">
        <v>7.50169191919192</v>
      </c>
      <c r="L144" s="37">
        <v>1.4376426767676767</v>
      </c>
      <c r="M144" s="5" t="s">
        <v>27</v>
      </c>
      <c r="N144" s="41">
        <v>59.243898039215701</v>
      </c>
      <c r="O144" s="4" t="s">
        <v>27</v>
      </c>
      <c r="P144" s="44">
        <f t="shared" si="7"/>
        <v>5.1186727905882368</v>
      </c>
      <c r="Q144" s="8">
        <v>140.69374999999999</v>
      </c>
      <c r="R144" s="47">
        <v>142.49807000000001</v>
      </c>
      <c r="S144" s="8">
        <v>1026.586</v>
      </c>
      <c r="T144" s="47">
        <v>1039.7514175619999</v>
      </c>
      <c r="U144" s="8">
        <v>70258.465505387139</v>
      </c>
      <c r="V144" s="51" t="s">
        <v>27</v>
      </c>
      <c r="W144" s="9" t="s">
        <v>27</v>
      </c>
      <c r="X144" s="86">
        <f t="shared" si="6"/>
        <v>11176.054175318413</v>
      </c>
    </row>
    <row r="145" spans="1:24" x14ac:dyDescent="0.3">
      <c r="A145" s="33">
        <v>2010</v>
      </c>
      <c r="B145" s="3">
        <v>40524</v>
      </c>
      <c r="C145" s="33">
        <v>12</v>
      </c>
      <c r="D145" s="2">
        <v>12</v>
      </c>
      <c r="E145" s="33">
        <v>346</v>
      </c>
      <c r="F145" s="37">
        <v>-1.695875</v>
      </c>
      <c r="G145" s="4">
        <v>144.37916666666666</v>
      </c>
      <c r="H145" s="37">
        <v>0.57320833333333265</v>
      </c>
      <c r="I145" s="4">
        <v>7.1189930555555554</v>
      </c>
      <c r="J145" s="37">
        <v>8.1890000000000001</v>
      </c>
      <c r="K145" s="4">
        <v>7.3968749999999988</v>
      </c>
      <c r="L145" s="37">
        <v>1.5971180555555557</v>
      </c>
      <c r="M145" s="5" t="s">
        <v>27</v>
      </c>
      <c r="N145" s="41">
        <v>-16.413250980392199</v>
      </c>
      <c r="O145" s="4" t="s">
        <v>27</v>
      </c>
      <c r="P145" s="44">
        <f t="shared" si="7"/>
        <v>-1.4181048847058857</v>
      </c>
      <c r="Q145" s="8">
        <v>144.37916999999999</v>
      </c>
      <c r="R145" s="47">
        <v>145.56232645833299</v>
      </c>
      <c r="S145" s="8">
        <v>1053.4771000000001</v>
      </c>
      <c r="T145" s="47">
        <v>1062.11007123588</v>
      </c>
      <c r="U145" s="8">
        <v>70234.934815494882</v>
      </c>
      <c r="V145" s="51" t="s">
        <v>27</v>
      </c>
      <c r="W145" s="9" t="s">
        <v>27</v>
      </c>
      <c r="X145" s="86">
        <f t="shared" si="6"/>
        <v>11174.636070433708</v>
      </c>
    </row>
    <row r="146" spans="1:24" x14ac:dyDescent="0.3">
      <c r="A146" s="33">
        <v>2010</v>
      </c>
      <c r="B146" s="3">
        <v>40525</v>
      </c>
      <c r="C146" s="33">
        <v>12</v>
      </c>
      <c r="D146" s="2">
        <v>13</v>
      </c>
      <c r="E146" s="33">
        <v>347</v>
      </c>
      <c r="F146" s="37">
        <v>-12.350833333333339</v>
      </c>
      <c r="G146" s="4">
        <v>146.79583333333338</v>
      </c>
      <c r="H146" s="37">
        <v>-8.3119375000000026</v>
      </c>
      <c r="I146" s="4">
        <v>7.2771241666666668</v>
      </c>
      <c r="J146" s="37">
        <v>8.1326694444444456</v>
      </c>
      <c r="K146" s="4">
        <v>7.4979861111111115</v>
      </c>
      <c r="L146" s="37">
        <v>1.9734191666666667</v>
      </c>
      <c r="M146" s="5">
        <v>-92.070400000000006</v>
      </c>
      <c r="N146" s="41">
        <v>-92.070400000000006</v>
      </c>
      <c r="O146" s="4">
        <v>-7.9548825600000006</v>
      </c>
      <c r="P146" s="44">
        <f t="shared" si="7"/>
        <v>-7.9548825600000006</v>
      </c>
      <c r="Q146" s="8">
        <v>146.79583</v>
      </c>
      <c r="R146" s="47">
        <v>143.57681979166699</v>
      </c>
      <c r="S146" s="8">
        <v>1071.1105</v>
      </c>
      <c r="T146" s="47">
        <v>1047.62262329187</v>
      </c>
      <c r="U146" s="8">
        <v>70211.404125602625</v>
      </c>
      <c r="V146" s="51">
        <v>-7.4267619700321696E-3</v>
      </c>
      <c r="W146" s="9">
        <v>-1.1296785781177035E-4</v>
      </c>
      <c r="X146" s="86">
        <f t="shared" si="6"/>
        <v>11166.681187873708</v>
      </c>
    </row>
    <row r="147" spans="1:24" x14ac:dyDescent="0.3">
      <c r="A147" s="33">
        <v>2010</v>
      </c>
      <c r="B147" s="3">
        <v>40526</v>
      </c>
      <c r="C147" s="33">
        <v>12</v>
      </c>
      <c r="D147" s="2">
        <v>14</v>
      </c>
      <c r="E147" s="33">
        <v>348</v>
      </c>
      <c r="F147" s="37">
        <v>-11.487083333333333</v>
      </c>
      <c r="G147" s="4">
        <v>140.2208333333333</v>
      </c>
      <c r="H147" s="37">
        <v>-7.8436979166666667</v>
      </c>
      <c r="I147" s="4">
        <v>7.2149438131313124</v>
      </c>
      <c r="J147" s="37">
        <v>8.0132196969696938</v>
      </c>
      <c r="K147" s="4">
        <v>7.363822601010102</v>
      </c>
      <c r="L147" s="37">
        <v>1.7704760101010102</v>
      </c>
      <c r="M147" s="5">
        <v>-1.5885</v>
      </c>
      <c r="N147" s="41">
        <v>-1.5885</v>
      </c>
      <c r="O147" s="4">
        <v>-0.13724639999999999</v>
      </c>
      <c r="P147" s="44">
        <f t="shared" si="7"/>
        <v>-0.13724640000000002</v>
      </c>
      <c r="Q147" s="8">
        <v>140.22083000000001</v>
      </c>
      <c r="R147" s="47">
        <v>139.772048541667</v>
      </c>
      <c r="S147" s="8">
        <v>1023.1353</v>
      </c>
      <c r="T147" s="47">
        <v>1019.86072938913</v>
      </c>
      <c r="U147" s="8">
        <v>70187.873435710368</v>
      </c>
      <c r="V147" s="51">
        <v>-1.3414295806268622E-4</v>
      </c>
      <c r="W147" s="9">
        <v>-1.9497438302115182E-6</v>
      </c>
      <c r="X147" s="86">
        <f t="shared" si="6"/>
        <v>11166.543941473708</v>
      </c>
    </row>
    <row r="148" spans="1:24" x14ac:dyDescent="0.3">
      <c r="A148" s="33">
        <v>2010</v>
      </c>
      <c r="B148" s="3">
        <v>40527</v>
      </c>
      <c r="C148" s="33">
        <v>12</v>
      </c>
      <c r="D148" s="2">
        <v>15</v>
      </c>
      <c r="E148" s="33">
        <v>349</v>
      </c>
      <c r="F148" s="37">
        <v>-9.0481874999999992</v>
      </c>
      <c r="G148" s="4">
        <v>139.30416666666673</v>
      </c>
      <c r="H148" s="37">
        <v>-7.0017604166666665</v>
      </c>
      <c r="I148" s="4">
        <v>7.1140763888888907</v>
      </c>
      <c r="J148" s="37">
        <v>8.1112499999999965</v>
      </c>
      <c r="K148" s="4">
        <v>7.429743055555555</v>
      </c>
      <c r="L148" s="37">
        <v>2.0992013888888894</v>
      </c>
      <c r="M148" s="5" t="s">
        <v>27</v>
      </c>
      <c r="N148" s="41">
        <v>36.742192307692299</v>
      </c>
      <c r="O148" s="4" t="s">
        <v>27</v>
      </c>
      <c r="P148" s="44">
        <f t="shared" si="7"/>
        <v>3.1745254153846143</v>
      </c>
      <c r="Q148" s="8">
        <v>139.30417</v>
      </c>
      <c r="R148" s="47">
        <v>139.994683333333</v>
      </c>
      <c r="S148" s="8">
        <v>1016.4468000000001</v>
      </c>
      <c r="T148" s="47">
        <v>1021.48520641</v>
      </c>
      <c r="U148" s="8">
        <v>70164.34274581811</v>
      </c>
      <c r="V148" s="51" t="s">
        <v>27</v>
      </c>
      <c r="W148" s="9" t="s">
        <v>27</v>
      </c>
      <c r="X148" s="86">
        <f t="shared" si="6"/>
        <v>11169.718466889093</v>
      </c>
    </row>
    <row r="149" spans="1:24" x14ac:dyDescent="0.3">
      <c r="A149" s="33">
        <v>2010</v>
      </c>
      <c r="B149" s="3">
        <v>40528</v>
      </c>
      <c r="C149" s="33">
        <v>12</v>
      </c>
      <c r="D149" s="2">
        <v>16</v>
      </c>
      <c r="E149" s="33">
        <v>350</v>
      </c>
      <c r="F149" s="37">
        <v>-6.6684791666666667</v>
      </c>
      <c r="G149" s="4">
        <v>140.71458333333337</v>
      </c>
      <c r="H149" s="37">
        <v>-4.3885208333333319</v>
      </c>
      <c r="I149" s="4">
        <v>7.0571805555555569</v>
      </c>
      <c r="J149" s="37">
        <v>8.1653472222222234</v>
      </c>
      <c r="K149" s="4">
        <v>7.48948611111111</v>
      </c>
      <c r="L149" s="37">
        <v>2.6273333333333331</v>
      </c>
      <c r="M149" s="5">
        <v>75.072884615384595</v>
      </c>
      <c r="N149" s="41">
        <v>75.072884615384595</v>
      </c>
      <c r="O149" s="4">
        <v>6.486297230769229</v>
      </c>
      <c r="P149" s="44">
        <f t="shared" si="7"/>
        <v>6.4862972307692299</v>
      </c>
      <c r="Q149" s="8">
        <v>140.71458000000001</v>
      </c>
      <c r="R149" s="47">
        <v>142.08337666666699</v>
      </c>
      <c r="S149" s="8">
        <v>1026.7380000000001</v>
      </c>
      <c r="T149" s="47">
        <v>1036.7255661859999</v>
      </c>
      <c r="U149" s="8">
        <v>70140.812055925853</v>
      </c>
      <c r="V149" s="51">
        <v>6.3173828660714514E-3</v>
      </c>
      <c r="W149" s="9">
        <v>9.2211386144532394E-5</v>
      </c>
      <c r="X149" s="86">
        <f t="shared" si="6"/>
        <v>11176.204764119862</v>
      </c>
    </row>
    <row r="150" spans="1:24" x14ac:dyDescent="0.3">
      <c r="A150" s="33">
        <v>2010</v>
      </c>
      <c r="B150" s="3">
        <v>40529</v>
      </c>
      <c r="C150" s="33">
        <v>12</v>
      </c>
      <c r="D150" s="2">
        <v>17</v>
      </c>
      <c r="E150" s="33">
        <v>351</v>
      </c>
      <c r="F150" s="37">
        <v>-4.9186041666666664</v>
      </c>
      <c r="G150" s="4">
        <v>143.51041666666666</v>
      </c>
      <c r="H150" s="37">
        <v>-2.542020833333333</v>
      </c>
      <c r="I150" s="4">
        <v>6.8041111111111121</v>
      </c>
      <c r="J150" s="37">
        <v>8.1984027777777797</v>
      </c>
      <c r="K150" s="4">
        <v>7.3771944444444442</v>
      </c>
      <c r="L150" s="37">
        <v>2.4941458333333331</v>
      </c>
      <c r="M150" s="5">
        <v>75.145300000000006</v>
      </c>
      <c r="N150" s="41">
        <v>75.145300000000006</v>
      </c>
      <c r="O150" s="4">
        <v>6.4925539200000006</v>
      </c>
      <c r="P150" s="44">
        <f t="shared" si="7"/>
        <v>6.4925539200000015</v>
      </c>
      <c r="Q150" s="8">
        <v>143.51042000000001</v>
      </c>
      <c r="R150" s="47">
        <v>143.89596708333301</v>
      </c>
      <c r="S150" s="8">
        <v>1047.1380999999999</v>
      </c>
      <c r="T150" s="47">
        <v>1049.95131342025</v>
      </c>
      <c r="U150" s="8">
        <v>70117.281366033596</v>
      </c>
      <c r="V150" s="51">
        <v>6.2002842616921544E-3</v>
      </c>
      <c r="W150" s="9">
        <v>9.2333417191599895E-5</v>
      </c>
      <c r="X150" s="86">
        <f t="shared" si="6"/>
        <v>11182.697318039862</v>
      </c>
    </row>
    <row r="151" spans="1:24" x14ac:dyDescent="0.3">
      <c r="A151" s="33">
        <v>2010</v>
      </c>
      <c r="B151" s="3">
        <v>40530</v>
      </c>
      <c r="C151" s="33">
        <v>12</v>
      </c>
      <c r="D151" s="2">
        <v>18</v>
      </c>
      <c r="E151" s="33">
        <v>352</v>
      </c>
      <c r="F151" s="37">
        <v>-8.5852500000000003</v>
      </c>
      <c r="G151" s="4">
        <v>144.29791666666662</v>
      </c>
      <c r="H151" s="37">
        <v>-6.1878229166666667</v>
      </c>
      <c r="I151" s="4">
        <v>6.3527361111111107</v>
      </c>
      <c r="J151" s="37">
        <v>8.0225972222222222</v>
      </c>
      <c r="K151" s="4">
        <v>7.2284861111111125</v>
      </c>
      <c r="L151" s="37">
        <v>2.4621874999999993</v>
      </c>
      <c r="M151" s="5">
        <v>66.406336170212796</v>
      </c>
      <c r="N151" s="41">
        <v>66.406336170212796</v>
      </c>
      <c r="O151" s="4">
        <v>5.7375074451063854</v>
      </c>
      <c r="P151" s="44">
        <f t="shared" si="7"/>
        <v>5.7375074451063854</v>
      </c>
      <c r="Q151" s="8">
        <v>144.29792</v>
      </c>
      <c r="R151" s="47">
        <v>143.90319354166701</v>
      </c>
      <c r="S151" s="8">
        <v>1052.8842</v>
      </c>
      <c r="T151" s="47">
        <v>1050.0040419961299</v>
      </c>
      <c r="U151" s="8">
        <v>70093.750676141339</v>
      </c>
      <c r="V151" s="51">
        <v>5.4493243994966694E-3</v>
      </c>
      <c r="W151" s="9">
        <v>8.1624832082135998E-5</v>
      </c>
      <c r="X151" s="86">
        <f t="shared" si="6"/>
        <v>11188.434825484968</v>
      </c>
    </row>
    <row r="152" spans="1:24" x14ac:dyDescent="0.3">
      <c r="A152" s="33">
        <v>2010</v>
      </c>
      <c r="B152" s="3">
        <v>40531</v>
      </c>
      <c r="C152" s="33">
        <v>12</v>
      </c>
      <c r="D152" s="2">
        <v>19</v>
      </c>
      <c r="E152" s="33">
        <v>353</v>
      </c>
      <c r="F152" s="37">
        <v>-7.5834791666666659</v>
      </c>
      <c r="G152" s="4">
        <v>143.49166666666667</v>
      </c>
      <c r="H152" s="37">
        <v>-5.1263125000000009</v>
      </c>
      <c r="I152" s="4">
        <v>6.2612013888888889</v>
      </c>
      <c r="J152" s="37">
        <v>7.8487013888888884</v>
      </c>
      <c r="K152" s="4">
        <v>7.1312847222222233</v>
      </c>
      <c r="L152" s="37">
        <v>2.4616874999999996</v>
      </c>
      <c r="M152" s="5">
        <v>67.6023</v>
      </c>
      <c r="N152" s="41">
        <v>67.6023</v>
      </c>
      <c r="O152" s="4">
        <v>5.8408387199999998</v>
      </c>
      <c r="P152" s="44">
        <f t="shared" si="7"/>
        <v>5.8408387199999998</v>
      </c>
      <c r="Q152" s="8">
        <v>143.49167</v>
      </c>
      <c r="R152" s="47">
        <v>143.611006041667</v>
      </c>
      <c r="S152" s="8">
        <v>1047.0012999999999</v>
      </c>
      <c r="T152" s="47">
        <v>1047.87206668362</v>
      </c>
      <c r="U152" s="8">
        <v>70070.219986249082</v>
      </c>
      <c r="V152" s="51">
        <v>5.5786356214583286E-3</v>
      </c>
      <c r="W152" s="9">
        <v>8.3124683387130643E-5</v>
      </c>
      <c r="X152" s="86">
        <f t="shared" si="6"/>
        <v>11194.275664204968</v>
      </c>
    </row>
    <row r="153" spans="1:24" x14ac:dyDescent="0.3">
      <c r="A153" s="33">
        <v>2010</v>
      </c>
      <c r="B153" s="3">
        <v>40532</v>
      </c>
      <c r="C153" s="33">
        <v>12</v>
      </c>
      <c r="D153" s="2">
        <v>20</v>
      </c>
      <c r="E153" s="33">
        <v>354</v>
      </c>
      <c r="F153" s="37">
        <v>-5.3669583333333337</v>
      </c>
      <c r="G153" s="4">
        <v>143.73541666666665</v>
      </c>
      <c r="H153" s="37">
        <v>-3.6413437500000008</v>
      </c>
      <c r="I153" s="4">
        <v>6.2615486111111123</v>
      </c>
      <c r="J153" s="37">
        <v>7.8566944444444458</v>
      </c>
      <c r="K153" s="4">
        <v>7.1181666666666672</v>
      </c>
      <c r="L153" s="37">
        <v>2.4487569444444444</v>
      </c>
      <c r="M153" s="5">
        <v>71.349599999999995</v>
      </c>
      <c r="N153" s="41">
        <v>71.349599999999995</v>
      </c>
      <c r="O153" s="4">
        <v>6.164605439999999</v>
      </c>
      <c r="P153" s="44">
        <f t="shared" si="7"/>
        <v>6.1646054399999999</v>
      </c>
      <c r="Q153" s="8">
        <v>143.73542</v>
      </c>
      <c r="R153" s="47">
        <v>143.81497729166699</v>
      </c>
      <c r="S153" s="8">
        <v>1048.7799</v>
      </c>
      <c r="T153" s="47">
        <v>1049.3603633063799</v>
      </c>
      <c r="U153" s="8">
        <v>70046.689296356824</v>
      </c>
      <c r="V153" s="51">
        <v>5.8778832291938848E-3</v>
      </c>
      <c r="W153" s="9">
        <v>8.7763893480986469E-5</v>
      </c>
      <c r="X153" s="86">
        <f t="shared" si="6"/>
        <v>11200.440269644969</v>
      </c>
    </row>
    <row r="154" spans="1:24" x14ac:dyDescent="0.3">
      <c r="A154" s="33">
        <v>2010</v>
      </c>
      <c r="B154" s="3">
        <v>40533</v>
      </c>
      <c r="C154" s="33">
        <v>12</v>
      </c>
      <c r="D154" s="2">
        <v>21</v>
      </c>
      <c r="E154" s="33">
        <v>355</v>
      </c>
      <c r="F154" s="37">
        <v>-6.5112291666666664</v>
      </c>
      <c r="G154" s="4">
        <v>143.89791666666667</v>
      </c>
      <c r="H154" s="37">
        <v>-4.2387812500000006</v>
      </c>
      <c r="I154" s="4">
        <v>6.3008333333333333</v>
      </c>
      <c r="J154" s="37">
        <v>7.8138125</v>
      </c>
      <c r="K154" s="4">
        <v>7.0691527777777781</v>
      </c>
      <c r="L154" s="37">
        <v>2.4092638888888889</v>
      </c>
      <c r="M154" s="5">
        <v>54.786949999999997</v>
      </c>
      <c r="N154" s="41">
        <v>54.786949999999997</v>
      </c>
      <c r="O154" s="4">
        <v>4.7335924799999995</v>
      </c>
      <c r="P154" s="44">
        <f t="shared" si="7"/>
        <v>4.7335924799999995</v>
      </c>
      <c r="Q154" s="8">
        <v>143.89792</v>
      </c>
      <c r="R154" s="47">
        <v>143.673524375</v>
      </c>
      <c r="S154" s="8">
        <v>1049.9656</v>
      </c>
      <c r="T154" s="47">
        <v>1048.3282379546299</v>
      </c>
      <c r="U154" s="8">
        <v>70023.158606464567</v>
      </c>
      <c r="V154" s="51">
        <v>4.5083312787916963E-3</v>
      </c>
      <c r="W154" s="9">
        <v>6.7415122109130063E-5</v>
      </c>
      <c r="X154" s="86">
        <f t="shared" si="6"/>
        <v>11205.17386212497</v>
      </c>
    </row>
    <row r="155" spans="1:24" x14ac:dyDescent="0.3">
      <c r="A155" s="33">
        <v>2010</v>
      </c>
      <c r="B155" s="3">
        <v>40534</v>
      </c>
      <c r="C155" s="33">
        <v>12</v>
      </c>
      <c r="D155" s="2">
        <v>22</v>
      </c>
      <c r="E155" s="33">
        <v>356</v>
      </c>
      <c r="F155" s="37">
        <v>-5.7275416666666672</v>
      </c>
      <c r="G155" s="4">
        <v>143.43958333333333</v>
      </c>
      <c r="H155" s="37">
        <v>-2.9892708333333338</v>
      </c>
      <c r="I155" s="4">
        <v>6.1352569444444462</v>
      </c>
      <c r="J155" s="37">
        <v>7.7926666666666646</v>
      </c>
      <c r="K155" s="4">
        <v>6.8844791666666652</v>
      </c>
      <c r="L155" s="37">
        <v>2.353951388888889</v>
      </c>
      <c r="M155" s="5" t="s">
        <v>27</v>
      </c>
      <c r="N155" s="41">
        <v>-14.653775</v>
      </c>
      <c r="O155" s="4" t="s">
        <v>27</v>
      </c>
      <c r="P155" s="44">
        <f t="shared" si="7"/>
        <v>-1.26608616</v>
      </c>
      <c r="Q155" s="8">
        <v>143.43958000000001</v>
      </c>
      <c r="R155" s="47">
        <v>143.23150729166699</v>
      </c>
      <c r="S155" s="8">
        <v>1046.6212</v>
      </c>
      <c r="T155" s="47">
        <v>1045.10301610438</v>
      </c>
      <c r="U155" s="8">
        <v>69999.62791657231</v>
      </c>
      <c r="V155" s="51" t="s">
        <v>27</v>
      </c>
      <c r="W155" s="9" t="s">
        <v>27</v>
      </c>
      <c r="X155" s="86">
        <f t="shared" si="6"/>
        <v>11203.90777596497</v>
      </c>
    </row>
    <row r="156" spans="1:24" x14ac:dyDescent="0.3">
      <c r="A156" s="33">
        <v>2010</v>
      </c>
      <c r="B156" s="3">
        <v>40535</v>
      </c>
      <c r="C156" s="33">
        <v>12</v>
      </c>
      <c r="D156" s="2">
        <v>23</v>
      </c>
      <c r="E156" s="33">
        <v>357</v>
      </c>
      <c r="F156" s="37">
        <v>-5.3465000000000016</v>
      </c>
      <c r="G156" s="4">
        <v>143.01458333333332</v>
      </c>
      <c r="H156" s="37">
        <v>-3.2740624999999999</v>
      </c>
      <c r="I156" s="4">
        <v>6.2049444444444442</v>
      </c>
      <c r="J156" s="37">
        <v>7.7046944444444421</v>
      </c>
      <c r="K156" s="4">
        <v>6.9621249999999995</v>
      </c>
      <c r="L156" s="37">
        <v>2.3537569444444442</v>
      </c>
      <c r="M156" s="5">
        <v>-84.094499999999996</v>
      </c>
      <c r="N156" s="41">
        <v>-84.094499999999996</v>
      </c>
      <c r="O156" s="4">
        <v>-7.2657647999999995</v>
      </c>
      <c r="P156" s="44">
        <f t="shared" si="7"/>
        <v>-7.2657648000000004</v>
      </c>
      <c r="Q156" s="8">
        <v>143.01458</v>
      </c>
      <c r="R156" s="47">
        <v>142.995202083333</v>
      </c>
      <c r="S156" s="8">
        <v>1043.5201999999999</v>
      </c>
      <c r="T156" s="47">
        <v>1043.3787915212499</v>
      </c>
      <c r="U156" s="8">
        <v>69976.097226680053</v>
      </c>
      <c r="V156" s="51">
        <v>-6.9627446973005254E-3</v>
      </c>
      <c r="W156" s="9">
        <v>-1.0355228527610074E-4</v>
      </c>
      <c r="X156" s="86">
        <f t="shared" si="6"/>
        <v>11196.64201116497</v>
      </c>
    </row>
    <row r="157" spans="1:24" x14ac:dyDescent="0.3">
      <c r="A157" s="33">
        <v>2010</v>
      </c>
      <c r="B157" s="3">
        <v>40536</v>
      </c>
      <c r="C157" s="33">
        <v>12</v>
      </c>
      <c r="D157" s="2">
        <v>24</v>
      </c>
      <c r="E157" s="33">
        <v>358</v>
      </c>
      <c r="F157" s="37">
        <v>-6.3153750000000004</v>
      </c>
      <c r="G157" s="4">
        <v>142.97500000000005</v>
      </c>
      <c r="H157" s="37">
        <v>-4.877052083333334</v>
      </c>
      <c r="I157" s="4">
        <v>6.2332430555555547</v>
      </c>
      <c r="J157" s="37">
        <v>7.5545763888888926</v>
      </c>
      <c r="K157" s="4">
        <v>6.9254027777777791</v>
      </c>
      <c r="L157" s="37">
        <v>2.3185416666666674</v>
      </c>
      <c r="M157" s="5" t="s">
        <v>27</v>
      </c>
      <c r="N157" s="41">
        <v>-56.926261428571401</v>
      </c>
      <c r="O157" s="4" t="s">
        <v>27</v>
      </c>
      <c r="P157" s="44">
        <f t="shared" si="7"/>
        <v>-4.9184289874285696</v>
      </c>
      <c r="Q157" s="8">
        <v>142.97499999999999</v>
      </c>
      <c r="R157" s="47">
        <v>142.99641916666701</v>
      </c>
      <c r="S157" s="8">
        <v>1043.2313999999999</v>
      </c>
      <c r="T157" s="47">
        <v>1043.3876720915</v>
      </c>
      <c r="U157" s="8">
        <v>69952.566536787795</v>
      </c>
      <c r="V157" s="51" t="s">
        <v>27</v>
      </c>
      <c r="W157" s="9" t="s">
        <v>27</v>
      </c>
      <c r="X157" s="86">
        <f t="shared" si="6"/>
        <v>11191.723582177541</v>
      </c>
    </row>
    <row r="158" spans="1:24" x14ac:dyDescent="0.3">
      <c r="A158" s="33">
        <v>2010</v>
      </c>
      <c r="B158" s="3">
        <v>40537</v>
      </c>
      <c r="C158" s="33">
        <v>12</v>
      </c>
      <c r="D158" s="2">
        <v>25</v>
      </c>
      <c r="E158" s="33">
        <v>359</v>
      </c>
      <c r="F158" s="37">
        <v>-8.0123333333333324</v>
      </c>
      <c r="G158" s="4">
        <v>143.01875000000001</v>
      </c>
      <c r="H158" s="37">
        <v>-5.9787395833333328</v>
      </c>
      <c r="I158" s="4">
        <v>6.1386458333333325</v>
      </c>
      <c r="J158" s="37">
        <v>7.5524236111111094</v>
      </c>
      <c r="K158" s="4">
        <v>6.8556458333333339</v>
      </c>
      <c r="L158" s="37">
        <v>2.2808958333333336</v>
      </c>
      <c r="M158" s="5" t="s">
        <v>27</v>
      </c>
      <c r="N158" s="41">
        <v>-29.758022857142901</v>
      </c>
      <c r="O158" s="4" t="s">
        <v>27</v>
      </c>
      <c r="P158" s="44">
        <f t="shared" si="7"/>
        <v>-2.5710931748571464</v>
      </c>
      <c r="Q158" s="8">
        <v>143.01875000000001</v>
      </c>
      <c r="R158" s="47">
        <v>142.97387000000001</v>
      </c>
      <c r="S158" s="8">
        <v>1043.5506</v>
      </c>
      <c r="T158" s="47">
        <v>1043.2231398419999</v>
      </c>
      <c r="U158" s="8">
        <v>69929.035846895538</v>
      </c>
      <c r="V158" s="51" t="s">
        <v>27</v>
      </c>
      <c r="W158" s="9" t="s">
        <v>27</v>
      </c>
      <c r="X158" s="86">
        <f t="shared" si="6"/>
        <v>11189.152489002685</v>
      </c>
    </row>
    <row r="159" spans="1:24" x14ac:dyDescent="0.3">
      <c r="A159" s="33">
        <v>2010</v>
      </c>
      <c r="B159" s="3">
        <v>40538</v>
      </c>
      <c r="C159" s="33">
        <v>12</v>
      </c>
      <c r="D159" s="2">
        <v>26</v>
      </c>
      <c r="E159" s="33">
        <v>360</v>
      </c>
      <c r="F159" s="37">
        <v>-9.4718750000000007</v>
      </c>
      <c r="G159" s="4">
        <v>142.92708333333326</v>
      </c>
      <c r="H159" s="37">
        <v>-9.0988854166666648</v>
      </c>
      <c r="I159" s="4">
        <v>5.9238333333333344</v>
      </c>
      <c r="J159" s="37">
        <v>7.5457777777777784</v>
      </c>
      <c r="K159" s="4">
        <v>6.7716527777777786</v>
      </c>
      <c r="L159" s="37">
        <v>2.1992708333333328</v>
      </c>
      <c r="M159" s="5" t="s">
        <v>27</v>
      </c>
      <c r="N159" s="41">
        <v>-2.5897842857142899</v>
      </c>
      <c r="O159" s="4" t="s">
        <v>27</v>
      </c>
      <c r="P159" s="44">
        <f t="shared" si="7"/>
        <v>-0.22375736228571466</v>
      </c>
      <c r="Q159" s="8">
        <v>142.92707999999999</v>
      </c>
      <c r="R159" s="47">
        <v>142.96176187500001</v>
      </c>
      <c r="S159" s="8">
        <v>1042.8816999999999</v>
      </c>
      <c r="T159" s="47">
        <v>1043.1347916971299</v>
      </c>
      <c r="U159" s="8">
        <v>69905.505157003281</v>
      </c>
      <c r="V159" s="51" t="s">
        <v>27</v>
      </c>
      <c r="W159" s="9" t="s">
        <v>27</v>
      </c>
      <c r="X159" s="86">
        <f t="shared" si="6"/>
        <v>11188.928731640399</v>
      </c>
    </row>
    <row r="160" spans="1:24" x14ac:dyDescent="0.3">
      <c r="A160" s="33">
        <v>2010</v>
      </c>
      <c r="B160" s="3">
        <v>40539</v>
      </c>
      <c r="C160" s="33">
        <v>12</v>
      </c>
      <c r="D160" s="2">
        <v>27</v>
      </c>
      <c r="E160" s="33">
        <v>361</v>
      </c>
      <c r="F160" s="37">
        <v>-7.8297083333333335</v>
      </c>
      <c r="G160" s="4">
        <v>142.99791666666681</v>
      </c>
      <c r="H160" s="37">
        <v>-7.002604166666667</v>
      </c>
      <c r="I160" s="4">
        <v>5.931111111111111</v>
      </c>
      <c r="J160" s="37">
        <v>7.4905833333333334</v>
      </c>
      <c r="K160" s="4">
        <v>6.7305555555555552</v>
      </c>
      <c r="L160" s="37">
        <v>2.1196736111111107</v>
      </c>
      <c r="M160" s="5" t="s">
        <v>27</v>
      </c>
      <c r="N160" s="41">
        <v>24.578454285714301</v>
      </c>
      <c r="O160" s="4" t="s">
        <v>27</v>
      </c>
      <c r="P160" s="44">
        <f t="shared" si="7"/>
        <v>2.1235784502857156</v>
      </c>
      <c r="Q160" s="8">
        <v>142.99791999999999</v>
      </c>
      <c r="R160" s="47">
        <v>143.11419604166699</v>
      </c>
      <c r="S160" s="8">
        <v>1043.3986</v>
      </c>
      <c r="T160" s="47">
        <v>1044.24704283763</v>
      </c>
      <c r="U160" s="8">
        <v>69881.974467111024</v>
      </c>
      <c r="V160" s="51" t="s">
        <v>27</v>
      </c>
      <c r="W160" s="9" t="s">
        <v>27</v>
      </c>
      <c r="X160" s="86">
        <f t="shared" si="6"/>
        <v>11191.052310090685</v>
      </c>
    </row>
    <row r="161" spans="1:24" x14ac:dyDescent="0.3">
      <c r="A161" s="33">
        <v>2010</v>
      </c>
      <c r="B161" s="3">
        <v>40540</v>
      </c>
      <c r="C161" s="33">
        <v>12</v>
      </c>
      <c r="D161" s="2">
        <v>28</v>
      </c>
      <c r="E161" s="33">
        <v>362</v>
      </c>
      <c r="F161" s="37">
        <v>-4.9232916666666666</v>
      </c>
      <c r="G161" s="4">
        <v>143.23541666666668</v>
      </c>
      <c r="H161" s="37">
        <v>-2.6554791666666673</v>
      </c>
      <c r="I161" s="4">
        <v>5.7301319444444454</v>
      </c>
      <c r="J161" s="37">
        <v>7.3683125000000009</v>
      </c>
      <c r="K161" s="4">
        <v>6.6664930555555566</v>
      </c>
      <c r="L161" s="37">
        <v>2.0137361111111112</v>
      </c>
      <c r="M161" s="5">
        <v>51.746692857142897</v>
      </c>
      <c r="N161" s="41">
        <v>51.746692857142897</v>
      </c>
      <c r="O161" s="4">
        <v>4.4709142628571463</v>
      </c>
      <c r="P161" s="44">
        <f t="shared" si="7"/>
        <v>4.4709142628571463</v>
      </c>
      <c r="Q161" s="8">
        <v>143.23542</v>
      </c>
      <c r="R161" s="47">
        <v>143.48327166666701</v>
      </c>
      <c r="S161" s="8">
        <v>1045.1315999999999</v>
      </c>
      <c r="T161" s="47">
        <v>1046.940040043</v>
      </c>
      <c r="U161" s="8">
        <v>69858.443777218767</v>
      </c>
      <c r="V161" s="51">
        <v>4.2778483725692895E-3</v>
      </c>
      <c r="W161" s="9">
        <v>6.3834492324775835E-5</v>
      </c>
      <c r="X161" s="86">
        <f t="shared" si="6"/>
        <v>11195.523224353541</v>
      </c>
    </row>
    <row r="162" spans="1:24" x14ac:dyDescent="0.3">
      <c r="A162" s="33">
        <v>2010</v>
      </c>
      <c r="B162" s="3">
        <v>40541</v>
      </c>
      <c r="C162" s="33">
        <v>12</v>
      </c>
      <c r="D162" s="2">
        <v>29</v>
      </c>
      <c r="E162" s="33">
        <v>363</v>
      </c>
      <c r="F162" s="37">
        <v>-3.8877708333333332</v>
      </c>
      <c r="G162" s="4">
        <v>143.74166666666665</v>
      </c>
      <c r="H162" s="37">
        <v>-1.3131041666666663</v>
      </c>
      <c r="I162" s="4">
        <v>5.6283541666666652</v>
      </c>
      <c r="J162" s="37">
        <v>7.2164236111111109</v>
      </c>
      <c r="K162" s="4">
        <v>6.5075624999999997</v>
      </c>
      <c r="L162" s="37">
        <v>1.8999930555555558</v>
      </c>
      <c r="M162" s="5">
        <v>38.948647826086997</v>
      </c>
      <c r="N162" s="41">
        <v>38.948647826086997</v>
      </c>
      <c r="O162" s="4">
        <v>3.3651631721739164</v>
      </c>
      <c r="P162" s="44">
        <f t="shared" si="7"/>
        <v>3.3651631721739164</v>
      </c>
      <c r="Q162" s="8">
        <v>143.74167</v>
      </c>
      <c r="R162" s="47">
        <v>143.64273020833301</v>
      </c>
      <c r="S162" s="8">
        <v>1048.8254999999999</v>
      </c>
      <c r="T162" s="47">
        <v>1048.10354523813</v>
      </c>
      <c r="U162" s="8">
        <v>69834.913087326509</v>
      </c>
      <c r="V162" s="51">
        <v>3.2085064185050521E-3</v>
      </c>
      <c r="W162" s="9">
        <v>4.8064176529650658E-5</v>
      </c>
      <c r="X162" s="86">
        <f t="shared" si="6"/>
        <v>11198.888387525714</v>
      </c>
    </row>
    <row r="163" spans="1:24" x14ac:dyDescent="0.3">
      <c r="A163" s="33">
        <v>2010</v>
      </c>
      <c r="B163" s="3">
        <v>40542</v>
      </c>
      <c r="C163" s="33">
        <v>12</v>
      </c>
      <c r="D163" s="2">
        <v>30</v>
      </c>
      <c r="E163" s="33">
        <v>364</v>
      </c>
      <c r="F163" s="37">
        <v>-1.3373333333333337</v>
      </c>
      <c r="G163" s="4">
        <v>143.53958333333335</v>
      </c>
      <c r="H163" s="37">
        <v>1.0123020833333334</v>
      </c>
      <c r="I163" s="4">
        <v>5.2920138888888895</v>
      </c>
      <c r="J163" s="37">
        <v>7.1422986111111122</v>
      </c>
      <c r="K163" s="4">
        <v>6.5236111111111095</v>
      </c>
      <c r="L163" s="37">
        <v>1.8616875000000002</v>
      </c>
      <c r="M163" s="5" t="s">
        <v>27</v>
      </c>
      <c r="N163" s="41">
        <v>54.77</v>
      </c>
      <c r="O163" s="4" t="s">
        <v>27</v>
      </c>
      <c r="P163" s="44">
        <f t="shared" si="7"/>
        <v>4.7321280000000012</v>
      </c>
      <c r="Q163" s="8">
        <v>143.53958</v>
      </c>
      <c r="R163" s="47">
        <v>141.76484083333301</v>
      </c>
      <c r="S163" s="8">
        <v>1047.3508999999999</v>
      </c>
      <c r="T163" s="47">
        <v>1034.4013376245</v>
      </c>
      <c r="U163" s="8">
        <v>69811.382397434252</v>
      </c>
      <c r="V163" s="51" t="s">
        <v>27</v>
      </c>
      <c r="W163" s="9" t="s">
        <v>27</v>
      </c>
      <c r="X163" s="86">
        <f t="shared" si="6"/>
        <v>11203.620515525714</v>
      </c>
    </row>
    <row r="164" spans="1:24" x14ac:dyDescent="0.3">
      <c r="A164" s="35">
        <v>2010</v>
      </c>
      <c r="B164" s="54">
        <v>40543</v>
      </c>
      <c r="C164" s="35">
        <v>12</v>
      </c>
      <c r="D164" s="55">
        <v>31</v>
      </c>
      <c r="E164" s="35">
        <v>365</v>
      </c>
      <c r="F164" s="39">
        <v>3.7442708333333332</v>
      </c>
      <c r="G164" s="56">
        <v>139.91458333333335</v>
      </c>
      <c r="H164" s="39">
        <v>4.7210104166666671</v>
      </c>
      <c r="I164" s="56">
        <v>5.3360763888888885</v>
      </c>
      <c r="J164" s="39">
        <v>7.3320833333333333</v>
      </c>
      <c r="K164" s="56">
        <v>6.3599097222222225</v>
      </c>
      <c r="L164" s="39">
        <v>1.2077083333333334</v>
      </c>
      <c r="M164" s="57" t="s">
        <v>27</v>
      </c>
      <c r="N164" s="42">
        <v>70.64</v>
      </c>
      <c r="O164" s="56" t="s">
        <v>27</v>
      </c>
      <c r="P164" s="45">
        <f>N164*60*60*24/10^6</f>
        <v>6.1032959999999994</v>
      </c>
      <c r="Q164" s="58">
        <v>139.91458</v>
      </c>
      <c r="R164" s="49">
        <v>139.91458</v>
      </c>
      <c r="S164" s="58">
        <v>1020.9007</v>
      </c>
      <c r="T164" s="49">
        <v>1020.900724428</v>
      </c>
      <c r="U164" s="58">
        <v>69787.851707541995</v>
      </c>
      <c r="V164" s="53" t="s">
        <v>27</v>
      </c>
      <c r="W164" s="59" t="s">
        <v>27</v>
      </c>
      <c r="X164" s="88">
        <f t="shared" si="6"/>
        <v>11209.723811525713</v>
      </c>
    </row>
  </sheetData>
  <autoFilter ref="A2:X164" xr:uid="{00000000-0009-0000-0000-000000000000}"/>
  <mergeCells count="9">
    <mergeCell ref="V1:X1"/>
    <mergeCell ref="C1:C2"/>
    <mergeCell ref="D1:D2"/>
    <mergeCell ref="E1:E2"/>
    <mergeCell ref="A1:A2"/>
    <mergeCell ref="B1:B2"/>
    <mergeCell ref="F1:L1"/>
    <mergeCell ref="M1:P1"/>
    <mergeCell ref="Q1:U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tabSelected="1" zoomScaleNormal="10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K22" sqref="AK22"/>
    </sheetView>
  </sheetViews>
  <sheetFormatPr defaultRowHeight="14.4" x14ac:dyDescent="0.3"/>
  <cols>
    <col min="2" max="2" width="10.44140625" bestFit="1" customWidth="1"/>
    <col min="3" max="3" width="7.6640625" customWidth="1"/>
    <col min="4" max="4" width="6.6640625" customWidth="1"/>
    <col min="6" max="11" width="9.33203125" bestFit="1" customWidth="1"/>
    <col min="12" max="12" width="9.109375" customWidth="1"/>
    <col min="13" max="13" width="9.44140625" bestFit="1" customWidth="1"/>
    <col min="14" max="14" width="9.44140625" customWidth="1"/>
    <col min="15" max="15" width="9.33203125" bestFit="1" customWidth="1"/>
    <col min="16" max="16" width="9.33203125" customWidth="1"/>
    <col min="17" max="18" width="9.33203125" bestFit="1" customWidth="1"/>
    <col min="19" max="19" width="9.44140625" bestFit="1" customWidth="1"/>
    <col min="20" max="20" width="11.88671875" customWidth="1"/>
    <col min="21" max="21" width="11.109375" customWidth="1"/>
    <col min="22" max="22" width="10.33203125" style="1" customWidth="1"/>
    <col min="25" max="25" width="19.5546875" bestFit="1" customWidth="1"/>
    <col min="30" max="30" width="12" bestFit="1" customWidth="1"/>
    <col min="31" max="31" width="13.5546875" bestFit="1" customWidth="1"/>
    <col min="33" max="33" width="12.88671875" bestFit="1" customWidth="1"/>
    <col min="35" max="35" width="13.6640625" bestFit="1" customWidth="1"/>
    <col min="36" max="36" width="12" bestFit="1" customWidth="1"/>
  </cols>
  <sheetData>
    <row r="1" spans="1:38" x14ac:dyDescent="0.3">
      <c r="A1" s="121" t="s">
        <v>4</v>
      </c>
      <c r="B1" s="120" t="s">
        <v>5</v>
      </c>
      <c r="C1" s="120" t="s">
        <v>6</v>
      </c>
      <c r="D1" s="120" t="s">
        <v>7</v>
      </c>
      <c r="E1" s="120" t="s">
        <v>8</v>
      </c>
      <c r="F1" s="123" t="s">
        <v>9</v>
      </c>
      <c r="G1" s="123" t="s">
        <v>10</v>
      </c>
      <c r="H1" s="122" t="s">
        <v>28</v>
      </c>
      <c r="I1" s="122"/>
      <c r="J1" s="122"/>
      <c r="K1" s="122"/>
      <c r="L1" s="122"/>
      <c r="M1" s="122" t="s">
        <v>29</v>
      </c>
      <c r="N1" s="122"/>
      <c r="O1" s="122"/>
      <c r="P1" s="122"/>
      <c r="Q1" s="122" t="s">
        <v>33</v>
      </c>
      <c r="R1" s="122"/>
      <c r="S1" s="124"/>
      <c r="T1" s="119" t="s">
        <v>3</v>
      </c>
      <c r="U1" s="119"/>
      <c r="V1" s="119"/>
    </row>
    <row r="2" spans="1:38" ht="55.2" x14ac:dyDescent="0.3">
      <c r="A2" s="125"/>
      <c r="B2" s="120"/>
      <c r="C2" s="120"/>
      <c r="D2" s="120"/>
      <c r="E2" s="120"/>
      <c r="F2" s="123"/>
      <c r="G2" s="123"/>
      <c r="H2" s="70" t="s">
        <v>11</v>
      </c>
      <c r="I2" s="71" t="s">
        <v>12</v>
      </c>
      <c r="J2" s="71" t="s">
        <v>13</v>
      </c>
      <c r="K2" s="71" t="s">
        <v>14</v>
      </c>
      <c r="L2" s="71" t="s">
        <v>15</v>
      </c>
      <c r="M2" s="72" t="s">
        <v>16</v>
      </c>
      <c r="N2" s="72" t="s">
        <v>17</v>
      </c>
      <c r="O2" s="72" t="s">
        <v>18</v>
      </c>
      <c r="P2" s="72" t="s">
        <v>30</v>
      </c>
      <c r="Q2" s="73" t="s">
        <v>20</v>
      </c>
      <c r="R2" s="73" t="s">
        <v>21</v>
      </c>
      <c r="S2" s="76" t="s">
        <v>32</v>
      </c>
      <c r="T2" s="72" t="s">
        <v>24</v>
      </c>
      <c r="U2" s="72" t="s">
        <v>25</v>
      </c>
      <c r="V2" s="74" t="s">
        <v>31</v>
      </c>
    </row>
    <row r="3" spans="1:38" x14ac:dyDescent="0.3">
      <c r="A3" s="32">
        <v>2011</v>
      </c>
      <c r="B3" s="3">
        <v>40544</v>
      </c>
      <c r="C3" s="32">
        <v>1</v>
      </c>
      <c r="D3" s="2">
        <v>1</v>
      </c>
      <c r="E3" s="32">
        <v>1</v>
      </c>
      <c r="F3" s="4">
        <v>4.9129166666666668</v>
      </c>
      <c r="G3" s="36">
        <v>139.10416666666666</v>
      </c>
      <c r="H3" s="4">
        <v>6.3305312499999982</v>
      </c>
      <c r="I3" s="36">
        <v>5.5449236111111118</v>
      </c>
      <c r="J3" s="4">
        <v>7.3491388888888878</v>
      </c>
      <c r="K3" s="36">
        <v>6.3426180555555556</v>
      </c>
      <c r="L3" s="4">
        <v>1.7948055555555555</v>
      </c>
      <c r="M3" s="62">
        <v>86.507203703703695</v>
      </c>
      <c r="N3" s="6">
        <v>86.507203703703695</v>
      </c>
      <c r="O3" s="36">
        <v>7.4742223999999995</v>
      </c>
      <c r="P3" s="7">
        <f>N3*60*60*24/10^6</f>
        <v>7.4742223999999986</v>
      </c>
      <c r="Q3" s="60">
        <v>139.10416666666666</v>
      </c>
      <c r="R3" s="65">
        <v>1014.9874624999998</v>
      </c>
      <c r="S3" s="8">
        <v>69764.321017649694</v>
      </c>
      <c r="T3" s="78">
        <v>7.3638568712862318E-3</v>
      </c>
      <c r="U3" s="79">
        <v>1.0686873467048835E-4</v>
      </c>
      <c r="V3" s="85">
        <f>'CM2010'!X164+P3</f>
        <v>11217.198033925713</v>
      </c>
    </row>
    <row r="4" spans="1:38" x14ac:dyDescent="0.3">
      <c r="A4" s="33">
        <v>2011</v>
      </c>
      <c r="B4" s="3">
        <v>40545</v>
      </c>
      <c r="C4" s="33">
        <v>1</v>
      </c>
      <c r="D4" s="2">
        <v>2</v>
      </c>
      <c r="E4" s="33">
        <v>2</v>
      </c>
      <c r="F4" s="4">
        <v>-6.3317083333333342</v>
      </c>
      <c r="G4" s="37">
        <v>139.97499999999997</v>
      </c>
      <c r="H4" s="4">
        <v>-2.2267812500000002</v>
      </c>
      <c r="I4" s="37">
        <v>5.6748888888888898</v>
      </c>
      <c r="J4" s="4">
        <v>7.2855069444444451</v>
      </c>
      <c r="K4" s="37">
        <v>6.2503055555555562</v>
      </c>
      <c r="L4" s="4">
        <v>2.0853402777777776</v>
      </c>
      <c r="M4" s="63" t="s">
        <v>27</v>
      </c>
      <c r="N4" s="6">
        <v>66.964299905033201</v>
      </c>
      <c r="O4" s="37" t="s">
        <v>27</v>
      </c>
      <c r="P4" s="7">
        <f t="shared" ref="P4:P67" si="0">N4*60*60*24/10^6</f>
        <v>5.7857155117948684</v>
      </c>
      <c r="Q4" s="60">
        <v>139.97499999999997</v>
      </c>
      <c r="R4" s="61">
        <v>1021.3415849999998</v>
      </c>
      <c r="S4" s="8">
        <v>69740.790327757481</v>
      </c>
      <c r="T4" s="77" t="s">
        <v>27</v>
      </c>
      <c r="U4" s="80" t="s">
        <v>27</v>
      </c>
      <c r="V4" s="86">
        <f t="shared" ref="V4:V67" si="1">V3+P4</f>
        <v>11222.983749437508</v>
      </c>
      <c r="AI4" t="s">
        <v>85</v>
      </c>
      <c r="AJ4" t="s">
        <v>81</v>
      </c>
      <c r="AK4" t="s">
        <v>81</v>
      </c>
      <c r="AL4" t="s">
        <v>84</v>
      </c>
    </row>
    <row r="5" spans="1:38" x14ac:dyDescent="0.3">
      <c r="A5" s="33">
        <v>2011</v>
      </c>
      <c r="B5" s="3">
        <v>40546</v>
      </c>
      <c r="C5" s="33">
        <v>1</v>
      </c>
      <c r="D5" s="2">
        <v>3</v>
      </c>
      <c r="E5" s="33">
        <v>3</v>
      </c>
      <c r="F5" s="4">
        <v>-5.6746041666666676</v>
      </c>
      <c r="G5" s="37">
        <v>141.57499999999996</v>
      </c>
      <c r="H5" s="4">
        <v>-4.1219062499999994</v>
      </c>
      <c r="I5" s="37">
        <v>5.6611736111111108</v>
      </c>
      <c r="J5" s="4">
        <v>7.3113125000000041</v>
      </c>
      <c r="K5" s="37">
        <v>6.2368472222222211</v>
      </c>
      <c r="L5" s="4">
        <v>2.0716666666666668</v>
      </c>
      <c r="M5" s="63" t="s">
        <v>27</v>
      </c>
      <c r="N5" s="6">
        <v>47.421396106362799</v>
      </c>
      <c r="O5" s="37" t="s">
        <v>27</v>
      </c>
      <c r="P5" s="7">
        <f t="shared" si="0"/>
        <v>4.0972086235897454</v>
      </c>
      <c r="Q5" s="60">
        <v>141.57499999999996</v>
      </c>
      <c r="R5" s="61">
        <v>1033.0161449999996</v>
      </c>
      <c r="S5" s="8">
        <v>69717.259637865223</v>
      </c>
      <c r="T5" s="77" t="s">
        <v>27</v>
      </c>
      <c r="U5" s="80" t="s">
        <v>27</v>
      </c>
      <c r="V5" s="86">
        <f t="shared" si="1"/>
        <v>11227.080958061098</v>
      </c>
      <c r="AA5" t="s">
        <v>58</v>
      </c>
      <c r="AB5" t="s">
        <v>59</v>
      </c>
      <c r="AC5" t="s">
        <v>41</v>
      </c>
      <c r="AD5" t="s">
        <v>43</v>
      </c>
      <c r="AE5" t="s">
        <v>66</v>
      </c>
      <c r="AF5" t="s">
        <v>67</v>
      </c>
      <c r="AG5" t="s">
        <v>44</v>
      </c>
      <c r="AH5" t="s">
        <v>45</v>
      </c>
      <c r="AI5" t="s">
        <v>80</v>
      </c>
      <c r="AJ5" t="s">
        <v>83</v>
      </c>
      <c r="AK5" t="s">
        <v>80</v>
      </c>
      <c r="AL5" t="s">
        <v>80</v>
      </c>
    </row>
    <row r="6" spans="1:38" x14ac:dyDescent="0.3">
      <c r="A6" s="33">
        <v>2011</v>
      </c>
      <c r="B6" s="3">
        <v>40547</v>
      </c>
      <c r="C6" s="33">
        <v>1</v>
      </c>
      <c r="D6" s="2">
        <v>4</v>
      </c>
      <c r="E6" s="33">
        <v>4</v>
      </c>
      <c r="F6" s="4">
        <v>-3.1403750000000001</v>
      </c>
      <c r="G6" s="37">
        <v>146.12916666666669</v>
      </c>
      <c r="H6" s="4">
        <v>-1.2328020833333333</v>
      </c>
      <c r="I6" s="37">
        <v>5.6337430555555557</v>
      </c>
      <c r="J6" s="4">
        <v>7.2970000000000006</v>
      </c>
      <c r="K6" s="37">
        <v>6.1680694444444448</v>
      </c>
      <c r="L6" s="4">
        <v>2.0664375000000001</v>
      </c>
      <c r="M6" s="63">
        <v>27.878492307692301</v>
      </c>
      <c r="N6" s="6">
        <v>27.878492307692301</v>
      </c>
      <c r="O6" s="37">
        <v>2.4087017353846147</v>
      </c>
      <c r="P6" s="7">
        <f t="shared" si="0"/>
        <v>2.4087017353846152</v>
      </c>
      <c r="Q6" s="60">
        <v>146.12916666666669</v>
      </c>
      <c r="R6" s="61">
        <v>1066.2460775000002</v>
      </c>
      <c r="S6" s="8">
        <v>69693.728947972966</v>
      </c>
      <c r="T6" s="77">
        <v>2.2590486250905943E-3</v>
      </c>
      <c r="U6" s="80">
        <v>3.4477634107354734E-5</v>
      </c>
      <c r="V6" s="86">
        <f t="shared" si="1"/>
        <v>11229.489659796483</v>
      </c>
      <c r="X6">
        <v>18.542548846326167</v>
      </c>
      <c r="Y6" s="117">
        <v>2010</v>
      </c>
      <c r="Z6" s="117" t="s">
        <v>68</v>
      </c>
      <c r="AA6">
        <v>18.542548846326167</v>
      </c>
      <c r="AB6" s="117">
        <f>AA6+273.16</f>
        <v>291.70254884632618</v>
      </c>
      <c r="AC6">
        <f t="shared" ref="AC6:AC9" si="2">EXP((15175*(AB6-303.16))/(1.987*AB6*303.16))</f>
        <v>0.3717702115938239</v>
      </c>
      <c r="AD6" s="118">
        <v>81000</v>
      </c>
      <c r="AE6" s="117"/>
      <c r="AF6" s="117"/>
      <c r="AG6">
        <f t="shared" ref="AG6:AG9" si="3">AC6*AD6</f>
        <v>30113.387139099737</v>
      </c>
      <c r="AH6">
        <f>0.24*AG6</f>
        <v>7227.2129133839371</v>
      </c>
      <c r="AI6">
        <f>0.67*AH6</f>
        <v>4842.2326519672379</v>
      </c>
      <c r="AJ6">
        <v>126.30279819261722</v>
      </c>
      <c r="AK6">
        <f>AJ6/1000*30*730</f>
        <v>2766.0312804183172</v>
      </c>
      <c r="AL6">
        <v>2325.4204969891321</v>
      </c>
    </row>
    <row r="7" spans="1:38" x14ac:dyDescent="0.3">
      <c r="A7" s="33">
        <v>2011</v>
      </c>
      <c r="B7" s="3">
        <v>40548</v>
      </c>
      <c r="C7" s="33">
        <v>1</v>
      </c>
      <c r="D7" s="2">
        <v>5</v>
      </c>
      <c r="E7" s="33">
        <v>5</v>
      </c>
      <c r="F7" s="4">
        <v>-8.6475833333333316</v>
      </c>
      <c r="G7" s="37">
        <v>149.09791666666675</v>
      </c>
      <c r="H7" s="4">
        <v>-8.9307083333333335</v>
      </c>
      <c r="I7" s="37">
        <v>5.4721458333333333</v>
      </c>
      <c r="J7" s="4">
        <v>7.1832708333333342</v>
      </c>
      <c r="K7" s="37">
        <v>6.1090833333333334</v>
      </c>
      <c r="L7" s="4">
        <v>2.013826388888889</v>
      </c>
      <c r="M7" s="63">
        <v>36.534149999999997</v>
      </c>
      <c r="N7" s="6">
        <v>36.534149999999997</v>
      </c>
      <c r="O7" s="37">
        <v>3.1565505599999995</v>
      </c>
      <c r="P7" s="7">
        <f t="shared" si="0"/>
        <v>3.1565505599999999</v>
      </c>
      <c r="Q7" s="60">
        <v>149.09791666666675</v>
      </c>
      <c r="R7" s="61">
        <v>1087.9078587500005</v>
      </c>
      <c r="S7" s="8">
        <v>69670.198258080709</v>
      </c>
      <c r="T7" s="77">
        <v>2.9014870465471744E-3</v>
      </c>
      <c r="U7" s="80">
        <v>4.5198485957398057E-5</v>
      </c>
      <c r="V7" s="86">
        <f t="shared" si="1"/>
        <v>11232.646210356483</v>
      </c>
      <c r="X7">
        <v>15.110372662375509</v>
      </c>
      <c r="Y7">
        <v>2010</v>
      </c>
      <c r="Z7" t="s">
        <v>69</v>
      </c>
      <c r="AA7">
        <v>15.110372662375509</v>
      </c>
      <c r="AB7" s="117">
        <f>AA7+273.16</f>
        <v>288.27037266237551</v>
      </c>
      <c r="AC7">
        <f t="shared" si="2"/>
        <v>0.27220601262399791</v>
      </c>
      <c r="AD7" s="118">
        <f>AD6-AG6+12440</f>
        <v>63326.612860900263</v>
      </c>
      <c r="AG7">
        <f t="shared" si="3"/>
        <v>17237.884779849246</v>
      </c>
      <c r="AH7">
        <f t="shared" ref="AH7:AH17" si="4">0.24*AG7</f>
        <v>4137.0923471638189</v>
      </c>
      <c r="AI7">
        <f t="shared" ref="AI7:AI17" si="5">0.67*AH7</f>
        <v>2771.8518725997587</v>
      </c>
      <c r="AJ7">
        <v>90.178970357632963</v>
      </c>
      <c r="AK7">
        <f>AJ7/1000*31*730</f>
        <v>2040.7500991932341</v>
      </c>
      <c r="AL7">
        <v>1257.3615748630484</v>
      </c>
    </row>
    <row r="8" spans="1:38" x14ac:dyDescent="0.3">
      <c r="A8" s="33">
        <v>2011</v>
      </c>
      <c r="B8" s="3">
        <v>40549</v>
      </c>
      <c r="C8" s="33">
        <v>1</v>
      </c>
      <c r="D8" s="2">
        <v>6</v>
      </c>
      <c r="E8" s="33">
        <v>6</v>
      </c>
      <c r="F8" s="4">
        <v>-8.1749166666666682</v>
      </c>
      <c r="G8" s="37">
        <v>148.52708333333334</v>
      </c>
      <c r="H8" s="4">
        <v>-6.2862916666666662</v>
      </c>
      <c r="I8" s="37">
        <v>5.5031805555555557</v>
      </c>
      <c r="J8" s="4">
        <v>7.1708819444444467</v>
      </c>
      <c r="K8" s="37">
        <v>5.9692152777777778</v>
      </c>
      <c r="L8" s="4">
        <v>1.9442986111111107</v>
      </c>
      <c r="M8" s="63">
        <v>37.1072214285714</v>
      </c>
      <c r="N8" s="6">
        <v>37.1072214285714</v>
      </c>
      <c r="O8" s="37">
        <v>3.2060639314285688</v>
      </c>
      <c r="P8" s="7">
        <f t="shared" si="0"/>
        <v>3.2060639314285684</v>
      </c>
      <c r="Q8" s="60">
        <v>148.52708333333334</v>
      </c>
      <c r="R8" s="61">
        <v>1083.7427162499998</v>
      </c>
      <c r="S8" s="8">
        <v>69646.667568188452</v>
      </c>
      <c r="T8" s="77">
        <v>2.9583257016225131E-3</v>
      </c>
      <c r="U8" s="80">
        <v>4.5924039131948762E-5</v>
      </c>
      <c r="V8" s="86">
        <f t="shared" si="1"/>
        <v>11235.85227428791</v>
      </c>
      <c r="X8">
        <v>9.0949472726086693</v>
      </c>
      <c r="Y8">
        <v>2010</v>
      </c>
      <c r="Z8" t="s">
        <v>70</v>
      </c>
      <c r="AA8">
        <v>9.0949472726086693</v>
      </c>
      <c r="AB8" s="117">
        <f t="shared" ref="AB8:AB9" si="6">AA8+273.16</f>
        <v>282.25494727260872</v>
      </c>
      <c r="AC8">
        <f t="shared" si="2"/>
        <v>0.15476998202213088</v>
      </c>
      <c r="AD8" s="118">
        <v>17366.429721465844</v>
      </c>
      <c r="AG8">
        <f t="shared" si="3"/>
        <v>2687.8020157798678</v>
      </c>
      <c r="AH8">
        <f t="shared" si="4"/>
        <v>645.07248378716827</v>
      </c>
      <c r="AI8">
        <f t="shared" si="5"/>
        <v>432.19856413740274</v>
      </c>
      <c r="AJ8">
        <v>31.002558565408101</v>
      </c>
      <c r="AK8">
        <f t="shared" ref="AK8:AK17" si="7">AJ8/1000*30*730</f>
        <v>678.95603258243739</v>
      </c>
      <c r="AL8">
        <v>267.38752310051882</v>
      </c>
    </row>
    <row r="9" spans="1:38" x14ac:dyDescent="0.3">
      <c r="A9" s="33">
        <v>2011</v>
      </c>
      <c r="B9" s="3">
        <v>40550</v>
      </c>
      <c r="C9" s="33">
        <v>1</v>
      </c>
      <c r="D9" s="2">
        <v>7</v>
      </c>
      <c r="E9" s="33">
        <v>7</v>
      </c>
      <c r="F9" s="4">
        <v>-10.492083333333333</v>
      </c>
      <c r="G9" s="37">
        <v>151.25624999999999</v>
      </c>
      <c r="H9" s="4">
        <v>-10.585447916666666</v>
      </c>
      <c r="I9" s="37">
        <v>5.575277777777778</v>
      </c>
      <c r="J9" s="4">
        <v>7.1992777777777777</v>
      </c>
      <c r="K9" s="37">
        <v>5.9924791666666657</v>
      </c>
      <c r="L9" s="4">
        <v>1.9918472222222221</v>
      </c>
      <c r="M9" s="63">
        <v>37.058477777777803</v>
      </c>
      <c r="N9" s="6">
        <v>37.058477777777803</v>
      </c>
      <c r="O9" s="37">
        <v>3.2018524800000021</v>
      </c>
      <c r="P9" s="7">
        <f t="shared" si="0"/>
        <v>3.2018524800000017</v>
      </c>
      <c r="Q9" s="60">
        <v>151.25624999999999</v>
      </c>
      <c r="R9" s="61">
        <v>1103.6563537499999</v>
      </c>
      <c r="S9" s="8">
        <v>69623.136878296194</v>
      </c>
      <c r="T9" s="77">
        <v>2.9011317418875526E-3</v>
      </c>
      <c r="U9" s="80">
        <v>4.5880277730430364E-5</v>
      </c>
      <c r="V9" s="86">
        <f t="shared" si="1"/>
        <v>11239.054126767911</v>
      </c>
      <c r="X9">
        <v>6.1259300130734475</v>
      </c>
      <c r="Y9">
        <v>2010</v>
      </c>
      <c r="Z9" t="s">
        <v>71</v>
      </c>
      <c r="AA9">
        <v>6.1259300130734475</v>
      </c>
      <c r="AB9" s="117">
        <f t="shared" si="6"/>
        <v>279.28593001307348</v>
      </c>
      <c r="AC9">
        <f t="shared" si="2"/>
        <v>0.116082089290866</v>
      </c>
      <c r="AD9" s="118">
        <f t="shared" ref="AD9:AD17" si="8">AD8-AG8+12440</f>
        <v>27118.627705685976</v>
      </c>
      <c r="AG9">
        <f t="shared" si="3"/>
        <v>3147.9869627771918</v>
      </c>
      <c r="AH9">
        <f t="shared" si="4"/>
        <v>755.51687106652605</v>
      </c>
      <c r="AI9">
        <f t="shared" si="5"/>
        <v>506.19630361457246</v>
      </c>
      <c r="AJ9">
        <v>3.2342722260529748</v>
      </c>
      <c r="AK9">
        <f>AJ9/1000*31*730</f>
        <v>73.191580475578817</v>
      </c>
      <c r="AL9">
        <v>186.58633312707667</v>
      </c>
    </row>
    <row r="10" spans="1:38" x14ac:dyDescent="0.3">
      <c r="A10" s="33">
        <v>2011</v>
      </c>
      <c r="B10" s="3">
        <v>40551</v>
      </c>
      <c r="C10" s="33">
        <v>1</v>
      </c>
      <c r="D10" s="2">
        <v>8</v>
      </c>
      <c r="E10" s="33">
        <v>8</v>
      </c>
      <c r="F10" s="4">
        <v>-11.04</v>
      </c>
      <c r="G10" s="37">
        <v>150.48541666666668</v>
      </c>
      <c r="H10" s="4">
        <v>-11.484364583333333</v>
      </c>
      <c r="I10" s="37">
        <v>5.4591041666666671</v>
      </c>
      <c r="J10" s="4">
        <v>7.2063055555555566</v>
      </c>
      <c r="K10" s="37">
        <v>5.9201388888888893</v>
      </c>
      <c r="L10" s="4">
        <v>1.8644652777777775</v>
      </c>
      <c r="M10" s="63">
        <v>30.576264285714299</v>
      </c>
      <c r="N10" s="6">
        <v>30.576264285714299</v>
      </c>
      <c r="O10" s="37">
        <v>2.6417892342857154</v>
      </c>
      <c r="P10" s="7">
        <f t="shared" si="0"/>
        <v>2.6417892342857154</v>
      </c>
      <c r="Q10" s="60">
        <v>150.48541666666668</v>
      </c>
      <c r="R10" s="61">
        <v>1098.0318912499999</v>
      </c>
      <c r="S10" s="8">
        <v>69599.606188403937</v>
      </c>
      <c r="T10" s="77">
        <v>2.4059312441993843E-3</v>
      </c>
      <c r="U10" s="80">
        <v>3.7868644653217449E-5</v>
      </c>
      <c r="V10" s="86">
        <f t="shared" si="1"/>
        <v>11241.695916002196</v>
      </c>
      <c r="Y10">
        <v>2011</v>
      </c>
      <c r="Z10" t="s">
        <v>72</v>
      </c>
      <c r="AA10" s="117">
        <f>AVERAGE(I3:L33)</f>
        <v>5.0958742719534023</v>
      </c>
      <c r="AB10" s="117">
        <f>AA10+273.16</f>
        <v>278.25587427195342</v>
      </c>
      <c r="AC10">
        <f>EXP((15175*(AB10-303.16))/(1.987*AB10*303.16))</f>
        <v>0.10490657464296933</v>
      </c>
      <c r="AD10" s="118">
        <f t="shared" si="8"/>
        <v>36410.640742908785</v>
      </c>
      <c r="AE10">
        <f>(Z25*AA25+Z26*AA26+Z27*AA27)*8.48/1000</f>
        <v>1057.4899200000002</v>
      </c>
      <c r="AF10">
        <v>1</v>
      </c>
      <c r="AG10">
        <f>AC10*AD10</f>
        <v>3819.7156008943007</v>
      </c>
      <c r="AH10">
        <f t="shared" si="4"/>
        <v>916.73174421463216</v>
      </c>
      <c r="AI10">
        <f t="shared" si="5"/>
        <v>614.21026862380359</v>
      </c>
      <c r="AJ10" s="117">
        <f>AVERAGE(P3:P33)</f>
        <v>8.0515101932173838</v>
      </c>
      <c r="AK10">
        <f t="shared" si="7"/>
        <v>176.32807323146071</v>
      </c>
      <c r="AL10">
        <v>218.58198258704053</v>
      </c>
    </row>
    <row r="11" spans="1:38" x14ac:dyDescent="0.3">
      <c r="A11" s="33">
        <v>2011</v>
      </c>
      <c r="B11" s="3">
        <v>40552</v>
      </c>
      <c r="C11" s="33">
        <v>1</v>
      </c>
      <c r="D11" s="2">
        <v>9</v>
      </c>
      <c r="E11" s="33">
        <v>9</v>
      </c>
      <c r="F11" s="4">
        <v>-10.163333333333332</v>
      </c>
      <c r="G11" s="37">
        <v>150.23750000000004</v>
      </c>
      <c r="H11" s="4">
        <v>-9.3784062499999994</v>
      </c>
      <c r="I11" s="37">
        <v>5.4695416666666672</v>
      </c>
      <c r="J11" s="4">
        <v>7.1523749999999993</v>
      </c>
      <c r="K11" s="37">
        <v>5.9023541666666661</v>
      </c>
      <c r="L11" s="4">
        <v>1.8859097222222223</v>
      </c>
      <c r="M11" s="63" t="s">
        <v>27</v>
      </c>
      <c r="N11" s="6">
        <v>31.495432712215301</v>
      </c>
      <c r="O11" s="37" t="s">
        <v>27</v>
      </c>
      <c r="P11" s="7">
        <f t="shared" si="0"/>
        <v>2.7212053863354018</v>
      </c>
      <c r="Q11" s="60">
        <v>150.23750000000004</v>
      </c>
      <c r="R11" s="61">
        <v>1096.2229425000003</v>
      </c>
      <c r="S11" s="8">
        <v>69576.07549851168</v>
      </c>
      <c r="T11" s="77" t="s">
        <v>27</v>
      </c>
      <c r="U11" s="80" t="s">
        <v>27</v>
      </c>
      <c r="V11" s="86">
        <f t="shared" si="1"/>
        <v>11244.417121388531</v>
      </c>
      <c r="Y11">
        <v>2011</v>
      </c>
      <c r="Z11" t="s">
        <v>73</v>
      </c>
      <c r="AA11" s="117">
        <f>AVERAGE(I34:L61)</f>
        <v>4.3325343501984124</v>
      </c>
      <c r="AB11" s="117">
        <f t="shared" ref="AB11:AB17" si="9">AA11+273.16</f>
        <v>277.49253435019841</v>
      </c>
      <c r="AC11">
        <f t="shared" ref="AC11:AC17" si="10">EXP((15175*(AB11-303.16))/(1.987*AB11*303.16))</f>
        <v>9.7277635209739574E-2</v>
      </c>
      <c r="AD11" s="118">
        <f t="shared" si="8"/>
        <v>45030.925142014486</v>
      </c>
      <c r="AE11">
        <v>1057.4899200000002</v>
      </c>
      <c r="AF11">
        <v>1</v>
      </c>
      <c r="AG11">
        <f t="shared" ref="AG11:AG17" si="11">AC11*AD11</f>
        <v>4380.5019091219756</v>
      </c>
      <c r="AH11">
        <f t="shared" si="4"/>
        <v>1051.3204581892742</v>
      </c>
      <c r="AI11">
        <f t="shared" si="5"/>
        <v>704.38470698681374</v>
      </c>
      <c r="AJ11" s="117">
        <f>AVERAGE(P34:P61)</f>
        <v>7.9229831889179678</v>
      </c>
      <c r="AK11">
        <f>AJ11/1000*28*730</f>
        <v>161.94577638148326</v>
      </c>
      <c r="AL11">
        <v>253.81559483233349</v>
      </c>
    </row>
    <row r="12" spans="1:38" x14ac:dyDescent="0.3">
      <c r="A12" s="33">
        <v>2011</v>
      </c>
      <c r="B12" s="3">
        <v>40553</v>
      </c>
      <c r="C12" s="33">
        <v>1</v>
      </c>
      <c r="D12" s="2">
        <v>10</v>
      </c>
      <c r="E12" s="33">
        <v>10</v>
      </c>
      <c r="F12" s="4">
        <v>-10.672916666666667</v>
      </c>
      <c r="G12" s="37">
        <v>150.73124999999996</v>
      </c>
      <c r="H12" s="4">
        <v>-10.361229166666668</v>
      </c>
      <c r="I12" s="37">
        <v>5.5321736111111113</v>
      </c>
      <c r="J12" s="4">
        <v>7.1297777777777789</v>
      </c>
      <c r="K12" s="37">
        <v>5.8594374999999985</v>
      </c>
      <c r="L12" s="4">
        <v>1.8558263888888886</v>
      </c>
      <c r="M12" s="63" t="s">
        <v>27</v>
      </c>
      <c r="N12" s="6">
        <v>32.414601138716399</v>
      </c>
      <c r="O12" s="37" t="s">
        <v>27</v>
      </c>
      <c r="P12" s="7">
        <f t="shared" si="0"/>
        <v>2.800621538385097</v>
      </c>
      <c r="Q12" s="60">
        <v>150.73124999999996</v>
      </c>
      <c r="R12" s="61">
        <v>1099.8256387499996</v>
      </c>
      <c r="S12" s="8">
        <v>69552.544808619423</v>
      </c>
      <c r="T12" s="77" t="s">
        <v>27</v>
      </c>
      <c r="U12" s="80" t="s">
        <v>27</v>
      </c>
      <c r="V12" s="86">
        <f t="shared" si="1"/>
        <v>11247.217742926916</v>
      </c>
      <c r="Y12">
        <v>2011</v>
      </c>
      <c r="Z12" t="s">
        <v>74</v>
      </c>
      <c r="AA12" s="117">
        <f>AVERAGE(I62:L92)</f>
        <v>4.0255494285251281</v>
      </c>
      <c r="AB12" s="117">
        <f t="shared" si="9"/>
        <v>277.18554942852518</v>
      </c>
      <c r="AC12">
        <f t="shared" si="10"/>
        <v>9.4357271190017564E-2</v>
      </c>
      <c r="AD12" s="118">
        <f t="shared" si="8"/>
        <v>53090.423232892514</v>
      </c>
      <c r="AE12">
        <v>1057.4899200000002</v>
      </c>
      <c r="AF12">
        <v>1</v>
      </c>
      <c r="AG12">
        <f t="shared" si="11"/>
        <v>5009.4674625788475</v>
      </c>
      <c r="AH12">
        <f t="shared" si="4"/>
        <v>1202.2721910189234</v>
      </c>
      <c r="AI12">
        <f t="shared" si="5"/>
        <v>805.5223679826787</v>
      </c>
      <c r="AJ12" s="117">
        <f>AVERAGE(P62:P92)</f>
        <v>7.1347914301072377</v>
      </c>
      <c r="AK12">
        <f>AJ12/1000*31*730</f>
        <v>161.46033006332681</v>
      </c>
      <c r="AL12">
        <v>288.3499557690443</v>
      </c>
    </row>
    <row r="13" spans="1:38" x14ac:dyDescent="0.3">
      <c r="A13" s="33">
        <v>2011</v>
      </c>
      <c r="B13" s="3">
        <v>40554</v>
      </c>
      <c r="C13" s="33">
        <v>1</v>
      </c>
      <c r="D13" s="2">
        <v>11</v>
      </c>
      <c r="E13" s="33">
        <v>11</v>
      </c>
      <c r="F13" s="4">
        <v>-7.8780833333333362</v>
      </c>
      <c r="G13" s="37">
        <v>151.00208333333333</v>
      </c>
      <c r="H13" s="4">
        <v>-5.6626979166666676</v>
      </c>
      <c r="I13" s="37">
        <v>5.3356458333333334</v>
      </c>
      <c r="J13" s="4">
        <v>7.1710625000000006</v>
      </c>
      <c r="K13" s="37">
        <v>5.9073541666666669</v>
      </c>
      <c r="L13" s="4">
        <v>1.7421597222222216</v>
      </c>
      <c r="M13" s="63">
        <v>33.333769565217402</v>
      </c>
      <c r="N13" s="6">
        <v>33.333769565217402</v>
      </c>
      <c r="O13" s="37">
        <v>2.8800376904347837</v>
      </c>
      <c r="P13" s="7">
        <f t="shared" si="0"/>
        <v>2.8800376904347837</v>
      </c>
      <c r="Q13" s="60">
        <v>151.00208333333333</v>
      </c>
      <c r="R13" s="61">
        <v>1101.8018012499999</v>
      </c>
      <c r="S13" s="8">
        <v>69529.014118727166</v>
      </c>
      <c r="T13" s="77">
        <v>2.6139344546064146E-3</v>
      </c>
      <c r="U13" s="80">
        <v>4.1328603972250964E-5</v>
      </c>
      <c r="V13" s="86">
        <f t="shared" si="1"/>
        <v>11250.097780617351</v>
      </c>
      <c r="Y13">
        <v>2011</v>
      </c>
      <c r="Z13" t="s">
        <v>75</v>
      </c>
      <c r="AA13" s="117">
        <f>AVERAGE(I93:L122)</f>
        <v>5.1727074344956652</v>
      </c>
      <c r="AB13" s="117">
        <f t="shared" si="9"/>
        <v>278.33270743449572</v>
      </c>
      <c r="AC13">
        <f t="shared" si="10"/>
        <v>0.10570442221387848</v>
      </c>
      <c r="AD13" s="118">
        <f t="shared" si="8"/>
        <v>60520.955770313667</v>
      </c>
      <c r="AE13">
        <v>1057.4899200000002</v>
      </c>
      <c r="AF13">
        <v>1</v>
      </c>
      <c r="AG13">
        <f t="shared" si="11"/>
        <v>6397.3326615327005</v>
      </c>
      <c r="AH13">
        <f t="shared" si="4"/>
        <v>1535.359838767848</v>
      </c>
      <c r="AI13">
        <f t="shared" si="5"/>
        <v>1028.6910919744582</v>
      </c>
      <c r="AJ13" s="117">
        <f>AVERAGE(P93:P122)</f>
        <v>6.1379296091822972</v>
      </c>
      <c r="AK13">
        <f t="shared" si="7"/>
        <v>134.42065844109229</v>
      </c>
      <c r="AL13">
        <v>322.19894283866688</v>
      </c>
    </row>
    <row r="14" spans="1:38" x14ac:dyDescent="0.3">
      <c r="A14" s="33">
        <v>2011</v>
      </c>
      <c r="B14" s="3">
        <v>40555</v>
      </c>
      <c r="C14" s="33">
        <v>1</v>
      </c>
      <c r="D14" s="2">
        <v>12</v>
      </c>
      <c r="E14" s="33">
        <v>12</v>
      </c>
      <c r="F14" s="4">
        <v>-9.7610416666666673</v>
      </c>
      <c r="G14" s="37">
        <v>156.30833333333337</v>
      </c>
      <c r="H14" s="4">
        <v>-7.2446666666666673</v>
      </c>
      <c r="I14" s="37">
        <v>5.2826805555555572</v>
      </c>
      <c r="J14" s="4">
        <v>7.1894027777777767</v>
      </c>
      <c r="K14" s="37">
        <v>5.8953055555555549</v>
      </c>
      <c r="L14" s="4">
        <v>1.6964652777777778</v>
      </c>
      <c r="M14" s="63">
        <v>24.155080000000002</v>
      </c>
      <c r="N14" s="6">
        <v>24.155080000000002</v>
      </c>
      <c r="O14" s="37">
        <v>2.0869989120000003</v>
      </c>
      <c r="P14" s="7">
        <f t="shared" si="0"/>
        <v>2.0869989119999999</v>
      </c>
      <c r="Q14" s="60">
        <v>156.30833333333337</v>
      </c>
      <c r="R14" s="61">
        <v>1140.5193850000003</v>
      </c>
      <c r="S14" s="8">
        <v>69505.483428834908</v>
      </c>
      <c r="T14" s="77">
        <v>1.8298671109391095E-3</v>
      </c>
      <c r="U14" s="80">
        <v>2.9959315744186529E-5</v>
      </c>
      <c r="V14" s="86">
        <f t="shared" si="1"/>
        <v>11252.184779529351</v>
      </c>
      <c r="Y14">
        <v>2011</v>
      </c>
      <c r="Z14" t="s">
        <v>76</v>
      </c>
      <c r="AA14" s="117">
        <f>AVERAGE(I123:L153)</f>
        <v>9.037510911643027</v>
      </c>
      <c r="AB14" s="117">
        <f t="shared" si="9"/>
        <v>282.19751091164306</v>
      </c>
      <c r="AC14">
        <f t="shared" si="10"/>
        <v>0.15391999080839691</v>
      </c>
      <c r="AD14" s="118">
        <f t="shared" si="8"/>
        <v>66563.623108780972</v>
      </c>
      <c r="AE14">
        <v>1057.4899200000002</v>
      </c>
      <c r="AF14">
        <v>1</v>
      </c>
      <c r="AG14">
        <f t="shared" si="11"/>
        <v>10245.472257077163</v>
      </c>
      <c r="AH14">
        <f t="shared" si="4"/>
        <v>2458.9133416985192</v>
      </c>
      <c r="AI14">
        <f t="shared" si="5"/>
        <v>1647.471938938008</v>
      </c>
      <c r="AJ14" s="117">
        <f>AVERAGE(P123:P153)</f>
        <v>5.3765942516207152</v>
      </c>
      <c r="AK14">
        <f>AJ14/1000*31*730</f>
        <v>121.67232791417678</v>
      </c>
      <c r="AL14">
        <v>419.61028197087489</v>
      </c>
    </row>
    <row r="15" spans="1:38" x14ac:dyDescent="0.3">
      <c r="A15" s="33">
        <v>2011</v>
      </c>
      <c r="B15" s="3">
        <v>40556</v>
      </c>
      <c r="C15" s="33">
        <v>1</v>
      </c>
      <c r="D15" s="2">
        <v>13</v>
      </c>
      <c r="E15" s="33">
        <v>13</v>
      </c>
      <c r="F15" s="4">
        <v>-9.9439583333333346</v>
      </c>
      <c r="G15" s="37">
        <v>159.30208333333331</v>
      </c>
      <c r="H15" s="4">
        <v>-8.8063229166666694</v>
      </c>
      <c r="I15" s="37">
        <v>5.3134722222222219</v>
      </c>
      <c r="J15" s="4">
        <v>7.1104513888888903</v>
      </c>
      <c r="K15" s="37">
        <v>5.9671388888888899</v>
      </c>
      <c r="L15" s="4">
        <v>1.6808888888888889</v>
      </c>
      <c r="M15" s="63">
        <v>56.9069</v>
      </c>
      <c r="N15" s="6">
        <v>56.9069</v>
      </c>
      <c r="O15" s="37">
        <v>4.9167561600000003</v>
      </c>
      <c r="P15" s="7">
        <f t="shared" si="0"/>
        <v>4.9167561600000003</v>
      </c>
      <c r="Q15" s="60">
        <v>159.30208333333331</v>
      </c>
      <c r="R15" s="61">
        <v>1162.3635812499999</v>
      </c>
      <c r="S15" s="8">
        <v>69481.952738942651</v>
      </c>
      <c r="T15" s="77">
        <v>4.2299640485230494E-3</v>
      </c>
      <c r="U15" s="80">
        <v>7.0606632356912338E-5</v>
      </c>
      <c r="V15" s="86">
        <f t="shared" si="1"/>
        <v>11257.101535689351</v>
      </c>
      <c r="Y15">
        <v>2011</v>
      </c>
      <c r="Z15" t="s">
        <v>77</v>
      </c>
      <c r="AA15" s="117">
        <f>AVERAGE(I154:L183)</f>
        <v>12.122913925438596</v>
      </c>
      <c r="AB15" s="117">
        <f t="shared" si="9"/>
        <v>285.28291392543861</v>
      </c>
      <c r="AC15">
        <f t="shared" si="10"/>
        <v>0.20625781348668201</v>
      </c>
      <c r="AD15" s="118">
        <f t="shared" si="8"/>
        <v>68758.150851703802</v>
      </c>
      <c r="AE15">
        <v>1057.4899200000002</v>
      </c>
      <c r="AF15">
        <v>1</v>
      </c>
      <c r="AG15">
        <f t="shared" si="11"/>
        <v>14181.905854059869</v>
      </c>
      <c r="AH15">
        <f t="shared" si="4"/>
        <v>3403.6574049743685</v>
      </c>
      <c r="AI15">
        <f t="shared" si="5"/>
        <v>2280.4504613328272</v>
      </c>
      <c r="AJ15" s="117">
        <f>AVERAGE(P154:P183)</f>
        <v>7.6361876093998813</v>
      </c>
      <c r="AK15">
        <f t="shared" si="7"/>
        <v>167.23250864585739</v>
      </c>
      <c r="AL15">
        <v>1213.4757286644819</v>
      </c>
    </row>
    <row r="16" spans="1:38" x14ac:dyDescent="0.3">
      <c r="A16" s="33">
        <v>2011</v>
      </c>
      <c r="B16" s="3">
        <v>40557</v>
      </c>
      <c r="C16" s="33">
        <v>1</v>
      </c>
      <c r="D16" s="2">
        <v>14</v>
      </c>
      <c r="E16" s="33">
        <v>14</v>
      </c>
      <c r="F16" s="4">
        <v>-8.5393750000000015</v>
      </c>
      <c r="G16" s="37">
        <v>198.35208333333333</v>
      </c>
      <c r="H16" s="4">
        <v>-7.5737499999999995</v>
      </c>
      <c r="I16" s="37">
        <v>5.7482013888888899</v>
      </c>
      <c r="J16" s="4">
        <v>6.9254027777777774</v>
      </c>
      <c r="K16" s="37">
        <v>5.623520833333334</v>
      </c>
      <c r="L16" s="4">
        <v>2.0020694444444445</v>
      </c>
      <c r="M16" s="63">
        <v>103.850920930233</v>
      </c>
      <c r="N16" s="6">
        <v>103.850920930233</v>
      </c>
      <c r="O16" s="37">
        <v>8.9727195683721312</v>
      </c>
      <c r="P16" s="7">
        <f t="shared" si="0"/>
        <v>8.9727195683721312</v>
      </c>
      <c r="Q16" s="60">
        <v>198.35208333333333</v>
      </c>
      <c r="R16" s="61">
        <v>1447.29581125</v>
      </c>
      <c r="S16" s="8">
        <v>69458.422049050394</v>
      </c>
      <c r="T16" s="77">
        <v>6.1996445361246332E-3</v>
      </c>
      <c r="U16" s="80">
        <v>1.2889858173200142E-4</v>
      </c>
      <c r="V16" s="86">
        <f t="shared" si="1"/>
        <v>11266.074255257723</v>
      </c>
      <c r="Y16">
        <v>2011</v>
      </c>
      <c r="Z16" t="s">
        <v>78</v>
      </c>
      <c r="AA16" s="117">
        <f>AVERAGE(I184:L214)</f>
        <v>14.852003462689703</v>
      </c>
      <c r="AB16" s="117">
        <f t="shared" si="9"/>
        <v>288.01200346268973</v>
      </c>
      <c r="AC16">
        <f t="shared" si="10"/>
        <v>0.26581296219230394</v>
      </c>
      <c r="AD16" s="118">
        <f t="shared" si="8"/>
        <v>67016.244997643924</v>
      </c>
      <c r="AE16">
        <v>1057.4899200000002</v>
      </c>
      <c r="AF16">
        <v>1</v>
      </c>
      <c r="AG16">
        <f t="shared" si="11"/>
        <v>17813.786597828901</v>
      </c>
      <c r="AH16">
        <f t="shared" si="4"/>
        <v>4275.3087834789358</v>
      </c>
      <c r="AI16">
        <f t="shared" si="5"/>
        <v>2864.4568849308871</v>
      </c>
      <c r="AJ16" s="117">
        <f>AVERAGE(P184:P214)</f>
        <v>31.423239808496621</v>
      </c>
      <c r="AK16">
        <f>AJ16/1000*31*730</f>
        <v>711.10791686627863</v>
      </c>
      <c r="AL16">
        <v>2822.8628500567957</v>
      </c>
    </row>
    <row r="17" spans="1:38" x14ac:dyDescent="0.3">
      <c r="A17" s="33">
        <v>2011</v>
      </c>
      <c r="B17" s="3">
        <v>40558</v>
      </c>
      <c r="C17" s="33">
        <v>1</v>
      </c>
      <c r="D17" s="2">
        <v>15</v>
      </c>
      <c r="E17" s="33">
        <v>15</v>
      </c>
      <c r="F17" s="4">
        <v>-6.5272083333333351</v>
      </c>
      <c r="G17" s="37">
        <v>209.41041666666669</v>
      </c>
      <c r="H17" s="4">
        <v>-4.5704270833333336</v>
      </c>
      <c r="I17" s="37">
        <v>6.076458333333334</v>
      </c>
      <c r="J17" s="4">
        <v>6.873298611111113</v>
      </c>
      <c r="K17" s="37">
        <v>5.4722986111111132</v>
      </c>
      <c r="L17" s="4">
        <v>2.4580138888888885</v>
      </c>
      <c r="M17" s="63">
        <v>104.107252173913</v>
      </c>
      <c r="N17" s="6">
        <v>104.107252173913</v>
      </c>
      <c r="O17" s="37">
        <v>8.9948665878260829</v>
      </c>
      <c r="P17" s="7">
        <f t="shared" si="0"/>
        <v>8.9948665878260847</v>
      </c>
      <c r="Q17" s="60">
        <v>209.41041666666669</v>
      </c>
      <c r="R17" s="61">
        <v>1527.9840462500003</v>
      </c>
      <c r="S17" s="8">
        <v>69434.891359158137</v>
      </c>
      <c r="T17" s="77">
        <v>5.8867542563035323E-3</v>
      </c>
      <c r="U17" s="80">
        <v>1.2926353969986408E-4</v>
      </c>
      <c r="V17" s="86">
        <f t="shared" si="1"/>
        <v>11275.069121845549</v>
      </c>
      <c r="Y17">
        <v>2011</v>
      </c>
      <c r="Z17" t="s">
        <v>79</v>
      </c>
      <c r="AA17" s="117">
        <f>AVERAGE(I215:L245)</f>
        <v>15.435890766796312</v>
      </c>
      <c r="AB17" s="117">
        <f t="shared" si="9"/>
        <v>288.59589076679634</v>
      </c>
      <c r="AC17">
        <f t="shared" si="10"/>
        <v>0.28046294231111324</v>
      </c>
      <c r="AD17" s="118">
        <f t="shared" si="8"/>
        <v>61642.458399815019</v>
      </c>
      <c r="AE17">
        <v>1057.4899200000002</v>
      </c>
      <c r="AF17">
        <v>1</v>
      </c>
      <c r="AG17">
        <f t="shared" si="11"/>
        <v>17288.425254102516</v>
      </c>
      <c r="AH17">
        <f t="shared" si="4"/>
        <v>4149.2220609846036</v>
      </c>
      <c r="AI17">
        <f t="shared" si="5"/>
        <v>2779.9787808596848</v>
      </c>
      <c r="AJ17" s="117">
        <f>AVERAGE(P215:P245)</f>
        <v>71.171858941859128</v>
      </c>
      <c r="AK17">
        <f t="shared" si="7"/>
        <v>1558.6637108267148</v>
      </c>
      <c r="AL17">
        <v>3605.4591832715641</v>
      </c>
    </row>
    <row r="18" spans="1:38" x14ac:dyDescent="0.3">
      <c r="A18" s="33">
        <v>2011</v>
      </c>
      <c r="B18" s="3">
        <v>40559</v>
      </c>
      <c r="C18" s="33">
        <v>1</v>
      </c>
      <c r="D18" s="2">
        <v>16</v>
      </c>
      <c r="E18" s="33">
        <v>16</v>
      </c>
      <c r="F18" s="4">
        <v>-13.209999999999999</v>
      </c>
      <c r="G18" s="37">
        <v>208.72291666666663</v>
      </c>
      <c r="H18" s="4">
        <v>-10.93403125</v>
      </c>
      <c r="I18" s="37">
        <v>6.2711527777777762</v>
      </c>
      <c r="J18" s="4">
        <v>6.9165000000000019</v>
      </c>
      <c r="K18" s="37">
        <v>6.0347083333333345</v>
      </c>
      <c r="L18" s="4">
        <v>2.986548611111111</v>
      </c>
      <c r="M18" s="63" t="s">
        <v>27</v>
      </c>
      <c r="N18" s="6">
        <v>108.445397515528</v>
      </c>
      <c r="O18" s="37" t="s">
        <v>27</v>
      </c>
      <c r="P18" s="7">
        <f t="shared" si="0"/>
        <v>9.3696823453416194</v>
      </c>
      <c r="Q18" s="60">
        <v>208.72291666666663</v>
      </c>
      <c r="R18" s="61">
        <v>1522.9676337499998</v>
      </c>
      <c r="S18" s="8">
        <v>69411.36066926588</v>
      </c>
      <c r="T18" s="77" t="s">
        <v>27</v>
      </c>
      <c r="U18" s="80" t="s">
        <v>27</v>
      </c>
      <c r="V18" s="86">
        <f t="shared" si="1"/>
        <v>11284.43880419089</v>
      </c>
      <c r="AA18" s="117"/>
      <c r="AB18" s="117"/>
      <c r="AD18" s="118"/>
    </row>
    <row r="19" spans="1:38" x14ac:dyDescent="0.3">
      <c r="A19" s="33">
        <v>2011</v>
      </c>
      <c r="B19" s="3">
        <v>40560</v>
      </c>
      <c r="C19" s="33">
        <v>1</v>
      </c>
      <c r="D19" s="2">
        <v>17</v>
      </c>
      <c r="E19" s="33">
        <v>17</v>
      </c>
      <c r="F19" s="4">
        <v>-12.836520833333326</v>
      </c>
      <c r="G19" s="37">
        <v>205.9083333333333</v>
      </c>
      <c r="H19" s="4">
        <v>-11.572406249999997</v>
      </c>
      <c r="I19" s="37">
        <v>6.1562361111111095</v>
      </c>
      <c r="J19" s="4">
        <v>6.9005347222222229</v>
      </c>
      <c r="K19" s="37">
        <v>6.0565347222222208</v>
      </c>
      <c r="L19" s="4">
        <v>3.3828472222222215</v>
      </c>
      <c r="M19" s="63">
        <v>112.783542857143</v>
      </c>
      <c r="N19" s="6">
        <v>112.783542857143</v>
      </c>
      <c r="O19" s="37">
        <v>9.7444981028571558</v>
      </c>
      <c r="P19" s="7">
        <f t="shared" si="0"/>
        <v>9.7444981028571558</v>
      </c>
      <c r="Q19" s="60">
        <v>205.9083333333333</v>
      </c>
      <c r="R19" s="61">
        <v>1502.4307449999997</v>
      </c>
      <c r="S19" s="8">
        <v>69387.829979373622</v>
      </c>
      <c r="T19" s="77">
        <v>6.4858218159381167E-3</v>
      </c>
      <c r="U19" s="80">
        <v>1.4013786991927762E-4</v>
      </c>
      <c r="V19" s="86">
        <f t="shared" si="1"/>
        <v>11294.183302293746</v>
      </c>
      <c r="AA19" s="117"/>
      <c r="AB19" s="117"/>
      <c r="AD19" s="118"/>
      <c r="AI19">
        <v>4431.6221956022855</v>
      </c>
    </row>
    <row r="20" spans="1:38" x14ac:dyDescent="0.3">
      <c r="A20" s="33">
        <v>2011</v>
      </c>
      <c r="B20" s="3">
        <v>40561</v>
      </c>
      <c r="C20" s="33">
        <v>1</v>
      </c>
      <c r="D20" s="2">
        <v>18</v>
      </c>
      <c r="E20" s="33">
        <v>18</v>
      </c>
      <c r="F20" s="4">
        <v>-1.5427083333333329</v>
      </c>
      <c r="G20" s="37">
        <v>203.19583333333335</v>
      </c>
      <c r="H20" s="4">
        <v>0.98883333333333301</v>
      </c>
      <c r="I20" s="37">
        <v>5.4668680555555556</v>
      </c>
      <c r="J20" s="4">
        <v>6.5087986111111116</v>
      </c>
      <c r="K20" s="37">
        <v>5.6804861111111107</v>
      </c>
      <c r="L20" s="4">
        <v>2.9773402777777775</v>
      </c>
      <c r="M20" s="63">
        <v>216.151344827586</v>
      </c>
      <c r="N20" s="6">
        <v>216.151344827586</v>
      </c>
      <c r="O20" s="37">
        <v>18.675476193103428</v>
      </c>
      <c r="P20" s="7">
        <f t="shared" si="0"/>
        <v>18.675476193103432</v>
      </c>
      <c r="Q20" s="60">
        <v>203.19583333333335</v>
      </c>
      <c r="R20" s="61">
        <v>1482.6387175000002</v>
      </c>
      <c r="S20" s="8">
        <v>69364.299289481365</v>
      </c>
      <c r="T20" s="77">
        <v>1.2596107178823505E-2</v>
      </c>
      <c r="U20" s="80">
        <v>2.6867370597002645E-4</v>
      </c>
      <c r="V20" s="86">
        <f t="shared" si="1"/>
        <v>11312.85877848685</v>
      </c>
      <c r="AI20">
        <v>3251.3615831735738</v>
      </c>
    </row>
    <row r="21" spans="1:38" x14ac:dyDescent="0.3">
      <c r="A21" s="33">
        <v>2011</v>
      </c>
      <c r="B21" s="3">
        <v>40562</v>
      </c>
      <c r="C21" s="33">
        <v>1</v>
      </c>
      <c r="D21" s="2">
        <v>19</v>
      </c>
      <c r="E21" s="33">
        <v>19</v>
      </c>
      <c r="F21" s="4">
        <v>-10.028333333333331</v>
      </c>
      <c r="G21" s="37">
        <v>202.70624999999993</v>
      </c>
      <c r="H21" s="4">
        <v>-7.1251666666666669</v>
      </c>
      <c r="I21" s="37">
        <v>5.8313055555555549</v>
      </c>
      <c r="J21" s="4">
        <v>6.630097222222223</v>
      </c>
      <c r="K21" s="37">
        <v>5.7673888888888882</v>
      </c>
      <c r="L21" s="4">
        <v>3.0905833333333335</v>
      </c>
      <c r="M21" s="63">
        <v>138.20634999999999</v>
      </c>
      <c r="N21" s="6">
        <v>138.20634999999999</v>
      </c>
      <c r="O21" s="37">
        <v>11.941028639999999</v>
      </c>
      <c r="P21" s="7">
        <f t="shared" si="0"/>
        <v>11.941028640000001</v>
      </c>
      <c r="Q21" s="60">
        <v>202.70624999999993</v>
      </c>
      <c r="R21" s="61">
        <v>1479.0664237499993</v>
      </c>
      <c r="S21" s="8">
        <v>69340.768599589108</v>
      </c>
      <c r="T21" s="77">
        <v>8.0733552247943818E-3</v>
      </c>
      <c r="U21" s="80">
        <v>1.7185126104967991E-4</v>
      </c>
      <c r="V21" s="86">
        <f t="shared" si="1"/>
        <v>11324.79980712685</v>
      </c>
      <c r="AI21">
        <v>1957.4965974643917</v>
      </c>
    </row>
    <row r="22" spans="1:38" x14ac:dyDescent="0.3">
      <c r="A22" s="33">
        <v>2011</v>
      </c>
      <c r="B22" s="3">
        <v>40563</v>
      </c>
      <c r="C22" s="33">
        <v>1</v>
      </c>
      <c r="D22" s="2">
        <v>20</v>
      </c>
      <c r="E22" s="33">
        <v>20</v>
      </c>
      <c r="F22" s="4">
        <v>-10.523541666666668</v>
      </c>
      <c r="G22" s="37">
        <v>202.51250000000002</v>
      </c>
      <c r="H22" s="4">
        <v>-8.4178854166666675</v>
      </c>
      <c r="I22" s="37">
        <v>5.7563055555555556</v>
      </c>
      <c r="J22" s="4">
        <v>6.5880972222222232</v>
      </c>
      <c r="K22" s="37">
        <v>5.7473750000000008</v>
      </c>
      <c r="L22" s="4">
        <v>2.8635277777777781</v>
      </c>
      <c r="M22" s="63">
        <v>188.60376086956501</v>
      </c>
      <c r="N22" s="6">
        <v>188.60376086956501</v>
      </c>
      <c r="O22" s="37">
        <v>16.295364939130415</v>
      </c>
      <c r="P22" s="7">
        <f t="shared" si="0"/>
        <v>16.295364939130419</v>
      </c>
      <c r="Q22" s="60">
        <v>202.51250000000002</v>
      </c>
      <c r="R22" s="61">
        <v>1477.6527074999999</v>
      </c>
      <c r="S22" s="8">
        <v>69317.237909696851</v>
      </c>
      <c r="T22" s="77">
        <v>1.1027872013783331E-2</v>
      </c>
      <c r="U22" s="80">
        <v>2.3460249876917021E-4</v>
      </c>
      <c r="V22" s="86">
        <f t="shared" si="1"/>
        <v>11341.095172065981</v>
      </c>
      <c r="AI22">
        <v>1481.6446037390572</v>
      </c>
    </row>
    <row r="23" spans="1:38" x14ac:dyDescent="0.3">
      <c r="A23" s="33">
        <v>2011</v>
      </c>
      <c r="B23" s="3">
        <v>40564</v>
      </c>
      <c r="C23" s="33">
        <v>1</v>
      </c>
      <c r="D23" s="2">
        <v>21</v>
      </c>
      <c r="E23" s="33">
        <v>21</v>
      </c>
      <c r="F23" s="4">
        <v>-11.803749999999999</v>
      </c>
      <c r="G23" s="37">
        <v>206.89583333333334</v>
      </c>
      <c r="H23" s="4">
        <v>-11.099437500000001</v>
      </c>
      <c r="I23" s="37">
        <v>5.5522847222222218</v>
      </c>
      <c r="J23" s="4">
        <v>6.4714652777777752</v>
      </c>
      <c r="K23" s="37">
        <v>5.7033749999999985</v>
      </c>
      <c r="L23" s="4">
        <v>2.6531458333333333</v>
      </c>
      <c r="M23" s="63">
        <v>180.63969166666701</v>
      </c>
      <c r="N23" s="6">
        <v>180.63969166666701</v>
      </c>
      <c r="O23" s="37">
        <v>15.607269360000029</v>
      </c>
      <c r="P23" s="7">
        <f t="shared" si="0"/>
        <v>15.607269360000029</v>
      </c>
      <c r="Q23" s="60">
        <v>206.89583333333334</v>
      </c>
      <c r="R23" s="61">
        <v>1509.6361374999999</v>
      </c>
      <c r="S23" s="8">
        <v>69293.707219804593</v>
      </c>
      <c r="T23" s="77">
        <v>1.0338431210216064E-2</v>
      </c>
      <c r="U23" s="80">
        <v>2.2477762827911814E-4</v>
      </c>
      <c r="V23" s="86">
        <f t="shared" si="1"/>
        <v>11356.702441425981</v>
      </c>
      <c r="AI23">
        <v>1170.8986607305615</v>
      </c>
    </row>
    <row r="24" spans="1:38" x14ac:dyDescent="0.3">
      <c r="A24" s="33">
        <v>2011</v>
      </c>
      <c r="B24" s="3">
        <v>40565</v>
      </c>
      <c r="C24" s="33">
        <v>1</v>
      </c>
      <c r="D24" s="2">
        <v>22</v>
      </c>
      <c r="E24" s="33">
        <v>22</v>
      </c>
      <c r="F24" s="4">
        <v>-13.624375000000001</v>
      </c>
      <c r="G24" s="37">
        <v>204.63958333333332</v>
      </c>
      <c r="H24" s="4">
        <v>-11.690312500000003</v>
      </c>
      <c r="I24" s="37">
        <v>5.6197013888888891</v>
      </c>
      <c r="J24" s="4">
        <v>6.3908125000000027</v>
      </c>
      <c r="K24" s="37">
        <v>5.577263888888889</v>
      </c>
      <c r="L24" s="4">
        <v>2.5014791666666665</v>
      </c>
      <c r="M24" s="63">
        <v>151.927222727273</v>
      </c>
      <c r="N24" s="6">
        <v>151.927222727273</v>
      </c>
      <c r="O24" s="37">
        <v>13.126512043636387</v>
      </c>
      <c r="P24" s="7">
        <f t="shared" si="0"/>
        <v>13.126512043636385</v>
      </c>
      <c r="Q24" s="60">
        <v>204.63958333333332</v>
      </c>
      <c r="R24" s="61">
        <v>1493.1731837499997</v>
      </c>
      <c r="S24" s="8">
        <v>69270.176529912336</v>
      </c>
      <c r="T24" s="77">
        <v>8.7910178045590617E-3</v>
      </c>
      <c r="U24" s="80">
        <v>1.8911813376842174E-4</v>
      </c>
      <c r="V24" s="86">
        <f t="shared" si="1"/>
        <v>11369.828953469618</v>
      </c>
      <c r="Z24" t="s">
        <v>60</v>
      </c>
      <c r="AA24" t="s">
        <v>61</v>
      </c>
      <c r="AB24" t="s">
        <v>62</v>
      </c>
      <c r="AI24">
        <v>1074.8912748257021</v>
      </c>
    </row>
    <row r="25" spans="1:38" x14ac:dyDescent="0.3">
      <c r="A25" s="33">
        <v>2011</v>
      </c>
      <c r="B25" s="3">
        <v>40566</v>
      </c>
      <c r="C25" s="33">
        <v>1</v>
      </c>
      <c r="D25" s="2">
        <v>23</v>
      </c>
      <c r="E25" s="33">
        <v>23</v>
      </c>
      <c r="F25" s="4">
        <v>-19.687083333333337</v>
      </c>
      <c r="G25" s="37">
        <v>207.28958333333324</v>
      </c>
      <c r="H25" s="4">
        <v>-19.329895833333332</v>
      </c>
      <c r="I25" s="37">
        <v>5.6770416666666668</v>
      </c>
      <c r="J25" s="4">
        <v>6.3677499999999982</v>
      </c>
      <c r="K25" s="37">
        <v>5.6598611111111117</v>
      </c>
      <c r="L25" s="4">
        <v>2.5069652777777778</v>
      </c>
      <c r="M25" s="63" t="s">
        <v>27</v>
      </c>
      <c r="N25" s="6">
        <v>126.207753671329</v>
      </c>
      <c r="O25" s="37" t="s">
        <v>27</v>
      </c>
      <c r="P25" s="7">
        <f t="shared" si="0"/>
        <v>10.904349917202826</v>
      </c>
      <c r="Q25" s="60">
        <v>207.28958333333324</v>
      </c>
      <c r="R25" s="61">
        <v>1512.5091737499993</v>
      </c>
      <c r="S25" s="8">
        <v>69246.645840020079</v>
      </c>
      <c r="T25" s="77" t="s">
        <v>27</v>
      </c>
      <c r="U25" s="80" t="s">
        <v>27</v>
      </c>
      <c r="V25" s="86">
        <f t="shared" si="1"/>
        <v>11380.73330338682</v>
      </c>
      <c r="Y25" t="s">
        <v>63</v>
      </c>
      <c r="Z25">
        <v>127</v>
      </c>
      <c r="AA25">
        <f>604</f>
        <v>604</v>
      </c>
      <c r="AB25">
        <f>AVERAGE(8.31,8.65)</f>
        <v>8.48</v>
      </c>
      <c r="AI25">
        <v>1032.089875142763</v>
      </c>
    </row>
    <row r="26" spans="1:38" x14ac:dyDescent="0.3">
      <c r="A26" s="33">
        <v>2011</v>
      </c>
      <c r="B26" s="3">
        <v>40567</v>
      </c>
      <c r="C26" s="33">
        <v>1</v>
      </c>
      <c r="D26" s="2">
        <v>24</v>
      </c>
      <c r="E26" s="33">
        <v>24</v>
      </c>
      <c r="F26" s="4">
        <v>-16.081666666666667</v>
      </c>
      <c r="G26" s="37">
        <v>206.96875000000003</v>
      </c>
      <c r="H26" s="4">
        <v>-14.142468749999999</v>
      </c>
      <c r="I26" s="37">
        <v>5.6681805555555549</v>
      </c>
      <c r="J26" s="4">
        <v>6.3072083333333326</v>
      </c>
      <c r="K26" s="37">
        <v>5.6023472222222219</v>
      </c>
      <c r="L26" s="4">
        <v>2.4228888888888886</v>
      </c>
      <c r="M26" s="63">
        <v>100.488284615385</v>
      </c>
      <c r="N26" s="6">
        <v>100.488284615385</v>
      </c>
      <c r="O26" s="37">
        <v>8.6821877907692642</v>
      </c>
      <c r="P26" s="7">
        <f t="shared" si="0"/>
        <v>8.6821877907692642</v>
      </c>
      <c r="Q26" s="60">
        <v>206.96875000000003</v>
      </c>
      <c r="R26" s="61">
        <v>1510.1681812500001</v>
      </c>
      <c r="S26" s="8">
        <v>69223.115150127822</v>
      </c>
      <c r="T26" s="77">
        <v>5.7491529079779858E-3</v>
      </c>
      <c r="U26" s="80">
        <v>1.2517814922596217E-4</v>
      </c>
      <c r="V26" s="86">
        <f t="shared" si="1"/>
        <v>11389.41549117759</v>
      </c>
      <c r="Y26" t="s">
        <v>64</v>
      </c>
      <c r="Z26">
        <v>45</v>
      </c>
      <c r="AA26">
        <v>476</v>
      </c>
      <c r="AB26">
        <f t="shared" ref="AB26:AB27" si="12">AVERAGE(8.31,8.65)</f>
        <v>8.48</v>
      </c>
      <c r="AI26">
        <v>1161.5165719602869</v>
      </c>
    </row>
    <row r="27" spans="1:38" x14ac:dyDescent="0.3">
      <c r="A27" s="33">
        <v>2011</v>
      </c>
      <c r="B27" s="3">
        <v>40568</v>
      </c>
      <c r="C27" s="33">
        <v>1</v>
      </c>
      <c r="D27" s="2">
        <v>25</v>
      </c>
      <c r="E27" s="33">
        <v>25</v>
      </c>
      <c r="F27" s="4">
        <v>-4.6300624999999984</v>
      </c>
      <c r="G27" s="37">
        <v>207.46041666666665</v>
      </c>
      <c r="H27" s="4">
        <v>-2.0134895833333335</v>
      </c>
      <c r="I27" s="37">
        <v>5.3685555555555551</v>
      </c>
      <c r="J27" s="4">
        <v>6.1410555555555559</v>
      </c>
      <c r="K27" s="37">
        <v>5.3539513888888903</v>
      </c>
      <c r="L27" s="4">
        <v>2.2867569444444436</v>
      </c>
      <c r="M27" s="63">
        <v>120.578761904762</v>
      </c>
      <c r="N27" s="6">
        <v>120.578761904762</v>
      </c>
      <c r="O27" s="37">
        <v>10.418005028571438</v>
      </c>
      <c r="P27" s="7">
        <f t="shared" si="0"/>
        <v>10.418005028571438</v>
      </c>
      <c r="Q27" s="60">
        <v>207.46041666666665</v>
      </c>
      <c r="R27" s="61">
        <v>1513.7556762499996</v>
      </c>
      <c r="S27" s="8">
        <v>69199.584460235565</v>
      </c>
      <c r="T27" s="77">
        <v>6.8822235926340363E-3</v>
      </c>
      <c r="U27" s="80">
        <v>1.5025943765193636E-4</v>
      </c>
      <c r="V27" s="86">
        <f t="shared" si="1"/>
        <v>11399.833496206162</v>
      </c>
      <c r="Y27" t="s">
        <v>65</v>
      </c>
      <c r="Z27">
        <v>44</v>
      </c>
      <c r="AA27">
        <v>604</v>
      </c>
      <c r="AB27">
        <f t="shared" si="12"/>
        <v>8.48</v>
      </c>
      <c r="AI27">
        <v>1828.2224003747397</v>
      </c>
    </row>
    <row r="28" spans="1:38" x14ac:dyDescent="0.3">
      <c r="A28" s="33">
        <v>2011</v>
      </c>
      <c r="B28" s="3">
        <v>40569</v>
      </c>
      <c r="C28" s="33">
        <v>1</v>
      </c>
      <c r="D28" s="2">
        <v>26</v>
      </c>
      <c r="E28" s="33">
        <v>26</v>
      </c>
      <c r="F28" s="4">
        <v>-3.9290416666666665</v>
      </c>
      <c r="G28" s="37">
        <v>205.85416666666671</v>
      </c>
      <c r="H28" s="4">
        <v>-2.1057291666666664</v>
      </c>
      <c r="I28" s="37">
        <v>5.4291527777777766</v>
      </c>
      <c r="J28" s="4">
        <v>6.1948680555555553</v>
      </c>
      <c r="K28" s="37">
        <v>5.5149791666666665</v>
      </c>
      <c r="L28" s="4">
        <v>2.274729166666666</v>
      </c>
      <c r="M28" s="63">
        <v>102.4426</v>
      </c>
      <c r="N28" s="6">
        <v>102.4426</v>
      </c>
      <c r="O28" s="37">
        <v>8.8510406400000008</v>
      </c>
      <c r="P28" s="7">
        <f t="shared" si="0"/>
        <v>8.8510406400000008</v>
      </c>
      <c r="Q28" s="60">
        <v>205.85416666666671</v>
      </c>
      <c r="R28" s="61">
        <v>1502.0355125000001</v>
      </c>
      <c r="S28" s="8">
        <v>69176.053770343307</v>
      </c>
      <c r="T28" s="77">
        <v>5.8926973206300942E-3</v>
      </c>
      <c r="U28" s="80">
        <v>1.2770545068059095E-4</v>
      </c>
      <c r="V28" s="86">
        <f t="shared" si="1"/>
        <v>11408.684536846162</v>
      </c>
      <c r="AI28">
        <v>2419.1332953539863</v>
      </c>
    </row>
    <row r="29" spans="1:38" x14ac:dyDescent="0.3">
      <c r="A29" s="33">
        <v>2011</v>
      </c>
      <c r="B29" s="3">
        <v>40570</v>
      </c>
      <c r="C29" s="33">
        <v>1</v>
      </c>
      <c r="D29" s="2">
        <v>27</v>
      </c>
      <c r="E29" s="33">
        <v>27</v>
      </c>
      <c r="F29" s="4">
        <v>-4.9658124999999993</v>
      </c>
      <c r="G29" s="37">
        <v>206.47083333333339</v>
      </c>
      <c r="H29" s="4">
        <v>-3.2893958333333337</v>
      </c>
      <c r="I29" s="37">
        <v>5.4445000000000014</v>
      </c>
      <c r="J29" s="4">
        <v>6.1561944444444459</v>
      </c>
      <c r="K29" s="37">
        <v>5.5283958333333336</v>
      </c>
      <c r="L29" s="4">
        <v>2.2705625</v>
      </c>
      <c r="M29" s="63">
        <v>131.383030434783</v>
      </c>
      <c r="N29" s="6">
        <v>131.383030434783</v>
      </c>
      <c r="O29" s="37">
        <v>11.35149382956525</v>
      </c>
      <c r="P29" s="7">
        <f t="shared" si="0"/>
        <v>11.351493829565252</v>
      </c>
      <c r="Q29" s="60">
        <v>206.47083333333339</v>
      </c>
      <c r="R29" s="61">
        <v>1506.5350825000005</v>
      </c>
      <c r="S29" s="8">
        <v>69152.52308045105</v>
      </c>
      <c r="T29" s="77">
        <v>7.5348353725212674E-3</v>
      </c>
      <c r="U29" s="80">
        <v>1.6384231545075878E-4</v>
      </c>
      <c r="V29" s="86">
        <f t="shared" si="1"/>
        <v>11420.036030675727</v>
      </c>
      <c r="AI29">
        <v>2991.334089473557</v>
      </c>
    </row>
    <row r="30" spans="1:38" x14ac:dyDescent="0.3">
      <c r="A30" s="33">
        <v>2011</v>
      </c>
      <c r="B30" s="3">
        <v>40571</v>
      </c>
      <c r="C30" s="33">
        <v>1</v>
      </c>
      <c r="D30" s="2">
        <v>28</v>
      </c>
      <c r="E30" s="33">
        <v>28</v>
      </c>
      <c r="F30" s="4">
        <v>-6.1017500000000018</v>
      </c>
      <c r="G30" s="37">
        <v>206.06874999999994</v>
      </c>
      <c r="H30" s="4">
        <v>-3.9360208333333331</v>
      </c>
      <c r="I30" s="37">
        <v>5.3781249999999998</v>
      </c>
      <c r="J30" s="4">
        <v>6.1335347222222216</v>
      </c>
      <c r="K30" s="37">
        <v>5.4904791666666668</v>
      </c>
      <c r="L30" s="4">
        <v>2.2920000000000003</v>
      </c>
      <c r="M30" s="63">
        <v>116.63684000000001</v>
      </c>
      <c r="N30" s="6">
        <v>116.63684000000001</v>
      </c>
      <c r="O30" s="37">
        <v>10.077422975999999</v>
      </c>
      <c r="P30" s="7">
        <f t="shared" si="0"/>
        <v>10.077422975999999</v>
      </c>
      <c r="Q30" s="60">
        <v>206.06874999999994</v>
      </c>
      <c r="R30" s="61">
        <v>1503.6012412499995</v>
      </c>
      <c r="S30" s="8">
        <v>69128.992390558793</v>
      </c>
      <c r="T30" s="77">
        <v>6.7021911791069443E-3</v>
      </c>
      <c r="U30" s="80">
        <v>1.4550588695435074E-4</v>
      </c>
      <c r="V30" s="86">
        <f t="shared" si="1"/>
        <v>11430.113453651727</v>
      </c>
      <c r="AI30">
        <v>3059.6504364036687</v>
      </c>
    </row>
    <row r="31" spans="1:38" x14ac:dyDescent="0.3">
      <c r="A31" s="33">
        <v>2011</v>
      </c>
      <c r="B31" s="3">
        <v>40572</v>
      </c>
      <c r="C31" s="33">
        <v>1</v>
      </c>
      <c r="D31" s="2">
        <v>29</v>
      </c>
      <c r="E31" s="33">
        <v>29</v>
      </c>
      <c r="F31" s="4">
        <v>-9.9174999999999986</v>
      </c>
      <c r="G31" s="37">
        <v>207.89999999999995</v>
      </c>
      <c r="H31" s="4">
        <v>-9.7516145833333336</v>
      </c>
      <c r="I31" s="37">
        <v>5.3603402777777776</v>
      </c>
      <c r="J31" s="4">
        <v>6.1077569444444437</v>
      </c>
      <c r="K31" s="37">
        <v>5.3530833333333332</v>
      </c>
      <c r="L31" s="4">
        <v>2.2196180555555558</v>
      </c>
      <c r="M31" s="63" t="s">
        <v>27</v>
      </c>
      <c r="N31" s="6">
        <v>114.65941896551701</v>
      </c>
      <c r="O31" s="37" t="s">
        <v>27</v>
      </c>
      <c r="P31" s="7">
        <f t="shared" si="0"/>
        <v>9.9065737986206699</v>
      </c>
      <c r="Q31" s="60">
        <v>207.89999999999995</v>
      </c>
      <c r="R31" s="61">
        <v>1516.9631399999996</v>
      </c>
      <c r="S31" s="8">
        <v>69105.461700666536</v>
      </c>
      <c r="T31" s="77" t="s">
        <v>27</v>
      </c>
      <c r="U31" s="80" t="s">
        <v>27</v>
      </c>
      <c r="V31" s="86">
        <f t="shared" si="1"/>
        <v>11440.020027450348</v>
      </c>
      <c r="AC31">
        <v>2010</v>
      </c>
      <c r="AD31" t="s">
        <v>46</v>
      </c>
      <c r="AE31" s="117">
        <v>20.376283602150536</v>
      </c>
    </row>
    <row r="32" spans="1:38" x14ac:dyDescent="0.3">
      <c r="A32" s="33">
        <v>2011</v>
      </c>
      <c r="B32" s="3">
        <v>40573</v>
      </c>
      <c r="C32" s="33">
        <v>1</v>
      </c>
      <c r="D32" s="2">
        <v>30</v>
      </c>
      <c r="E32" s="33">
        <v>30</v>
      </c>
      <c r="F32" s="4">
        <v>-11.995416666666669</v>
      </c>
      <c r="G32" s="37">
        <v>208.02291666666665</v>
      </c>
      <c r="H32" s="4">
        <v>-11.597447916666665</v>
      </c>
      <c r="I32" s="37">
        <v>5.2371249999999998</v>
      </c>
      <c r="J32" s="4">
        <v>6.0394722222222201</v>
      </c>
      <c r="K32" s="37">
        <v>5.3390347222222223</v>
      </c>
      <c r="L32" s="4">
        <v>2.0832361111111117</v>
      </c>
      <c r="M32" s="63" t="s">
        <v>27</v>
      </c>
      <c r="N32" s="6">
        <v>112.681997931034</v>
      </c>
      <c r="O32" s="37" t="s">
        <v>27</v>
      </c>
      <c r="P32" s="7">
        <f t="shared" si="0"/>
        <v>9.7357246212413386</v>
      </c>
      <c r="Q32" s="60">
        <v>208.02291666666665</v>
      </c>
      <c r="R32" s="61">
        <v>1517.86001375</v>
      </c>
      <c r="S32" s="8">
        <v>69081.931010774279</v>
      </c>
      <c r="T32" s="77" t="s">
        <v>27</v>
      </c>
      <c r="U32" s="80" t="s">
        <v>27</v>
      </c>
      <c r="V32" s="86">
        <f t="shared" si="1"/>
        <v>11449.755752071589</v>
      </c>
      <c r="AC32">
        <v>2010</v>
      </c>
      <c r="AD32" t="s">
        <v>47</v>
      </c>
      <c r="AE32" s="117">
        <v>18.870115591397848</v>
      </c>
    </row>
    <row r="33" spans="1:31" x14ac:dyDescent="0.3">
      <c r="A33" s="33">
        <v>2011</v>
      </c>
      <c r="B33" s="3">
        <v>40574</v>
      </c>
      <c r="C33" s="33">
        <v>1</v>
      </c>
      <c r="D33" s="2">
        <v>31</v>
      </c>
      <c r="E33" s="33">
        <v>31</v>
      </c>
      <c r="F33" s="4">
        <v>-16.198125000000005</v>
      </c>
      <c r="G33" s="37">
        <v>208.24374999999989</v>
      </c>
      <c r="H33" s="4">
        <v>-14.413229166666667</v>
      </c>
      <c r="I33" s="37">
        <v>5.4113263888888889</v>
      </c>
      <c r="J33" s="4">
        <v>6.0294652777777777</v>
      </c>
      <c r="K33" s="37">
        <v>5.4286944444444449</v>
      </c>
      <c r="L33" s="4">
        <v>2.1191458333333331</v>
      </c>
      <c r="M33" s="63" t="s">
        <v>27</v>
      </c>
      <c r="N33" s="6">
        <v>110.704576896552</v>
      </c>
      <c r="O33" s="37" t="s">
        <v>27</v>
      </c>
      <c r="P33" s="7">
        <f t="shared" si="0"/>
        <v>9.5648754438620909</v>
      </c>
      <c r="Q33" s="60">
        <v>208.24374999999989</v>
      </c>
      <c r="R33" s="61">
        <v>1519.4713462499992</v>
      </c>
      <c r="S33" s="8">
        <v>69058.400320882021</v>
      </c>
      <c r="T33" s="77" t="s">
        <v>27</v>
      </c>
      <c r="U33" s="80" t="s">
        <v>27</v>
      </c>
      <c r="V33" s="86">
        <f t="shared" si="1"/>
        <v>11459.320627515452</v>
      </c>
      <c r="AC33">
        <v>2010</v>
      </c>
      <c r="AD33" t="s">
        <v>48</v>
      </c>
      <c r="AE33" s="117">
        <v>15.481545083704175</v>
      </c>
    </row>
    <row r="34" spans="1:31" x14ac:dyDescent="0.3">
      <c r="A34" s="33">
        <v>2011</v>
      </c>
      <c r="B34" s="3">
        <v>40575</v>
      </c>
      <c r="C34" s="33">
        <v>2</v>
      </c>
      <c r="D34" s="2">
        <v>1</v>
      </c>
      <c r="E34" s="33">
        <v>32</v>
      </c>
      <c r="F34" s="4">
        <v>-11.831041666666669</v>
      </c>
      <c r="G34" s="37">
        <v>207.88541666666671</v>
      </c>
      <c r="H34" s="4">
        <v>-8.4258750000000013</v>
      </c>
      <c r="I34" s="37">
        <v>5.4887430555555552</v>
      </c>
      <c r="J34" s="4">
        <v>6.0945486111111116</v>
      </c>
      <c r="K34" s="37">
        <v>5.4185555555555558</v>
      </c>
      <c r="L34" s="4">
        <v>2.0639444444444446</v>
      </c>
      <c r="M34" s="63" t="s">
        <v>27</v>
      </c>
      <c r="N34" s="6">
        <v>108.727155862069</v>
      </c>
      <c r="O34" s="37" t="s">
        <v>27</v>
      </c>
      <c r="P34" s="7">
        <f t="shared" si="0"/>
        <v>9.3940262664827614</v>
      </c>
      <c r="Q34" s="60">
        <v>207.88541666666671</v>
      </c>
      <c r="R34" s="61">
        <v>1516.8567312500004</v>
      </c>
      <c r="S34" s="8">
        <v>69034.869630989764</v>
      </c>
      <c r="T34" s="77" t="s">
        <v>27</v>
      </c>
      <c r="U34" s="80" t="s">
        <v>27</v>
      </c>
      <c r="V34" s="86">
        <f t="shared" si="1"/>
        <v>11468.714653781934</v>
      </c>
      <c r="AC34">
        <v>2010</v>
      </c>
      <c r="AD34" t="s">
        <v>49</v>
      </c>
      <c r="AE34" s="117">
        <v>10.188130120245253</v>
      </c>
    </row>
    <row r="35" spans="1:31" x14ac:dyDescent="0.3">
      <c r="A35" s="33">
        <v>2011</v>
      </c>
      <c r="B35" s="3">
        <v>40576</v>
      </c>
      <c r="C35" s="33">
        <v>2</v>
      </c>
      <c r="D35" s="2">
        <v>2</v>
      </c>
      <c r="E35" s="33">
        <v>33</v>
      </c>
      <c r="F35" s="4">
        <v>-11.540416666666667</v>
      </c>
      <c r="G35" s="37">
        <v>206.70208333333335</v>
      </c>
      <c r="H35" s="4">
        <v>-9.8616666666666664</v>
      </c>
      <c r="I35" s="37">
        <v>5.4025833333333333</v>
      </c>
      <c r="J35" s="4">
        <v>6.0252222222222223</v>
      </c>
      <c r="K35" s="37">
        <v>5.4377777777777778</v>
      </c>
      <c r="L35" s="4">
        <v>2.0900277777777778</v>
      </c>
      <c r="M35" s="63" t="s">
        <v>27</v>
      </c>
      <c r="N35" s="6">
        <v>106.749734827586</v>
      </c>
      <c r="O35" s="37" t="s">
        <v>27</v>
      </c>
      <c r="P35" s="7">
        <f t="shared" si="0"/>
        <v>9.2231770891034301</v>
      </c>
      <c r="Q35" s="60">
        <v>206.70208333333335</v>
      </c>
      <c r="R35" s="61">
        <v>1508.2224212500003</v>
      </c>
      <c r="S35" s="8">
        <v>69011.338941097507</v>
      </c>
      <c r="T35" s="77" t="s">
        <v>27</v>
      </c>
      <c r="U35" s="80" t="s">
        <v>27</v>
      </c>
      <c r="V35" s="86">
        <f t="shared" si="1"/>
        <v>11477.937830871037</v>
      </c>
      <c r="AC35">
        <v>2010</v>
      </c>
      <c r="AD35" t="s">
        <v>50</v>
      </c>
      <c r="AE35" s="117">
        <v>7.3950542266728529</v>
      </c>
    </row>
    <row r="36" spans="1:31" x14ac:dyDescent="0.3">
      <c r="A36" s="33">
        <v>2011</v>
      </c>
      <c r="B36" s="3">
        <v>40577</v>
      </c>
      <c r="C36" s="33">
        <v>2</v>
      </c>
      <c r="D36" s="2">
        <v>3</v>
      </c>
      <c r="E36" s="33">
        <v>34</v>
      </c>
      <c r="F36" s="4">
        <v>-11.762291666666668</v>
      </c>
      <c r="G36" s="37">
        <v>207.07916666666657</v>
      </c>
      <c r="H36" s="4">
        <v>-13.751458333333332</v>
      </c>
      <c r="I36" s="37">
        <v>5.3079652777777779</v>
      </c>
      <c r="J36" s="4">
        <v>5.9755486111111118</v>
      </c>
      <c r="K36" s="37">
        <v>5.3338680555555555</v>
      </c>
      <c r="L36" s="4">
        <v>2.0374722222222226</v>
      </c>
      <c r="M36" s="63">
        <v>104.772313793103</v>
      </c>
      <c r="N36" s="6">
        <v>104.772313793103</v>
      </c>
      <c r="O36" s="37">
        <v>9.0523279117240971</v>
      </c>
      <c r="P36" s="7">
        <f t="shared" si="0"/>
        <v>9.0523279117240989</v>
      </c>
      <c r="Q36" s="60">
        <v>207.07916666666657</v>
      </c>
      <c r="R36" s="61">
        <v>1510.973847499999</v>
      </c>
      <c r="S36" s="8">
        <v>68987.80825120525</v>
      </c>
      <c r="T36" s="77">
        <v>5.991055322831524E-3</v>
      </c>
      <c r="U36" s="80">
        <v>1.3099076248924085E-4</v>
      </c>
      <c r="V36" s="86">
        <f t="shared" si="1"/>
        <v>11486.990158782761</v>
      </c>
    </row>
    <row r="37" spans="1:31" x14ac:dyDescent="0.3">
      <c r="A37" s="33">
        <v>2011</v>
      </c>
      <c r="B37" s="3">
        <v>40578</v>
      </c>
      <c r="C37" s="33">
        <v>2</v>
      </c>
      <c r="D37" s="2">
        <v>4</v>
      </c>
      <c r="E37" s="33">
        <v>35</v>
      </c>
      <c r="F37" s="4">
        <v>-10.759583333333333</v>
      </c>
      <c r="G37" s="37">
        <v>207.23958333333329</v>
      </c>
      <c r="H37" s="4">
        <v>-10.394885416666668</v>
      </c>
      <c r="I37" s="37">
        <v>5.3659166666666662</v>
      </c>
      <c r="J37" s="4">
        <v>6.0127222222222221</v>
      </c>
      <c r="K37" s="37">
        <v>5.3727847222222218</v>
      </c>
      <c r="L37" s="4">
        <v>1.9357222222222223</v>
      </c>
      <c r="M37" s="63">
        <v>120.2685125</v>
      </c>
      <c r="N37" s="6">
        <v>120.2685125</v>
      </c>
      <c r="O37" s="37">
        <v>10.391199479999999</v>
      </c>
      <c r="P37" s="7">
        <f t="shared" si="0"/>
        <v>10.391199480000001</v>
      </c>
      <c r="Q37" s="60">
        <v>207.23958333333329</v>
      </c>
      <c r="R37" s="61">
        <v>1512.1443437499995</v>
      </c>
      <c r="S37" s="8">
        <v>68964.277561312992</v>
      </c>
      <c r="T37" s="77">
        <v>6.8718304062366413E-3</v>
      </c>
      <c r="U37" s="80">
        <v>1.5041962302809444E-4</v>
      </c>
      <c r="V37" s="86">
        <f t="shared" si="1"/>
        <v>11497.381358262761</v>
      </c>
    </row>
    <row r="38" spans="1:31" x14ac:dyDescent="0.3">
      <c r="A38" s="33">
        <v>2011</v>
      </c>
      <c r="B38" s="3">
        <v>40579</v>
      </c>
      <c r="C38" s="33">
        <v>2</v>
      </c>
      <c r="D38" s="2">
        <v>5</v>
      </c>
      <c r="E38" s="33">
        <v>36</v>
      </c>
      <c r="F38" s="4">
        <v>-6.8058750000000003</v>
      </c>
      <c r="G38" s="37">
        <v>207.13750000000005</v>
      </c>
      <c r="H38" s="4">
        <v>-6.8647499999999999</v>
      </c>
      <c r="I38" s="37">
        <v>5.2987499999999992</v>
      </c>
      <c r="J38" s="4">
        <v>5.9341388888888886</v>
      </c>
      <c r="K38" s="37">
        <v>5.2102777777777769</v>
      </c>
      <c r="L38" s="4">
        <v>1.7962013888888884</v>
      </c>
      <c r="M38" s="63">
        <v>141.58775652173901</v>
      </c>
      <c r="N38" s="6">
        <v>141.58775652173901</v>
      </c>
      <c r="O38" s="37">
        <v>12.233182163478249</v>
      </c>
      <c r="P38" s="7">
        <f t="shared" si="0"/>
        <v>12.233182163478251</v>
      </c>
      <c r="Q38" s="60">
        <v>207.13750000000005</v>
      </c>
      <c r="R38" s="61">
        <v>1511.3994825000002</v>
      </c>
      <c r="S38" s="8">
        <v>68940.746871420735</v>
      </c>
      <c r="T38" s="77">
        <v>8.0939435967275764E-3</v>
      </c>
      <c r="U38" s="80">
        <v>1.7714819669064664E-4</v>
      </c>
      <c r="V38" s="86">
        <f t="shared" si="1"/>
        <v>11509.614540426239</v>
      </c>
    </row>
    <row r="39" spans="1:31" x14ac:dyDescent="0.3">
      <c r="A39" s="33">
        <v>2011</v>
      </c>
      <c r="B39" s="3">
        <v>40580</v>
      </c>
      <c r="C39" s="33">
        <v>2</v>
      </c>
      <c r="D39" s="2">
        <v>6</v>
      </c>
      <c r="E39" s="33">
        <v>37</v>
      </c>
      <c r="F39" s="4">
        <v>-4.1757083333333345</v>
      </c>
      <c r="G39" s="37">
        <v>207.96666666666661</v>
      </c>
      <c r="H39" s="4">
        <v>-1.9226562500000004</v>
      </c>
      <c r="I39" s="37">
        <v>5.0484166666666681</v>
      </c>
      <c r="J39" s="4">
        <v>5.8300833333333344</v>
      </c>
      <c r="K39" s="37">
        <v>5.0198333333333318</v>
      </c>
      <c r="L39" s="4">
        <v>1.6620694444444439</v>
      </c>
      <c r="M39" s="63">
        <v>97.174559459459502</v>
      </c>
      <c r="N39" s="6">
        <v>97.174559459459502</v>
      </c>
      <c r="O39" s="37">
        <v>8.3958819372973004</v>
      </c>
      <c r="P39" s="7">
        <f t="shared" si="0"/>
        <v>8.3958819372973004</v>
      </c>
      <c r="Q39" s="60">
        <v>207.96666666666661</v>
      </c>
      <c r="R39" s="61">
        <v>1517.4495799999995</v>
      </c>
      <c r="S39" s="8">
        <v>68917.216181528478</v>
      </c>
      <c r="T39" s="77">
        <v>5.5328902178728755E-3</v>
      </c>
      <c r="U39" s="80">
        <v>1.2162480379062802E-4</v>
      </c>
      <c r="V39" s="86">
        <f t="shared" si="1"/>
        <v>11518.010422363535</v>
      </c>
    </row>
    <row r="40" spans="1:31" x14ac:dyDescent="0.3">
      <c r="A40" s="33">
        <v>2011</v>
      </c>
      <c r="B40" s="3">
        <v>40581</v>
      </c>
      <c r="C40" s="33">
        <v>2</v>
      </c>
      <c r="D40" s="2">
        <v>7</v>
      </c>
      <c r="E40" s="33">
        <v>38</v>
      </c>
      <c r="F40" s="4">
        <v>-4.9620624999999992</v>
      </c>
      <c r="G40" s="37">
        <v>209.88124999999999</v>
      </c>
      <c r="H40" s="4">
        <v>-3.0560312500000002</v>
      </c>
      <c r="I40" s="37">
        <v>4.9216180555555553</v>
      </c>
      <c r="J40" s="4">
        <v>5.6950277777777778</v>
      </c>
      <c r="K40" s="37">
        <v>5.0667638888888895</v>
      </c>
      <c r="L40" s="4">
        <v>1.6586527777777775</v>
      </c>
      <c r="M40" s="63">
        <v>101.41858999999999</v>
      </c>
      <c r="N40" s="6">
        <v>101.41858999999999</v>
      </c>
      <c r="O40" s="37">
        <v>8.7625661759999982</v>
      </c>
      <c r="P40" s="7">
        <f t="shared" si="0"/>
        <v>8.7625661759999982</v>
      </c>
      <c r="Q40" s="60">
        <v>209.88124999999999</v>
      </c>
      <c r="R40" s="61">
        <v>1531.4195287499999</v>
      </c>
      <c r="S40" s="8">
        <v>68893.685491636221</v>
      </c>
      <c r="T40" s="77">
        <v>5.7218587144127137E-3</v>
      </c>
      <c r="U40" s="80">
        <v>1.2698304449292893E-4</v>
      </c>
      <c r="V40" s="86">
        <f t="shared" si="1"/>
        <v>11526.772988539535</v>
      </c>
    </row>
    <row r="41" spans="1:31" x14ac:dyDescent="0.3">
      <c r="A41" s="33">
        <v>2011</v>
      </c>
      <c r="B41" s="3">
        <v>40582</v>
      </c>
      <c r="C41" s="33">
        <v>2</v>
      </c>
      <c r="D41" s="2">
        <v>8</v>
      </c>
      <c r="E41" s="33">
        <v>39</v>
      </c>
      <c r="F41" s="4">
        <v>-14.221666666666662</v>
      </c>
      <c r="G41" s="37">
        <v>210.10833333333332</v>
      </c>
      <c r="H41" s="4">
        <v>-13.954583333333337</v>
      </c>
      <c r="I41" s="37">
        <v>5.130472222222223</v>
      </c>
      <c r="J41" s="4">
        <v>5.8953750000000014</v>
      </c>
      <c r="K41" s="37">
        <v>5.183937499999999</v>
      </c>
      <c r="L41" s="4">
        <v>1.7188125000000001</v>
      </c>
      <c r="M41" s="63">
        <v>80.370388888888897</v>
      </c>
      <c r="N41" s="6">
        <v>80.370388888888897</v>
      </c>
      <c r="O41" s="37">
        <v>6.9440016</v>
      </c>
      <c r="P41" s="7">
        <f t="shared" si="0"/>
        <v>6.9440016000000009</v>
      </c>
      <c r="Q41" s="60">
        <v>210.10833333333332</v>
      </c>
      <c r="R41" s="61">
        <v>1533.0764649999996</v>
      </c>
      <c r="S41" s="8">
        <v>68870.154801743964</v>
      </c>
      <c r="T41" s="77">
        <v>4.5294554828352943E-3</v>
      </c>
      <c r="U41" s="80">
        <v>1.0066601792031542E-4</v>
      </c>
      <c r="V41" s="86">
        <f t="shared" si="1"/>
        <v>11533.716990139535</v>
      </c>
    </row>
    <row r="42" spans="1:31" x14ac:dyDescent="0.3">
      <c r="A42" s="33">
        <v>2011</v>
      </c>
      <c r="B42" s="3">
        <v>40583</v>
      </c>
      <c r="C42" s="33">
        <v>2</v>
      </c>
      <c r="D42" s="2">
        <v>9</v>
      </c>
      <c r="E42" s="33">
        <v>40</v>
      </c>
      <c r="F42" s="4">
        <v>-13.144166666666665</v>
      </c>
      <c r="G42" s="37">
        <v>211.2083333333334</v>
      </c>
      <c r="H42" s="4">
        <v>-12.675531250000001</v>
      </c>
      <c r="I42" s="37">
        <v>5.1101041666666669</v>
      </c>
      <c r="J42" s="4">
        <v>5.9091319444444439</v>
      </c>
      <c r="K42" s="37">
        <v>5.1488958333333334</v>
      </c>
      <c r="L42" s="4">
        <v>1.7194861111111113</v>
      </c>
      <c r="M42" s="63">
        <v>100.47879268292699</v>
      </c>
      <c r="N42" s="6">
        <v>100.47879268292699</v>
      </c>
      <c r="O42" s="37">
        <v>8.681367687804892</v>
      </c>
      <c r="P42" s="7">
        <f t="shared" si="0"/>
        <v>8.681367687804892</v>
      </c>
      <c r="Q42" s="60">
        <v>211.2083333333334</v>
      </c>
      <c r="R42" s="61">
        <v>1541.1027250000004</v>
      </c>
      <c r="S42" s="8">
        <v>68846.624111851706</v>
      </c>
      <c r="T42" s="77">
        <v>5.6332180502794774E-3</v>
      </c>
      <c r="U42" s="80">
        <v>1.2589832102831124E-4</v>
      </c>
      <c r="V42" s="86">
        <f t="shared" si="1"/>
        <v>11542.39835782734</v>
      </c>
    </row>
    <row r="43" spans="1:31" x14ac:dyDescent="0.3">
      <c r="A43" s="33">
        <v>2011</v>
      </c>
      <c r="B43" s="3">
        <v>40584</v>
      </c>
      <c r="C43" s="33">
        <v>2</v>
      </c>
      <c r="D43" s="2">
        <v>10</v>
      </c>
      <c r="E43" s="33">
        <v>41</v>
      </c>
      <c r="F43" s="4">
        <v>-15.538958333333333</v>
      </c>
      <c r="G43" s="37">
        <v>211.84583333333333</v>
      </c>
      <c r="H43" s="4">
        <v>-15.307812500000001</v>
      </c>
      <c r="I43" s="37">
        <v>5.2072499999999993</v>
      </c>
      <c r="J43" s="4">
        <v>5.8461250000000007</v>
      </c>
      <c r="K43" s="37">
        <v>5.1036666666666664</v>
      </c>
      <c r="L43" s="4">
        <v>1.6955069444444444</v>
      </c>
      <c r="M43" s="63">
        <v>108.45958043478301</v>
      </c>
      <c r="N43" s="6">
        <v>108.45958043478301</v>
      </c>
      <c r="O43" s="37">
        <v>9.3709077495652515</v>
      </c>
      <c r="P43" s="7">
        <f t="shared" si="0"/>
        <v>9.3709077495652515</v>
      </c>
      <c r="Q43" s="60">
        <v>211.84583333333333</v>
      </c>
      <c r="R43" s="61">
        <v>1545.7543075000001</v>
      </c>
      <c r="S43" s="8">
        <v>68823.093421959449</v>
      </c>
      <c r="T43" s="77">
        <v>6.0623526676248651E-3</v>
      </c>
      <c r="U43" s="80">
        <v>1.3594781100592261E-4</v>
      </c>
      <c r="V43" s="86">
        <f t="shared" si="1"/>
        <v>11551.769265576906</v>
      </c>
    </row>
    <row r="44" spans="1:31" x14ac:dyDescent="0.3">
      <c r="A44" s="33">
        <v>2011</v>
      </c>
      <c r="B44" s="3">
        <v>40585</v>
      </c>
      <c r="C44" s="33">
        <v>2</v>
      </c>
      <c r="D44" s="2">
        <v>11</v>
      </c>
      <c r="E44" s="33">
        <v>42</v>
      </c>
      <c r="F44" s="4">
        <v>-13.500000000000005</v>
      </c>
      <c r="G44" s="37">
        <v>211.79999999999998</v>
      </c>
      <c r="H44" s="4">
        <v>-13.665812500000001</v>
      </c>
      <c r="I44" s="37">
        <v>5.1549097222222224</v>
      </c>
      <c r="J44" s="4">
        <v>5.8244930555555543</v>
      </c>
      <c r="K44" s="37">
        <v>5.0683541666666665</v>
      </c>
      <c r="L44" s="4">
        <v>1.7165347222222216</v>
      </c>
      <c r="M44" s="63">
        <v>112.035258536585</v>
      </c>
      <c r="N44" s="6">
        <v>112.035258536585</v>
      </c>
      <c r="O44" s="37">
        <v>9.679846337560944</v>
      </c>
      <c r="P44" s="7">
        <f t="shared" si="0"/>
        <v>9.679846337560944</v>
      </c>
      <c r="Q44" s="60">
        <v>211.79999999999998</v>
      </c>
      <c r="R44" s="61">
        <v>1545.4198799999999</v>
      </c>
      <c r="S44" s="8">
        <v>68799.562732067192</v>
      </c>
      <c r="T44" s="77">
        <v>6.2635704786979602E-3</v>
      </c>
      <c r="U44" s="80">
        <v>1.4048108293679984E-4</v>
      </c>
      <c r="V44" s="86">
        <f t="shared" si="1"/>
        <v>11561.449111914468</v>
      </c>
    </row>
    <row r="45" spans="1:31" x14ac:dyDescent="0.3">
      <c r="A45" s="33">
        <v>2011</v>
      </c>
      <c r="B45" s="3">
        <v>40586</v>
      </c>
      <c r="C45" s="33">
        <v>2</v>
      </c>
      <c r="D45" s="2">
        <v>12</v>
      </c>
      <c r="E45" s="33">
        <v>43</v>
      </c>
      <c r="F45" s="4">
        <v>-7.214291666666667</v>
      </c>
      <c r="G45" s="37">
        <v>217.24583333333331</v>
      </c>
      <c r="H45" s="4">
        <v>-6.5715312500000014</v>
      </c>
      <c r="I45" s="37">
        <v>5.1120069444444445</v>
      </c>
      <c r="J45" s="4">
        <v>5.7975972222222225</v>
      </c>
      <c r="K45" s="37">
        <v>4.9640902777777782</v>
      </c>
      <c r="L45" s="4">
        <v>1.7259722222222218</v>
      </c>
      <c r="M45" s="63">
        <v>95.326815384615401</v>
      </c>
      <c r="N45" s="6">
        <v>95.326815384615401</v>
      </c>
      <c r="O45" s="37">
        <v>8.2362368492307709</v>
      </c>
      <c r="P45" s="7">
        <f t="shared" si="0"/>
        <v>8.2362368492307692</v>
      </c>
      <c r="Q45" s="60">
        <v>217.24583333333331</v>
      </c>
      <c r="R45" s="61">
        <v>1585.1559474999999</v>
      </c>
      <c r="S45" s="8">
        <v>68776.032042174935</v>
      </c>
      <c r="T45" s="77">
        <v>5.1958527249135354E-3</v>
      </c>
      <c r="U45" s="80">
        <v>1.1957409298318831E-4</v>
      </c>
      <c r="V45" s="86">
        <f t="shared" si="1"/>
        <v>11569.685348763698</v>
      </c>
    </row>
    <row r="46" spans="1:31" x14ac:dyDescent="0.3">
      <c r="A46" s="33">
        <v>2011</v>
      </c>
      <c r="B46" s="3">
        <v>40587</v>
      </c>
      <c r="C46" s="33">
        <v>2</v>
      </c>
      <c r="D46" s="2">
        <v>13</v>
      </c>
      <c r="E46" s="33">
        <v>44</v>
      </c>
      <c r="F46" s="4">
        <v>-0.99074999999999969</v>
      </c>
      <c r="G46" s="37">
        <v>215.89374999999998</v>
      </c>
      <c r="H46" s="4">
        <v>3.7062499999999748E-2</v>
      </c>
      <c r="I46" s="37">
        <v>5.0748402777777786</v>
      </c>
      <c r="J46" s="4">
        <v>5.7527152777777779</v>
      </c>
      <c r="K46" s="37">
        <v>4.9955902777777785</v>
      </c>
      <c r="L46" s="4">
        <v>1.6233194444444443</v>
      </c>
      <c r="M46" s="63">
        <v>101.876827659575</v>
      </c>
      <c r="N46" s="6">
        <v>101.876827659575</v>
      </c>
      <c r="O46" s="37">
        <v>8.8021579097872795</v>
      </c>
      <c r="P46" s="7">
        <f t="shared" si="0"/>
        <v>8.8021579097872813</v>
      </c>
      <c r="Q46" s="60">
        <v>215.89374999999998</v>
      </c>
      <c r="R46" s="61">
        <v>1575.2903362499999</v>
      </c>
      <c r="S46" s="8">
        <v>68752.501352282678</v>
      </c>
      <c r="T46" s="77">
        <v>5.5876416602294006E-3</v>
      </c>
      <c r="U46" s="80">
        <v>1.2783694004176371E-4</v>
      </c>
      <c r="V46" s="86">
        <f t="shared" si="1"/>
        <v>11578.487506673486</v>
      </c>
    </row>
    <row r="47" spans="1:31" x14ac:dyDescent="0.3">
      <c r="A47" s="33">
        <v>2011</v>
      </c>
      <c r="B47" s="3">
        <v>40588</v>
      </c>
      <c r="C47" s="33">
        <v>2</v>
      </c>
      <c r="D47" s="2">
        <v>14</v>
      </c>
      <c r="E47" s="33">
        <v>45</v>
      </c>
      <c r="F47" s="4">
        <v>-1.7625000000000004</v>
      </c>
      <c r="G47" s="37">
        <v>213.92291666666685</v>
      </c>
      <c r="H47" s="4">
        <v>-1.2149062500000003</v>
      </c>
      <c r="I47" s="37">
        <v>5.1283680555555549</v>
      </c>
      <c r="J47" s="4">
        <v>5.7139236111111105</v>
      </c>
      <c r="K47" s="37">
        <v>4.8358055555555559</v>
      </c>
      <c r="L47" s="4">
        <v>1.6750902777777774</v>
      </c>
      <c r="M47" s="63">
        <v>102.753053846154</v>
      </c>
      <c r="N47" s="6">
        <v>102.753053846154</v>
      </c>
      <c r="O47" s="37">
        <v>8.8778638523077049</v>
      </c>
      <c r="P47" s="7">
        <f t="shared" si="0"/>
        <v>8.8778638523077067</v>
      </c>
      <c r="Q47" s="60">
        <v>213.92291666666685</v>
      </c>
      <c r="R47" s="61">
        <v>1560.9099537500013</v>
      </c>
      <c r="S47" s="8">
        <v>68728.97066239042</v>
      </c>
      <c r="T47" s="77">
        <v>5.687620756712532E-3</v>
      </c>
      <c r="U47" s="80">
        <v>1.2898365902606679E-4</v>
      </c>
      <c r="V47" s="86">
        <f t="shared" si="1"/>
        <v>11587.365370525793</v>
      </c>
    </row>
    <row r="48" spans="1:31" x14ac:dyDescent="0.3">
      <c r="A48" s="33">
        <v>2011</v>
      </c>
      <c r="B48" s="3">
        <v>40589</v>
      </c>
      <c r="C48" s="33">
        <v>2</v>
      </c>
      <c r="D48" s="2">
        <v>15</v>
      </c>
      <c r="E48" s="33">
        <v>46</v>
      </c>
      <c r="F48" s="4">
        <v>-10.199270833333335</v>
      </c>
      <c r="G48" s="37">
        <v>212.71875000000003</v>
      </c>
      <c r="H48" s="4">
        <v>-11.262947916666668</v>
      </c>
      <c r="I48" s="37">
        <v>5.103958333333332</v>
      </c>
      <c r="J48" s="4">
        <v>5.7140555555555546</v>
      </c>
      <c r="K48" s="37">
        <v>4.9129791666666671</v>
      </c>
      <c r="L48" s="4">
        <v>1.6625972222222216</v>
      </c>
      <c r="M48" s="63">
        <v>92.164124000000001</v>
      </c>
      <c r="N48" s="6">
        <v>92.164124000000001</v>
      </c>
      <c r="O48" s="37">
        <v>7.9629803135999992</v>
      </c>
      <c r="P48" s="7">
        <f t="shared" si="0"/>
        <v>7.962980313600001</v>
      </c>
      <c r="Q48" s="60">
        <v>212.71875000000003</v>
      </c>
      <c r="R48" s="61">
        <v>1552.12363125</v>
      </c>
      <c r="S48" s="8">
        <v>68705.439972498163</v>
      </c>
      <c r="T48" s="77">
        <v>5.1303776021933431E-3</v>
      </c>
      <c r="U48" s="80">
        <v>1.1573398676809161E-4</v>
      </c>
      <c r="V48" s="86">
        <f t="shared" si="1"/>
        <v>11595.328350839392</v>
      </c>
    </row>
    <row r="49" spans="1:22" x14ac:dyDescent="0.3">
      <c r="A49" s="33">
        <v>2011</v>
      </c>
      <c r="B49" s="3">
        <v>40590</v>
      </c>
      <c r="C49" s="33">
        <v>2</v>
      </c>
      <c r="D49" s="2">
        <v>16</v>
      </c>
      <c r="E49" s="33">
        <v>47</v>
      </c>
      <c r="F49" s="4">
        <v>-1.5124166666666661</v>
      </c>
      <c r="G49" s="37">
        <v>213.08125000000015</v>
      </c>
      <c r="H49" s="4">
        <v>-1.2371249999999991</v>
      </c>
      <c r="I49" s="37">
        <v>4.936826388888889</v>
      </c>
      <c r="J49" s="4">
        <v>5.7158888888888884</v>
      </c>
      <c r="K49" s="37">
        <v>4.9079652777777776</v>
      </c>
      <c r="L49" s="4">
        <v>1.5663958333333337</v>
      </c>
      <c r="M49" s="63">
        <v>120.290327906977</v>
      </c>
      <c r="N49" s="6">
        <v>120.290327906977</v>
      </c>
      <c r="O49" s="37">
        <v>10.393084331162811</v>
      </c>
      <c r="P49" s="7">
        <f t="shared" si="0"/>
        <v>10.393084331162814</v>
      </c>
      <c r="Q49" s="60">
        <v>213.08125000000015</v>
      </c>
      <c r="R49" s="61">
        <v>1554.7686487500011</v>
      </c>
      <c r="S49" s="8">
        <v>68681.909282605906</v>
      </c>
      <c r="T49" s="77">
        <v>6.6846500535746051E-3</v>
      </c>
      <c r="U49" s="80">
        <v>1.5110848128209215E-4</v>
      </c>
      <c r="V49" s="86">
        <f t="shared" si="1"/>
        <v>11605.721435170555</v>
      </c>
    </row>
    <row r="50" spans="1:22" x14ac:dyDescent="0.3">
      <c r="A50" s="33">
        <v>2011</v>
      </c>
      <c r="B50" s="3">
        <v>40591</v>
      </c>
      <c r="C50" s="33">
        <v>2</v>
      </c>
      <c r="D50" s="2">
        <v>17</v>
      </c>
      <c r="E50" s="33">
        <v>48</v>
      </c>
      <c r="F50" s="4">
        <v>4.3403125000000005</v>
      </c>
      <c r="G50" s="37">
        <v>210.04583333333326</v>
      </c>
      <c r="H50" s="4">
        <v>3.3180208333333332</v>
      </c>
      <c r="I50" s="37">
        <v>4.7723263888888887</v>
      </c>
      <c r="J50" s="4">
        <v>5.6157916666666665</v>
      </c>
      <c r="K50" s="37">
        <v>4.8389305555555557</v>
      </c>
      <c r="L50" s="4">
        <v>1.5581875000000001</v>
      </c>
      <c r="M50" s="63">
        <v>83.149737500000001</v>
      </c>
      <c r="N50" s="6">
        <v>83.149737500000001</v>
      </c>
      <c r="O50" s="37">
        <v>7.1841373199999996</v>
      </c>
      <c r="P50" s="7">
        <f t="shared" si="0"/>
        <v>7.1841373200000014</v>
      </c>
      <c r="Q50" s="60">
        <v>210.04583333333326</v>
      </c>
      <c r="R50" s="61">
        <v>1532.6204274999993</v>
      </c>
      <c r="S50" s="8">
        <v>68658.378592713649</v>
      </c>
      <c r="T50" s="77">
        <v>4.6874863411018987E-3</v>
      </c>
      <c r="U50" s="80">
        <v>1.0449083278623668E-4</v>
      </c>
      <c r="V50" s="86">
        <f t="shared" si="1"/>
        <v>11612.905572490556</v>
      </c>
    </row>
    <row r="51" spans="1:22" x14ac:dyDescent="0.3">
      <c r="A51" s="33">
        <v>2011</v>
      </c>
      <c r="B51" s="3">
        <v>40592</v>
      </c>
      <c r="C51" s="33">
        <v>2</v>
      </c>
      <c r="D51" s="2">
        <v>18</v>
      </c>
      <c r="E51" s="33">
        <v>49</v>
      </c>
      <c r="F51" s="4">
        <v>3.6884791666666668</v>
      </c>
      <c r="G51" s="37">
        <v>197.92083333333335</v>
      </c>
      <c r="H51" s="4">
        <v>2.5657708333333336</v>
      </c>
      <c r="I51" s="37">
        <v>4.8851597222222232</v>
      </c>
      <c r="J51" s="4">
        <v>5.5824999999999996</v>
      </c>
      <c r="K51" s="37">
        <v>4.4909097222222227</v>
      </c>
      <c r="L51" s="4">
        <v>1.4810347222222224</v>
      </c>
      <c r="M51" s="63">
        <v>113.565144</v>
      </c>
      <c r="N51" s="6">
        <v>113.565144</v>
      </c>
      <c r="O51" s="37">
        <v>9.8120284416000008</v>
      </c>
      <c r="P51" s="7">
        <f t="shared" si="0"/>
        <v>9.8120284416000025</v>
      </c>
      <c r="Q51" s="60">
        <v>197.92083333333335</v>
      </c>
      <c r="R51" s="61">
        <v>1444.1491524999999</v>
      </c>
      <c r="S51" s="8">
        <v>68634.847902821391</v>
      </c>
      <c r="T51" s="77">
        <v>6.794331752100655E-3</v>
      </c>
      <c r="U51" s="80">
        <v>1.4276495024028251E-4</v>
      </c>
      <c r="V51" s="86">
        <f t="shared" si="1"/>
        <v>11622.717600932156</v>
      </c>
    </row>
    <row r="52" spans="1:22" x14ac:dyDescent="0.3">
      <c r="A52" s="33">
        <v>2011</v>
      </c>
      <c r="B52" s="3">
        <v>40593</v>
      </c>
      <c r="C52" s="33">
        <v>2</v>
      </c>
      <c r="D52" s="2">
        <v>19</v>
      </c>
      <c r="E52" s="33">
        <v>50</v>
      </c>
      <c r="F52" s="4">
        <v>-5.9830624999999991</v>
      </c>
      <c r="G52" s="37">
        <v>197.63750000000002</v>
      </c>
      <c r="H52" s="4">
        <v>-3.7803333333333331</v>
      </c>
      <c r="I52" s="37">
        <v>5.0939583333333331</v>
      </c>
      <c r="J52" s="4">
        <v>5.5680486111111103</v>
      </c>
      <c r="K52" s="37">
        <v>4.5775555555555547</v>
      </c>
      <c r="L52" s="4">
        <v>1.4657777777777774</v>
      </c>
      <c r="M52" s="63" t="s">
        <v>27</v>
      </c>
      <c r="N52" s="6">
        <v>81.658056999999999</v>
      </c>
      <c r="O52" s="37" t="s">
        <v>27</v>
      </c>
      <c r="P52" s="7">
        <f t="shared" si="0"/>
        <v>7.0552561247999988</v>
      </c>
      <c r="Q52" s="60">
        <v>197.63750000000002</v>
      </c>
      <c r="R52" s="61">
        <v>1442.0817824999999</v>
      </c>
      <c r="S52" s="8">
        <v>68611.317212929134</v>
      </c>
      <c r="T52" s="77" t="s">
        <v>27</v>
      </c>
      <c r="U52" s="80" t="s">
        <v>27</v>
      </c>
      <c r="V52" s="86">
        <f t="shared" si="1"/>
        <v>11629.772857056956</v>
      </c>
    </row>
    <row r="53" spans="1:22" x14ac:dyDescent="0.3">
      <c r="A53" s="33">
        <v>2011</v>
      </c>
      <c r="B53" s="3">
        <v>40594</v>
      </c>
      <c r="C53" s="33">
        <v>2</v>
      </c>
      <c r="D53" s="2">
        <v>20</v>
      </c>
      <c r="E53" s="33">
        <v>51</v>
      </c>
      <c r="F53" s="4">
        <v>-6.7990833333333329</v>
      </c>
      <c r="G53" s="37">
        <v>197.22708333333333</v>
      </c>
      <c r="H53" s="4">
        <v>-5.4983020833333338</v>
      </c>
      <c r="I53" s="37">
        <v>4.9551249999999998</v>
      </c>
      <c r="J53" s="4">
        <v>5.5417916666666658</v>
      </c>
      <c r="K53" s="37">
        <v>4.606694444444444</v>
      </c>
      <c r="L53" s="4">
        <v>1.4405277777777774</v>
      </c>
      <c r="M53" s="63">
        <v>49.750970000000002</v>
      </c>
      <c r="N53" s="6">
        <v>49.750970000000002</v>
      </c>
      <c r="O53" s="37">
        <v>4.2984838080000003</v>
      </c>
      <c r="P53" s="7">
        <f t="shared" si="0"/>
        <v>4.2984838080000003</v>
      </c>
      <c r="Q53" s="60">
        <v>197.22708333333333</v>
      </c>
      <c r="R53" s="61">
        <v>1439.0871362499997</v>
      </c>
      <c r="S53" s="8">
        <v>68587.786523036877</v>
      </c>
      <c r="T53" s="77">
        <v>2.9869517277467091E-3</v>
      </c>
      <c r="U53" s="80">
        <v>6.258881643618933E-5</v>
      </c>
      <c r="V53" s="86">
        <f t="shared" si="1"/>
        <v>11634.071340864955</v>
      </c>
    </row>
    <row r="54" spans="1:22" x14ac:dyDescent="0.3">
      <c r="A54" s="33">
        <v>2011</v>
      </c>
      <c r="B54" s="3">
        <v>40595</v>
      </c>
      <c r="C54" s="33">
        <v>2</v>
      </c>
      <c r="D54" s="2">
        <v>21</v>
      </c>
      <c r="E54" s="33">
        <v>52</v>
      </c>
      <c r="F54" s="4">
        <v>-11.197500000000003</v>
      </c>
      <c r="G54" s="37">
        <v>200.46041666666667</v>
      </c>
      <c r="H54" s="4">
        <v>-9.0806354166666701</v>
      </c>
      <c r="I54" s="37">
        <v>4.8587152777777778</v>
      </c>
      <c r="J54" s="4">
        <v>5.6356319444444436</v>
      </c>
      <c r="K54" s="37">
        <v>4.5803611111111113</v>
      </c>
      <c r="L54" s="4">
        <v>1.3653819444444446</v>
      </c>
      <c r="M54" s="63">
        <v>78.108417073170799</v>
      </c>
      <c r="N54" s="6">
        <v>78.108417073170799</v>
      </c>
      <c r="O54" s="37">
        <v>6.748567235121957</v>
      </c>
      <c r="P54" s="7">
        <f t="shared" si="0"/>
        <v>6.7485672351219561</v>
      </c>
      <c r="Q54" s="60">
        <v>200.46041666666667</v>
      </c>
      <c r="R54" s="61">
        <v>1462.6794762500001</v>
      </c>
      <c r="S54" s="8">
        <v>68564.25583314462</v>
      </c>
      <c r="T54" s="77">
        <v>4.6138387423223107E-3</v>
      </c>
      <c r="U54" s="80">
        <v>9.8299754392374444E-5</v>
      </c>
      <c r="V54" s="86">
        <f t="shared" si="1"/>
        <v>11640.819908100077</v>
      </c>
    </row>
    <row r="55" spans="1:22" x14ac:dyDescent="0.3">
      <c r="A55" s="33">
        <v>2011</v>
      </c>
      <c r="B55" s="3">
        <v>40596</v>
      </c>
      <c r="C55" s="33">
        <v>2</v>
      </c>
      <c r="D55" s="2">
        <v>22</v>
      </c>
      <c r="E55" s="33">
        <v>53</v>
      </c>
      <c r="F55" s="4">
        <v>-10.942020833333332</v>
      </c>
      <c r="G55" s="37">
        <v>199.67083333333338</v>
      </c>
      <c r="H55" s="4">
        <v>-11.965947916666664</v>
      </c>
      <c r="I55" s="37">
        <v>4.8878819444444455</v>
      </c>
      <c r="J55" s="4">
        <v>5.6314166666666674</v>
      </c>
      <c r="K55" s="37">
        <v>4.531493055555555</v>
      </c>
      <c r="L55" s="4">
        <v>1.1646041666666667</v>
      </c>
      <c r="M55" s="63">
        <v>77.798291176470599</v>
      </c>
      <c r="N55" s="6">
        <v>77.798291176470599</v>
      </c>
      <c r="O55" s="37">
        <v>6.7217723576470592</v>
      </c>
      <c r="P55" s="7">
        <f t="shared" si="0"/>
        <v>6.7217723576470583</v>
      </c>
      <c r="Q55" s="60">
        <v>199.67083333333338</v>
      </c>
      <c r="R55" s="61">
        <v>1456.9182025000002</v>
      </c>
      <c r="S55" s="8">
        <v>68540.725143252363</v>
      </c>
      <c r="T55" s="77">
        <v>4.6136923446442133E-3</v>
      </c>
      <c r="U55" s="80">
        <v>9.7945417616847555E-5</v>
      </c>
      <c r="V55" s="86">
        <f t="shared" si="1"/>
        <v>11647.541680457723</v>
      </c>
    </row>
    <row r="56" spans="1:22" x14ac:dyDescent="0.3">
      <c r="A56" s="33">
        <v>2011</v>
      </c>
      <c r="B56" s="3">
        <v>40597</v>
      </c>
      <c r="C56" s="33">
        <v>2</v>
      </c>
      <c r="D56" s="2">
        <v>23</v>
      </c>
      <c r="E56" s="33">
        <v>54</v>
      </c>
      <c r="F56" s="4">
        <v>-5.6935833333333354</v>
      </c>
      <c r="G56" s="37">
        <v>199.51458333333332</v>
      </c>
      <c r="H56" s="4">
        <v>-7.7861145833333332</v>
      </c>
      <c r="I56" s="37">
        <v>4.8439305555555565</v>
      </c>
      <c r="J56" s="4">
        <v>5.6398472222222216</v>
      </c>
      <c r="K56" s="37">
        <v>4.5588194444444445</v>
      </c>
      <c r="L56" s="4">
        <v>1.0371736111111109</v>
      </c>
      <c r="M56" s="63">
        <v>53.684142857142902</v>
      </c>
      <c r="N56" s="6">
        <v>53.684142857142902</v>
      </c>
      <c r="O56" s="37">
        <v>4.6383099428571466</v>
      </c>
      <c r="P56" s="7">
        <f t="shared" si="0"/>
        <v>4.6383099428571466</v>
      </c>
      <c r="Q56" s="60">
        <v>199.51458333333332</v>
      </c>
      <c r="R56" s="61">
        <v>1455.77810875</v>
      </c>
      <c r="S56" s="8">
        <v>68517.194453360105</v>
      </c>
      <c r="T56" s="77">
        <v>3.1861379938181783E-3</v>
      </c>
      <c r="U56" s="80">
        <v>6.7611351092277145E-5</v>
      </c>
      <c r="V56" s="86">
        <f t="shared" si="1"/>
        <v>11652.17999040058</v>
      </c>
    </row>
    <row r="57" spans="1:22" x14ac:dyDescent="0.3">
      <c r="A57" s="33">
        <v>2011</v>
      </c>
      <c r="B57" s="3">
        <v>40598</v>
      </c>
      <c r="C57" s="33">
        <v>2</v>
      </c>
      <c r="D57" s="2">
        <v>24</v>
      </c>
      <c r="E57" s="33">
        <v>55</v>
      </c>
      <c r="F57" s="4">
        <v>-3.1733958333333341</v>
      </c>
      <c r="G57" s="37">
        <v>215.46250000000009</v>
      </c>
      <c r="H57" s="4">
        <v>-1.1914687500000003</v>
      </c>
      <c r="I57" s="37">
        <v>4.9558958333333329</v>
      </c>
      <c r="J57" s="4">
        <v>5.5590208333333342</v>
      </c>
      <c r="K57" s="37">
        <v>4.584083333333334</v>
      </c>
      <c r="L57" s="4">
        <v>1.3420208333333337</v>
      </c>
      <c r="M57" s="63">
        <v>84.867628571428597</v>
      </c>
      <c r="N57" s="6">
        <v>84.867628571428597</v>
      </c>
      <c r="O57" s="37">
        <v>7.3325631085714305</v>
      </c>
      <c r="P57" s="7">
        <f t="shared" si="0"/>
        <v>7.3325631085714296</v>
      </c>
      <c r="Q57" s="60">
        <v>215.46250000000009</v>
      </c>
      <c r="R57" s="61">
        <v>1572.1436775000006</v>
      </c>
      <c r="S57" s="8">
        <v>68493.663763467848</v>
      </c>
      <c r="T57" s="77">
        <v>4.6640540642134964E-3</v>
      </c>
      <c r="U57" s="80">
        <v>1.0692401144010465E-4</v>
      </c>
      <c r="V57" s="86">
        <f t="shared" si="1"/>
        <v>11659.512553509152</v>
      </c>
    </row>
    <row r="58" spans="1:22" x14ac:dyDescent="0.3">
      <c r="A58" s="33">
        <v>2011</v>
      </c>
      <c r="B58" s="3">
        <v>40599</v>
      </c>
      <c r="C58" s="33">
        <v>2</v>
      </c>
      <c r="D58" s="2">
        <v>25</v>
      </c>
      <c r="E58" s="33">
        <v>56</v>
      </c>
      <c r="F58" s="4">
        <v>-5.1278333333333341</v>
      </c>
      <c r="G58" s="37">
        <v>270.11875000000003</v>
      </c>
      <c r="H58" s="4">
        <v>-4.4572708333333324</v>
      </c>
      <c r="I58" s="37">
        <v>5.0156111111111121</v>
      </c>
      <c r="J58" s="4">
        <v>5.256388888888889</v>
      </c>
      <c r="K58" s="37">
        <v>4.5387777777777787</v>
      </c>
      <c r="L58" s="4">
        <v>2.4877847222222216</v>
      </c>
      <c r="M58" s="63">
        <v>43.08811</v>
      </c>
      <c r="N58" s="6">
        <v>43.08811</v>
      </c>
      <c r="O58" s="37">
        <v>3.7228127039999999</v>
      </c>
      <c r="P58" s="7">
        <f t="shared" si="0"/>
        <v>3.7228127039999999</v>
      </c>
      <c r="Q58" s="60">
        <v>270.11875000000003</v>
      </c>
      <c r="R58" s="61">
        <v>1970.9484712500002</v>
      </c>
      <c r="S58" s="8">
        <v>68470.133073575591</v>
      </c>
      <c r="T58" s="77">
        <v>1.8888432439022342E-3</v>
      </c>
      <c r="U58" s="80">
        <v>5.4306306400884853E-5</v>
      </c>
      <c r="V58" s="86">
        <f t="shared" si="1"/>
        <v>11663.235366213152</v>
      </c>
    </row>
    <row r="59" spans="1:22" x14ac:dyDescent="0.3">
      <c r="A59" s="33">
        <v>2011</v>
      </c>
      <c r="B59" s="3">
        <v>40600</v>
      </c>
      <c r="C59" s="33">
        <v>2</v>
      </c>
      <c r="D59" s="2">
        <v>26</v>
      </c>
      <c r="E59" s="33">
        <v>57</v>
      </c>
      <c r="F59" s="4">
        <v>-5.5345208333333318</v>
      </c>
      <c r="G59" s="37">
        <v>273.58333333333331</v>
      </c>
      <c r="H59" s="4">
        <v>-4.1911145833333343</v>
      </c>
      <c r="I59" s="37">
        <v>5.0277986111111117</v>
      </c>
      <c r="J59" s="4">
        <v>5.3392986111111114</v>
      </c>
      <c r="K59" s="37">
        <v>4.4820416666666665</v>
      </c>
      <c r="L59" s="4">
        <v>2.3062916666666666</v>
      </c>
      <c r="M59" s="63">
        <v>56.704825925925903</v>
      </c>
      <c r="N59" s="6">
        <v>56.704825925925903</v>
      </c>
      <c r="O59" s="37">
        <v>4.8992969599999983</v>
      </c>
      <c r="P59" s="7">
        <f t="shared" si="0"/>
        <v>4.8992969599999983</v>
      </c>
      <c r="Q59" s="60">
        <v>273.58333333333331</v>
      </c>
      <c r="R59" s="61">
        <v>1996.2281499999997</v>
      </c>
      <c r="S59" s="8">
        <v>68446.602383683334</v>
      </c>
      <c r="T59" s="77">
        <v>2.4542770624690364E-3</v>
      </c>
      <c r="U59" s="80">
        <v>7.1494485510109807E-5</v>
      </c>
      <c r="V59" s="86">
        <f t="shared" si="1"/>
        <v>11668.134663173152</v>
      </c>
    </row>
    <row r="60" spans="1:22" x14ac:dyDescent="0.3">
      <c r="A60" s="33">
        <v>2011</v>
      </c>
      <c r="B60" s="3">
        <v>40601</v>
      </c>
      <c r="C60" s="33">
        <v>2</v>
      </c>
      <c r="D60" s="2">
        <v>27</v>
      </c>
      <c r="E60" s="33">
        <v>58</v>
      </c>
      <c r="F60" s="4">
        <v>-1.3062708333333328</v>
      </c>
      <c r="G60" s="37">
        <v>279.83958333333334</v>
      </c>
      <c r="H60" s="4">
        <v>0.63989583333333333</v>
      </c>
      <c r="I60" s="37">
        <v>4.5710902777777784</v>
      </c>
      <c r="J60" s="4">
        <v>5.1398263888888893</v>
      </c>
      <c r="K60" s="37">
        <v>4.3769583333333335</v>
      </c>
      <c r="L60" s="4">
        <v>1.9073402777777773</v>
      </c>
      <c r="M60" s="63">
        <v>77.667624444444499</v>
      </c>
      <c r="N60" s="6">
        <v>77.667624444444499</v>
      </c>
      <c r="O60" s="37">
        <v>6.7104827520000043</v>
      </c>
      <c r="P60" s="7">
        <f t="shared" si="0"/>
        <v>6.7104827520000052</v>
      </c>
      <c r="Q60" s="60">
        <v>279.83958333333334</v>
      </c>
      <c r="R60" s="61">
        <v>2041.87750375</v>
      </c>
      <c r="S60" s="8">
        <v>68423.071693791077</v>
      </c>
      <c r="T60" s="77">
        <v>3.2864276822071356E-3</v>
      </c>
      <c r="U60" s="80">
        <v>9.7960796400250953E-5</v>
      </c>
      <c r="V60" s="86">
        <f t="shared" si="1"/>
        <v>11674.845145925152</v>
      </c>
    </row>
    <row r="61" spans="1:22" x14ac:dyDescent="0.3">
      <c r="A61" s="33">
        <v>2011</v>
      </c>
      <c r="B61" s="3">
        <v>40602</v>
      </c>
      <c r="C61" s="33">
        <v>2</v>
      </c>
      <c r="D61" s="2">
        <v>28</v>
      </c>
      <c r="E61" s="33">
        <v>59</v>
      </c>
      <c r="F61" s="4">
        <v>-1.931604166666667</v>
      </c>
      <c r="G61" s="37">
        <v>273.7520833333333</v>
      </c>
      <c r="H61" s="4">
        <v>-0.25582291666666657</v>
      </c>
      <c r="I61" s="37">
        <v>4.815534722222222</v>
      </c>
      <c r="J61" s="4">
        <v>5.3836805555555562</v>
      </c>
      <c r="K61" s="37">
        <v>4.4755902777777772</v>
      </c>
      <c r="L61" s="4">
        <v>1.6109583333333335</v>
      </c>
      <c r="M61" s="63">
        <v>73.136700000000005</v>
      </c>
      <c r="N61" s="6">
        <v>73.136700000000005</v>
      </c>
      <c r="O61" s="37">
        <v>6.3190108800000004</v>
      </c>
      <c r="P61" s="7">
        <f t="shared" si="0"/>
        <v>6.3190108799999996</v>
      </c>
      <c r="Q61" s="60">
        <v>273.7520833333333</v>
      </c>
      <c r="R61" s="61">
        <v>1997.4594512499998</v>
      </c>
      <c r="S61" s="8">
        <v>68399.541003898819</v>
      </c>
      <c r="T61" s="77">
        <v>3.163523983450876E-3</v>
      </c>
      <c r="U61" s="80">
        <v>9.2279974588784487E-5</v>
      </c>
      <c r="V61" s="86">
        <f t="shared" si="1"/>
        <v>11681.164156805153</v>
      </c>
    </row>
    <row r="62" spans="1:22" x14ac:dyDescent="0.3">
      <c r="A62" s="33">
        <v>2011</v>
      </c>
      <c r="B62" s="3">
        <v>40603</v>
      </c>
      <c r="C62" s="33">
        <v>3</v>
      </c>
      <c r="D62" s="2">
        <v>1</v>
      </c>
      <c r="E62" s="33">
        <v>60</v>
      </c>
      <c r="F62" s="4">
        <v>-4.501854166666666</v>
      </c>
      <c r="G62" s="37">
        <v>272.10833333333341</v>
      </c>
      <c r="H62" s="4">
        <v>-5.0383854166666664</v>
      </c>
      <c r="I62" s="37">
        <v>5.0040555555555555</v>
      </c>
      <c r="J62" s="4">
        <v>5.4654444444444437</v>
      </c>
      <c r="K62" s="37">
        <v>4.5349027777777779</v>
      </c>
      <c r="L62" s="4">
        <v>1.4122986111111107</v>
      </c>
      <c r="M62" s="63">
        <v>96.589603333333301</v>
      </c>
      <c r="N62" s="6">
        <v>96.589603333333301</v>
      </c>
      <c r="O62" s="37">
        <v>8.3453417279999975</v>
      </c>
      <c r="P62" s="7">
        <f t="shared" si="0"/>
        <v>8.3453417279999957</v>
      </c>
      <c r="Q62" s="60">
        <v>272.10833333333341</v>
      </c>
      <c r="R62" s="61">
        <v>1985.4656650000004</v>
      </c>
      <c r="S62" s="8">
        <v>68376.010314006562</v>
      </c>
      <c r="T62" s="77">
        <v>4.2032163411901639E-3</v>
      </c>
      <c r="U62" s="80">
        <v>1.2191646658984763E-4</v>
      </c>
      <c r="V62" s="86">
        <f t="shared" si="1"/>
        <v>11689.509498533153</v>
      </c>
    </row>
    <row r="63" spans="1:22" x14ac:dyDescent="0.3">
      <c r="A63" s="33">
        <v>2011</v>
      </c>
      <c r="B63" s="3">
        <v>40604</v>
      </c>
      <c r="C63" s="33">
        <v>3</v>
      </c>
      <c r="D63" s="2">
        <v>2</v>
      </c>
      <c r="E63" s="33">
        <v>61</v>
      </c>
      <c r="F63" s="4">
        <v>-7.8658125000000014</v>
      </c>
      <c r="G63" s="37">
        <v>273.39999999999998</v>
      </c>
      <c r="H63" s="4">
        <v>-6.7308124999999981</v>
      </c>
      <c r="I63" s="37">
        <v>5.0435902777777768</v>
      </c>
      <c r="J63" s="4">
        <v>5.4697222222222228</v>
      </c>
      <c r="K63" s="37">
        <v>4.5344791666666673</v>
      </c>
      <c r="L63" s="4">
        <v>1.2391458333333334</v>
      </c>
      <c r="M63" s="63">
        <v>66.737575000000007</v>
      </c>
      <c r="N63" s="6">
        <v>66.737575000000007</v>
      </c>
      <c r="O63" s="37">
        <v>5.7661264800000005</v>
      </c>
      <c r="P63" s="7">
        <f t="shared" si="0"/>
        <v>5.7661264800000005</v>
      </c>
      <c r="Q63" s="60">
        <v>273.39999999999998</v>
      </c>
      <c r="R63" s="61">
        <v>1994.8904399999997</v>
      </c>
      <c r="S63" s="8">
        <v>68352.479624114305</v>
      </c>
      <c r="T63" s="77">
        <v>2.8904476979698199E-3</v>
      </c>
      <c r="U63" s="80">
        <v>8.4267933687561441E-5</v>
      </c>
      <c r="V63" s="86">
        <f t="shared" si="1"/>
        <v>11695.275625013153</v>
      </c>
    </row>
    <row r="64" spans="1:22" x14ac:dyDescent="0.3">
      <c r="A64" s="33">
        <v>2011</v>
      </c>
      <c r="B64" s="3">
        <v>40605</v>
      </c>
      <c r="C64" s="33">
        <v>3</v>
      </c>
      <c r="D64" s="2">
        <v>3</v>
      </c>
      <c r="E64" s="33">
        <v>62</v>
      </c>
      <c r="F64" s="4">
        <v>-7.6560208333333337</v>
      </c>
      <c r="G64" s="37">
        <v>273.93124999999992</v>
      </c>
      <c r="H64" s="4">
        <v>-6.6195833333333329</v>
      </c>
      <c r="I64" s="37">
        <v>5.1244375</v>
      </c>
      <c r="J64" s="4">
        <v>5.489826388888889</v>
      </c>
      <c r="K64" s="37">
        <v>4.4588888888888896</v>
      </c>
      <c r="L64" s="4">
        <v>1.0936458333333334</v>
      </c>
      <c r="M64" s="63">
        <v>64.686980000000005</v>
      </c>
      <c r="N64" s="6">
        <v>64.686980000000005</v>
      </c>
      <c r="O64" s="37">
        <v>5.5889550720000001</v>
      </c>
      <c r="P64" s="7">
        <f t="shared" si="0"/>
        <v>5.588955072000001</v>
      </c>
      <c r="Q64" s="60">
        <v>273.93124999999992</v>
      </c>
      <c r="R64" s="61">
        <v>1998.7667587499993</v>
      </c>
      <c r="S64" s="8">
        <v>68328.948934222048</v>
      </c>
      <c r="T64" s="77">
        <v>2.7962017316594031E-3</v>
      </c>
      <c r="U64" s="80">
        <v>8.1708793137245616E-5</v>
      </c>
      <c r="V64" s="86">
        <f t="shared" si="1"/>
        <v>11700.864580085154</v>
      </c>
    </row>
    <row r="65" spans="1:22" x14ac:dyDescent="0.3">
      <c r="A65" s="33">
        <v>2011</v>
      </c>
      <c r="B65" s="3">
        <v>40606</v>
      </c>
      <c r="C65" s="33">
        <v>3</v>
      </c>
      <c r="D65" s="2">
        <v>4</v>
      </c>
      <c r="E65" s="33">
        <v>63</v>
      </c>
      <c r="F65" s="4">
        <v>-1.3487916666666659</v>
      </c>
      <c r="G65" s="37">
        <v>276.125</v>
      </c>
      <c r="H65" s="4">
        <v>-0.52088541666666699</v>
      </c>
      <c r="I65" s="37">
        <v>5.0826458333333333</v>
      </c>
      <c r="J65" s="4">
        <v>5.461423611111111</v>
      </c>
      <c r="K65" s="37">
        <v>4.3732708333333337</v>
      </c>
      <c r="L65" s="4">
        <v>0.94745138888888913</v>
      </c>
      <c r="M65" s="63">
        <v>90.647237500000003</v>
      </c>
      <c r="N65" s="6">
        <v>90.647237500000003</v>
      </c>
      <c r="O65" s="37">
        <v>7.8319213200000002</v>
      </c>
      <c r="P65" s="7">
        <f t="shared" si="0"/>
        <v>7.8319213200000002</v>
      </c>
      <c r="Q65" s="60">
        <v>276.125</v>
      </c>
      <c r="R65" s="61">
        <v>2014.7736749999999</v>
      </c>
      <c r="S65" s="8">
        <v>68305.41824432979</v>
      </c>
      <c r="T65" s="77">
        <v>3.8872462039687911E-3</v>
      </c>
      <c r="U65" s="80">
        <v>1.145424713818009E-4</v>
      </c>
      <c r="V65" s="86">
        <f t="shared" si="1"/>
        <v>11708.696501405153</v>
      </c>
    </row>
    <row r="66" spans="1:22" x14ac:dyDescent="0.3">
      <c r="A66" s="33">
        <v>2011</v>
      </c>
      <c r="B66" s="3">
        <v>40607</v>
      </c>
      <c r="C66" s="33">
        <v>3</v>
      </c>
      <c r="D66" s="2">
        <v>5</v>
      </c>
      <c r="E66" s="33">
        <v>64</v>
      </c>
      <c r="F66" s="4">
        <v>1.188791666666666</v>
      </c>
      <c r="G66" s="37">
        <v>272.20416666666665</v>
      </c>
      <c r="H66" s="4">
        <v>3.3886458333333334</v>
      </c>
      <c r="I66" s="37">
        <v>5.1323680555555553</v>
      </c>
      <c r="J66" s="4">
        <v>5.4826180555555561</v>
      </c>
      <c r="K66" s="37">
        <v>4.28767361111111</v>
      </c>
      <c r="L66" s="4">
        <v>0.89664583333333348</v>
      </c>
      <c r="M66" s="63">
        <v>69.890230769230797</v>
      </c>
      <c r="N66" s="6">
        <v>69.890230769230797</v>
      </c>
      <c r="O66" s="37">
        <v>6.0385159384615408</v>
      </c>
      <c r="P66" s="7">
        <f t="shared" si="0"/>
        <v>6.0385159384615408</v>
      </c>
      <c r="Q66" s="60">
        <v>272.20416666666665</v>
      </c>
      <c r="R66" s="61">
        <v>1986.1649224999999</v>
      </c>
      <c r="S66" s="8">
        <v>68281.887554437533</v>
      </c>
      <c r="T66" s="77">
        <v>3.0402892881930561E-3</v>
      </c>
      <c r="U66" s="80">
        <v>8.8346340611056149E-5</v>
      </c>
      <c r="V66" s="86">
        <f t="shared" si="1"/>
        <v>11714.735017343615</v>
      </c>
    </row>
    <row r="67" spans="1:22" x14ac:dyDescent="0.3">
      <c r="A67" s="33">
        <v>2011</v>
      </c>
      <c r="B67" s="3">
        <v>40608</v>
      </c>
      <c r="C67" s="33">
        <v>3</v>
      </c>
      <c r="D67" s="2">
        <v>6</v>
      </c>
      <c r="E67" s="33">
        <v>65</v>
      </c>
      <c r="F67" s="4">
        <v>-7.6442916666666649</v>
      </c>
      <c r="G67" s="37">
        <v>287.77291666666662</v>
      </c>
      <c r="H67" s="4">
        <v>-6.5623750000000012</v>
      </c>
      <c r="I67" s="37">
        <v>5.2514722222222225</v>
      </c>
      <c r="J67" s="4">
        <v>5.5001458333333337</v>
      </c>
      <c r="K67" s="37">
        <v>4.250506944444445</v>
      </c>
      <c r="L67" s="4">
        <v>0.87420833333333325</v>
      </c>
      <c r="M67" s="63">
        <v>88.850233333333307</v>
      </c>
      <c r="N67" s="6">
        <v>88.850233333333307</v>
      </c>
      <c r="O67" s="37">
        <v>7.6766601599999973</v>
      </c>
      <c r="P67" s="7">
        <f t="shared" si="0"/>
        <v>7.6766601599999982</v>
      </c>
      <c r="Q67" s="60">
        <v>287.77291666666662</v>
      </c>
      <c r="R67" s="61">
        <v>2099.7638637499995</v>
      </c>
      <c r="S67" s="8">
        <v>68258.356864545276</v>
      </c>
      <c r="T67" s="77">
        <v>3.6559635550114365E-3</v>
      </c>
      <c r="U67" s="80">
        <v>1.1235459473289835E-4</v>
      </c>
      <c r="V67" s="86">
        <f t="shared" si="1"/>
        <v>11722.411677503615</v>
      </c>
    </row>
    <row r="68" spans="1:22" x14ac:dyDescent="0.3">
      <c r="A68" s="33">
        <v>2011</v>
      </c>
      <c r="B68" s="3">
        <v>40609</v>
      </c>
      <c r="C68" s="33">
        <v>3</v>
      </c>
      <c r="D68" s="2">
        <v>7</v>
      </c>
      <c r="E68" s="33">
        <v>66</v>
      </c>
      <c r="F68" s="4">
        <v>-8.9353333333333307</v>
      </c>
      <c r="G68" s="37">
        <v>285.01666666666682</v>
      </c>
      <c r="H68" s="4">
        <v>-9.7181874999999991</v>
      </c>
      <c r="I68" s="37">
        <v>5.2590694444444441</v>
      </c>
      <c r="J68" s="4">
        <v>5.5455902777777775</v>
      </c>
      <c r="K68" s="37">
        <v>4.2145138888888889</v>
      </c>
      <c r="L68" s="4">
        <v>0.82975694444444448</v>
      </c>
      <c r="M68" s="63">
        <v>148.26397499999999</v>
      </c>
      <c r="N68" s="6">
        <v>148.26397499999999</v>
      </c>
      <c r="O68" s="37">
        <v>12.81000744</v>
      </c>
      <c r="P68" s="7">
        <f t="shared" ref="P68:P131" si="13">N68*60*60*24/10^6</f>
        <v>12.810007439999998</v>
      </c>
      <c r="Q68" s="60">
        <v>285.01666666666682</v>
      </c>
      <c r="R68" s="61">
        <v>2079.652610000001</v>
      </c>
      <c r="S68" s="8">
        <v>68234.826174653019</v>
      </c>
      <c r="T68" s="77">
        <v>6.1596861795105255E-3</v>
      </c>
      <c r="U68" s="80">
        <v>1.8755478022586895E-4</v>
      </c>
      <c r="V68" s="86">
        <f t="shared" ref="V68:V131" si="14">V67+P68</f>
        <v>11735.221684943615</v>
      </c>
    </row>
    <row r="69" spans="1:22" x14ac:dyDescent="0.3">
      <c r="A69" s="33">
        <v>2011</v>
      </c>
      <c r="B69" s="3">
        <v>40610</v>
      </c>
      <c r="C69" s="33">
        <v>3</v>
      </c>
      <c r="D69" s="2">
        <v>8</v>
      </c>
      <c r="E69" s="33">
        <v>67</v>
      </c>
      <c r="F69" s="4">
        <v>-3.5243541666666687</v>
      </c>
      <c r="G69" s="37">
        <v>282.48124999999999</v>
      </c>
      <c r="H69" s="4">
        <v>-3.8733854166666672</v>
      </c>
      <c r="I69" s="37">
        <v>5.3319513888888892</v>
      </c>
      <c r="J69" s="4">
        <v>5.5378402777777778</v>
      </c>
      <c r="K69" s="37">
        <v>4.1312638888888884</v>
      </c>
      <c r="L69" s="4">
        <v>0.76642361111111068</v>
      </c>
      <c r="M69" s="63">
        <v>47.088724999999997</v>
      </c>
      <c r="N69" s="6">
        <v>47.088724999999997</v>
      </c>
      <c r="O69" s="37">
        <v>4.06846584</v>
      </c>
      <c r="P69" s="7">
        <f t="shared" si="13"/>
        <v>4.06846584</v>
      </c>
      <c r="Q69" s="60">
        <v>282.48124999999999</v>
      </c>
      <c r="R69" s="61">
        <v>2061.1526887499999</v>
      </c>
      <c r="S69" s="8">
        <v>68211.295484760762</v>
      </c>
      <c r="T69" s="77">
        <v>1.9738789184353678E-3</v>
      </c>
      <c r="U69" s="80">
        <v>5.9589497299652509E-5</v>
      </c>
      <c r="V69" s="86">
        <f t="shared" si="14"/>
        <v>11739.290150783616</v>
      </c>
    </row>
    <row r="70" spans="1:22" x14ac:dyDescent="0.3">
      <c r="A70" s="33">
        <v>2011</v>
      </c>
      <c r="B70" s="3">
        <v>40611</v>
      </c>
      <c r="C70" s="33">
        <v>3</v>
      </c>
      <c r="D70" s="2">
        <v>9</v>
      </c>
      <c r="E70" s="33">
        <v>68</v>
      </c>
      <c r="F70" s="4">
        <v>-0.73322916666666715</v>
      </c>
      <c r="G70" s="37">
        <v>283.63541666666663</v>
      </c>
      <c r="H70" s="4">
        <v>0.79333333333333333</v>
      </c>
      <c r="I70" s="37">
        <v>5.2283194444444447</v>
      </c>
      <c r="J70" s="4">
        <v>5.4948611111111108</v>
      </c>
      <c r="K70" s="37">
        <v>4.0837777777777768</v>
      </c>
      <c r="L70" s="4">
        <v>0.72375694444444461</v>
      </c>
      <c r="M70" s="63">
        <v>65.151250000000005</v>
      </c>
      <c r="N70" s="6">
        <v>65.151250000000005</v>
      </c>
      <c r="O70" s="37">
        <v>5.6290680000000002</v>
      </c>
      <c r="P70" s="7">
        <f t="shared" si="13"/>
        <v>5.6290680000000011</v>
      </c>
      <c r="Q70" s="60">
        <v>283.63541666666663</v>
      </c>
      <c r="R70" s="61">
        <v>2069.5741812499996</v>
      </c>
      <c r="S70" s="8">
        <v>68187.764794868504</v>
      </c>
      <c r="T70" s="77">
        <v>2.7199160344183004E-3</v>
      </c>
      <c r="U70" s="80">
        <v>8.2477577078516202E-5</v>
      </c>
      <c r="V70" s="86">
        <f t="shared" si="14"/>
        <v>11744.919218783616</v>
      </c>
    </row>
    <row r="71" spans="1:22" x14ac:dyDescent="0.3">
      <c r="A71" s="33">
        <v>2011</v>
      </c>
      <c r="B71" s="3">
        <v>40612</v>
      </c>
      <c r="C71" s="33">
        <v>3</v>
      </c>
      <c r="D71" s="2">
        <v>10</v>
      </c>
      <c r="E71" s="33">
        <v>69</v>
      </c>
      <c r="F71" s="4">
        <v>2.3520833333333337</v>
      </c>
      <c r="G71" s="37">
        <v>282.57083333333333</v>
      </c>
      <c r="H71" s="4">
        <v>5.0743020833333334</v>
      </c>
      <c r="I71" s="37">
        <v>5.145104166666667</v>
      </c>
      <c r="J71" s="4">
        <v>5.5156944444444456</v>
      </c>
      <c r="K71" s="37">
        <v>3.9761666666666664</v>
      </c>
      <c r="L71" s="4">
        <v>0.7245069444444443</v>
      </c>
      <c r="M71" s="63">
        <v>66.273819047619099</v>
      </c>
      <c r="N71" s="6">
        <v>66.273819047619099</v>
      </c>
      <c r="O71" s="37">
        <v>5.7260579657142898</v>
      </c>
      <c r="P71" s="7">
        <f t="shared" si="13"/>
        <v>5.7260579657142907</v>
      </c>
      <c r="Q71" s="60">
        <v>282.57083333333333</v>
      </c>
      <c r="R71" s="61">
        <v>2061.8063424999996</v>
      </c>
      <c r="S71" s="8">
        <v>68164.234104976247</v>
      </c>
      <c r="T71" s="77">
        <v>2.777204554900767E-3</v>
      </c>
      <c r="U71" s="80">
        <v>8.3929676679243335E-5</v>
      </c>
      <c r="V71" s="86">
        <f t="shared" si="14"/>
        <v>11750.64527674933</v>
      </c>
    </row>
    <row r="72" spans="1:22" x14ac:dyDescent="0.3">
      <c r="A72" s="33">
        <v>2011</v>
      </c>
      <c r="B72" s="3">
        <v>40613</v>
      </c>
      <c r="C72" s="33">
        <v>3</v>
      </c>
      <c r="D72" s="2">
        <v>11</v>
      </c>
      <c r="E72" s="33">
        <v>70</v>
      </c>
      <c r="F72" s="4">
        <v>-0.63037499999999991</v>
      </c>
      <c r="G72" s="37">
        <v>290.91041666666666</v>
      </c>
      <c r="H72" s="4">
        <v>2.0474166666666664</v>
      </c>
      <c r="I72" s="37">
        <v>5.1332847222222222</v>
      </c>
      <c r="J72" s="4">
        <v>5.4944444444444436</v>
      </c>
      <c r="K72" s="37">
        <v>4.037805555555555</v>
      </c>
      <c r="L72" s="4">
        <v>0.72392361111111114</v>
      </c>
      <c r="M72" s="63" t="s">
        <v>27</v>
      </c>
      <c r="N72" s="6">
        <v>84.887230952381003</v>
      </c>
      <c r="O72" s="37" t="s">
        <v>27</v>
      </c>
      <c r="P72" s="7">
        <f t="shared" si="13"/>
        <v>7.3342567542857191</v>
      </c>
      <c r="Q72" s="60">
        <v>290.91041666666666</v>
      </c>
      <c r="R72" s="61">
        <v>2122.6569462499997</v>
      </c>
      <c r="S72" s="8">
        <v>68140.70341508399</v>
      </c>
      <c r="T72" s="77" t="s">
        <v>27</v>
      </c>
      <c r="U72" s="80" t="s">
        <v>27</v>
      </c>
      <c r="V72" s="86">
        <f t="shared" si="14"/>
        <v>11757.979533503616</v>
      </c>
    </row>
    <row r="73" spans="1:22" x14ac:dyDescent="0.3">
      <c r="A73" s="33">
        <v>2011</v>
      </c>
      <c r="B73" s="3">
        <v>40614</v>
      </c>
      <c r="C73" s="33">
        <v>3</v>
      </c>
      <c r="D73" s="2">
        <v>12</v>
      </c>
      <c r="E73" s="33">
        <v>71</v>
      </c>
      <c r="F73" s="4">
        <v>-0.49660416666666657</v>
      </c>
      <c r="G73" s="37">
        <v>300.03541666666666</v>
      </c>
      <c r="H73" s="4">
        <v>1.2221354166666667</v>
      </c>
      <c r="I73" s="37">
        <v>5.1304236111111114</v>
      </c>
      <c r="J73" s="4">
        <v>5.4825833333333334</v>
      </c>
      <c r="K73" s="37">
        <v>3.9554722222222214</v>
      </c>
      <c r="L73" s="4">
        <v>0.73845833333333355</v>
      </c>
      <c r="M73" s="63">
        <v>103.50064285714301</v>
      </c>
      <c r="N73" s="6">
        <v>103.50064285714301</v>
      </c>
      <c r="O73" s="37">
        <v>8.9424555428571555</v>
      </c>
      <c r="P73" s="7">
        <f t="shared" si="13"/>
        <v>8.9424555428571555</v>
      </c>
      <c r="Q73" s="60">
        <v>300.03541666666666</v>
      </c>
      <c r="R73" s="61">
        <v>2189.2384212500001</v>
      </c>
      <c r="S73" s="8">
        <v>68117.172725191733</v>
      </c>
      <c r="T73" s="77">
        <v>4.0847335110039034E-3</v>
      </c>
      <c r="U73" s="80">
        <v>1.3117093037072131E-4</v>
      </c>
      <c r="V73" s="86">
        <f t="shared" si="14"/>
        <v>11766.921989046474</v>
      </c>
    </row>
    <row r="74" spans="1:22" x14ac:dyDescent="0.3">
      <c r="A74" s="33">
        <v>2011</v>
      </c>
      <c r="B74" s="3">
        <v>40615</v>
      </c>
      <c r="C74" s="33">
        <v>3</v>
      </c>
      <c r="D74" s="2">
        <v>13</v>
      </c>
      <c r="E74" s="33">
        <v>72</v>
      </c>
      <c r="F74" s="4">
        <v>-1.7759375000000002</v>
      </c>
      <c r="G74" s="37">
        <v>302.8145833333333</v>
      </c>
      <c r="H74" s="4">
        <v>0.49914583333333351</v>
      </c>
      <c r="I74" s="37">
        <v>5.2083194444444452</v>
      </c>
      <c r="J74" s="4">
        <v>5.4977222222222224</v>
      </c>
      <c r="K74" s="37">
        <v>3.9122569444444451</v>
      </c>
      <c r="L74" s="4">
        <v>0.76865277777777807</v>
      </c>
      <c r="M74" s="63" t="s">
        <v>27</v>
      </c>
      <c r="N74" s="6">
        <v>94.623071428571393</v>
      </c>
      <c r="O74" s="37" t="s">
        <v>27</v>
      </c>
      <c r="P74" s="7">
        <f t="shared" si="13"/>
        <v>8.1754333714285679</v>
      </c>
      <c r="Q74" s="60">
        <v>302.8145833333333</v>
      </c>
      <c r="R74" s="61">
        <v>2209.5168887499995</v>
      </c>
      <c r="S74" s="8">
        <v>68093.642035299476</v>
      </c>
      <c r="T74" s="77" t="s">
        <v>27</v>
      </c>
      <c r="U74" s="80" t="s">
        <v>27</v>
      </c>
      <c r="V74" s="86">
        <f t="shared" si="14"/>
        <v>11775.097422417903</v>
      </c>
    </row>
    <row r="75" spans="1:22" x14ac:dyDescent="0.3">
      <c r="A75" s="33">
        <v>2011</v>
      </c>
      <c r="B75" s="3">
        <v>40616</v>
      </c>
      <c r="C75" s="33">
        <v>3</v>
      </c>
      <c r="D75" s="2">
        <v>14</v>
      </c>
      <c r="E75" s="33">
        <v>73</v>
      </c>
      <c r="F75" s="4">
        <v>-4.1336041666666663</v>
      </c>
      <c r="G75" s="37">
        <v>299.31041666666675</v>
      </c>
      <c r="H75" s="4">
        <v>-5.0112916666666667</v>
      </c>
      <c r="I75" s="37">
        <v>5.2493263888888881</v>
      </c>
      <c r="J75" s="4">
        <v>5.5330486111111119</v>
      </c>
      <c r="K75" s="37">
        <v>3.9284583333333329</v>
      </c>
      <c r="L75" s="4">
        <v>0.79561805555555543</v>
      </c>
      <c r="M75" s="63">
        <v>85.745500000000007</v>
      </c>
      <c r="N75" s="6">
        <v>85.745500000000007</v>
      </c>
      <c r="O75" s="37">
        <v>7.4084111999999998</v>
      </c>
      <c r="P75" s="7">
        <f t="shared" si="13"/>
        <v>7.4084112000000015</v>
      </c>
      <c r="Q75" s="60">
        <v>299.31041666666675</v>
      </c>
      <c r="R75" s="61">
        <v>2183.9483862500006</v>
      </c>
      <c r="S75" s="8">
        <v>68070.111345407218</v>
      </c>
      <c r="T75" s="77">
        <v>3.3922098373033371E-3</v>
      </c>
      <c r="U75" s="80">
        <v>1.0874946409215529E-4</v>
      </c>
      <c r="V75" s="86">
        <f t="shared" si="14"/>
        <v>11782.505833617903</v>
      </c>
    </row>
    <row r="76" spans="1:22" x14ac:dyDescent="0.3">
      <c r="A76" s="33">
        <v>2011</v>
      </c>
      <c r="B76" s="3">
        <v>40617</v>
      </c>
      <c r="C76" s="33">
        <v>3</v>
      </c>
      <c r="D76" s="2">
        <v>15</v>
      </c>
      <c r="E76" s="33">
        <v>74</v>
      </c>
      <c r="F76" s="4">
        <v>-0.98414583333333339</v>
      </c>
      <c r="G76" s="37">
        <v>297.88541666666663</v>
      </c>
      <c r="H76" s="4">
        <v>-2.4641770833333325</v>
      </c>
      <c r="I76" s="37">
        <v>5.3013402777777765</v>
      </c>
      <c r="J76" s="4">
        <v>5.5366111111111111</v>
      </c>
      <c r="K76" s="37">
        <v>3.9037638888888879</v>
      </c>
      <c r="L76" s="4">
        <v>0.80006250000000012</v>
      </c>
      <c r="M76" s="63">
        <v>57.995646153846202</v>
      </c>
      <c r="N76" s="6">
        <v>57.995646153846202</v>
      </c>
      <c r="O76" s="37">
        <v>5.0108238276923123</v>
      </c>
      <c r="P76" s="7">
        <f t="shared" si="13"/>
        <v>5.0108238276923114</v>
      </c>
      <c r="Q76" s="60">
        <v>297.88541666666663</v>
      </c>
      <c r="R76" s="61">
        <v>2173.5507312499994</v>
      </c>
      <c r="S76" s="8">
        <v>68046.580655514961</v>
      </c>
      <c r="T76" s="77">
        <v>2.3053631809231384E-3</v>
      </c>
      <c r="U76" s="80">
        <v>7.3582050696651007E-5</v>
      </c>
      <c r="V76" s="86">
        <f t="shared" si="14"/>
        <v>11787.516657445594</v>
      </c>
    </row>
    <row r="77" spans="1:22" x14ac:dyDescent="0.3">
      <c r="A77" s="33">
        <v>2011</v>
      </c>
      <c r="B77" s="3">
        <v>40618</v>
      </c>
      <c r="C77" s="33">
        <v>3</v>
      </c>
      <c r="D77" s="2">
        <v>16</v>
      </c>
      <c r="E77" s="33">
        <v>75</v>
      </c>
      <c r="F77" s="4">
        <v>1.9057708333333334</v>
      </c>
      <c r="G77" s="37">
        <v>294.94166666666678</v>
      </c>
      <c r="H77" s="4">
        <v>2.2284479166666671</v>
      </c>
      <c r="I77" s="37">
        <v>5.1456597222222227</v>
      </c>
      <c r="J77" s="4">
        <v>5.4885555555555543</v>
      </c>
      <c r="K77" s="37">
        <v>3.8076666666666661</v>
      </c>
      <c r="L77" s="4">
        <v>0.8035000000000001</v>
      </c>
      <c r="M77" s="63">
        <v>84.2606258064516</v>
      </c>
      <c r="N77" s="6">
        <v>84.2606258064516</v>
      </c>
      <c r="O77" s="37">
        <v>7.2801180696774175</v>
      </c>
      <c r="P77" s="7">
        <f t="shared" si="13"/>
        <v>7.2801180696774184</v>
      </c>
      <c r="Q77" s="60">
        <v>294.94166666666678</v>
      </c>
      <c r="R77" s="61">
        <v>2152.0713650000007</v>
      </c>
      <c r="S77" s="8">
        <v>68023.049965622704</v>
      </c>
      <c r="T77" s="77">
        <v>3.3828423109367543E-3</v>
      </c>
      <c r="U77" s="80">
        <v>1.0694535909914221E-4</v>
      </c>
      <c r="V77" s="86">
        <f t="shared" si="14"/>
        <v>11794.796775515271</v>
      </c>
    </row>
    <row r="78" spans="1:22" x14ac:dyDescent="0.3">
      <c r="A78" s="33">
        <v>2011</v>
      </c>
      <c r="B78" s="3">
        <v>40619</v>
      </c>
      <c r="C78" s="33">
        <v>3</v>
      </c>
      <c r="D78" s="2">
        <v>17</v>
      </c>
      <c r="E78" s="33">
        <v>76</v>
      </c>
      <c r="F78" s="4">
        <v>6.3354583333333325</v>
      </c>
      <c r="G78" s="37">
        <v>290.45416666666677</v>
      </c>
      <c r="H78" s="4">
        <v>2.3782187499999998</v>
      </c>
      <c r="I78" s="37">
        <v>5.1751874999999998</v>
      </c>
      <c r="J78" s="4">
        <v>5.5175208333333332</v>
      </c>
      <c r="K78" s="37">
        <v>3.8105694444444445</v>
      </c>
      <c r="L78" s="4">
        <v>0.91312499999999996</v>
      </c>
      <c r="M78" s="63">
        <v>132.64167708333301</v>
      </c>
      <c r="N78" s="6">
        <v>132.64167708333301</v>
      </c>
      <c r="O78" s="37">
        <v>11.460240899999972</v>
      </c>
      <c r="P78" s="7">
        <f t="shared" si="13"/>
        <v>11.460240899999972</v>
      </c>
      <c r="Q78" s="60">
        <v>290.45416666666677</v>
      </c>
      <c r="R78" s="61">
        <v>2119.3278725000005</v>
      </c>
      <c r="S78" s="8">
        <v>67999.519275730447</v>
      </c>
      <c r="T78" s="77">
        <v>5.4074884064452232E-3</v>
      </c>
      <c r="U78" s="80">
        <v>1.6841396226401507E-4</v>
      </c>
      <c r="V78" s="86">
        <f t="shared" si="14"/>
        <v>11806.257016415271</v>
      </c>
    </row>
    <row r="79" spans="1:22" x14ac:dyDescent="0.3">
      <c r="A79" s="33">
        <v>2011</v>
      </c>
      <c r="B79" s="3">
        <v>40620</v>
      </c>
      <c r="C79" s="33">
        <v>3</v>
      </c>
      <c r="D79" s="2">
        <v>18</v>
      </c>
      <c r="E79" s="33">
        <v>77</v>
      </c>
      <c r="F79" s="4">
        <v>4.3300425531914897</v>
      </c>
      <c r="G79" s="37">
        <v>281.76595744680844</v>
      </c>
      <c r="H79" s="4">
        <v>2.9876382978723406</v>
      </c>
      <c r="I79" s="37">
        <v>5.1644917257683218</v>
      </c>
      <c r="J79" s="4">
        <v>5.5560069444444444</v>
      </c>
      <c r="K79" s="37">
        <v>3.922861554373521</v>
      </c>
      <c r="L79" s="4">
        <v>1.6070814125295509</v>
      </c>
      <c r="M79" s="63">
        <v>164.431166666667</v>
      </c>
      <c r="N79" s="6">
        <v>164.431166666667</v>
      </c>
      <c r="O79" s="37">
        <v>14.206852800000028</v>
      </c>
      <c r="P79" s="7">
        <f t="shared" si="13"/>
        <v>14.206852800000027</v>
      </c>
      <c r="Q79" s="60">
        <v>281.76595744680844</v>
      </c>
      <c r="R79" s="61">
        <v>2055.9334851063822</v>
      </c>
      <c r="S79" s="8">
        <v>67975.988585838189</v>
      </c>
      <c r="T79" s="77">
        <v>6.9101714150372473E-3</v>
      </c>
      <c r="U79" s="80">
        <v>2.0885415205509087E-4</v>
      </c>
      <c r="V79" s="86">
        <f t="shared" si="14"/>
        <v>11820.463869215271</v>
      </c>
    </row>
    <row r="80" spans="1:22" x14ac:dyDescent="0.3">
      <c r="A80" s="33">
        <v>2011</v>
      </c>
      <c r="B80" s="3">
        <v>40621</v>
      </c>
      <c r="C80" s="33">
        <v>3</v>
      </c>
      <c r="D80" s="2">
        <v>19</v>
      </c>
      <c r="E80" s="33">
        <v>78</v>
      </c>
      <c r="F80" s="4">
        <v>-2.2962708333333337</v>
      </c>
      <c r="G80" s="37">
        <v>281.48124999999993</v>
      </c>
      <c r="H80" s="4">
        <v>1.2537395833333336</v>
      </c>
      <c r="I80" s="37">
        <v>5.275368055555556</v>
      </c>
      <c r="J80" s="4">
        <v>5.6295972222222224</v>
      </c>
      <c r="K80" s="37">
        <v>4.0024791666666673</v>
      </c>
      <c r="L80" s="4">
        <v>1.7159097222222222</v>
      </c>
      <c r="M80" s="63" t="s">
        <v>27</v>
      </c>
      <c r="N80" s="6">
        <v>99.8221833333333</v>
      </c>
      <c r="O80" s="37" t="s">
        <v>27</v>
      </c>
      <c r="P80" s="7">
        <f t="shared" si="13"/>
        <v>8.6246366399999967</v>
      </c>
      <c r="Q80" s="60">
        <v>281.48124999999993</v>
      </c>
      <c r="R80" s="61">
        <v>2053.8560887499993</v>
      </c>
      <c r="S80" s="8">
        <v>67952.457895945932</v>
      </c>
      <c r="T80" s="77" t="s">
        <v>27</v>
      </c>
      <c r="U80" s="80" t="s">
        <v>27</v>
      </c>
      <c r="V80" s="86">
        <f t="shared" si="14"/>
        <v>11829.08850585527</v>
      </c>
    </row>
    <row r="81" spans="1:22" x14ac:dyDescent="0.3">
      <c r="A81" s="33">
        <v>2011</v>
      </c>
      <c r="B81" s="3">
        <v>40622</v>
      </c>
      <c r="C81" s="33">
        <v>3</v>
      </c>
      <c r="D81" s="2">
        <v>20</v>
      </c>
      <c r="E81" s="33">
        <v>79</v>
      </c>
      <c r="F81" s="4">
        <v>-1.2076666666666669</v>
      </c>
      <c r="G81" s="37">
        <v>281.71666666666653</v>
      </c>
      <c r="H81" s="4">
        <v>0.71732291666666681</v>
      </c>
      <c r="I81" s="37">
        <v>5.2679166666666655</v>
      </c>
      <c r="J81" s="4">
        <v>5.5928055555555547</v>
      </c>
      <c r="K81" s="37">
        <v>3.990472222222222</v>
      </c>
      <c r="L81" s="4">
        <v>1.4921249999999999</v>
      </c>
      <c r="M81" s="63">
        <v>35.213200000000001</v>
      </c>
      <c r="N81" s="6">
        <v>35.213200000000001</v>
      </c>
      <c r="O81" s="37">
        <v>3.0424204799999996</v>
      </c>
      <c r="P81" s="7">
        <f t="shared" si="13"/>
        <v>3.0424204799999996</v>
      </c>
      <c r="Q81" s="60">
        <v>281.71666666666653</v>
      </c>
      <c r="R81" s="61">
        <v>2055.5738299999989</v>
      </c>
      <c r="S81" s="8">
        <v>67928.927206053675</v>
      </c>
      <c r="T81" s="77">
        <v>1.4800832913892475E-3</v>
      </c>
      <c r="U81" s="80">
        <v>4.4759622987889713E-5</v>
      </c>
      <c r="V81" s="86">
        <f t="shared" si="14"/>
        <v>11832.13092633527</v>
      </c>
    </row>
    <row r="82" spans="1:22" x14ac:dyDescent="0.3">
      <c r="A82" s="33">
        <v>2011</v>
      </c>
      <c r="B82" s="3">
        <v>40623</v>
      </c>
      <c r="C82" s="33">
        <v>3</v>
      </c>
      <c r="D82" s="2">
        <v>21</v>
      </c>
      <c r="E82" s="33">
        <v>80</v>
      </c>
      <c r="F82" s="4">
        <v>2.1677291666666663</v>
      </c>
      <c r="G82" s="37">
        <v>289.86874999999992</v>
      </c>
      <c r="H82" s="4">
        <v>4.1557395833333324</v>
      </c>
      <c r="I82" s="37">
        <v>5.0164513888888891</v>
      </c>
      <c r="J82" s="4">
        <v>5.4399097222222226</v>
      </c>
      <c r="K82" s="37">
        <v>3.6230694444444445</v>
      </c>
      <c r="L82" s="4">
        <v>2.0188194444444445</v>
      </c>
      <c r="M82" s="63">
        <v>119.55625714285701</v>
      </c>
      <c r="N82" s="6">
        <v>119.55625714285701</v>
      </c>
      <c r="O82" s="37">
        <v>10.329660617142844</v>
      </c>
      <c r="P82" s="7">
        <f t="shared" si="13"/>
        <v>10.329660617142846</v>
      </c>
      <c r="Q82" s="60">
        <v>289.86874999999992</v>
      </c>
      <c r="R82" s="61">
        <v>2115.0563212499997</v>
      </c>
      <c r="S82" s="8">
        <v>67905.396516161418</v>
      </c>
      <c r="T82" s="77">
        <v>4.8838702370998842E-3</v>
      </c>
      <c r="U82" s="80">
        <v>1.5202475141550301E-4</v>
      </c>
      <c r="V82" s="86">
        <f t="shared" si="14"/>
        <v>11842.460586952413</v>
      </c>
    </row>
    <row r="83" spans="1:22" x14ac:dyDescent="0.3">
      <c r="A83" s="33">
        <v>2011</v>
      </c>
      <c r="B83" s="3">
        <v>40624</v>
      </c>
      <c r="C83" s="33">
        <v>3</v>
      </c>
      <c r="D83" s="2">
        <v>22</v>
      </c>
      <c r="E83" s="33">
        <v>81</v>
      </c>
      <c r="F83" s="4">
        <v>0.70256249999999987</v>
      </c>
      <c r="G83" s="37">
        <v>306.67708333333343</v>
      </c>
      <c r="H83" s="4">
        <v>3.1911354166666666</v>
      </c>
      <c r="I83" s="37">
        <v>5.1726874999999994</v>
      </c>
      <c r="J83" s="4">
        <v>5.3103680555555552</v>
      </c>
      <c r="K83" s="37">
        <v>3.5109652777777778</v>
      </c>
      <c r="L83" s="4">
        <v>3.404798611111111</v>
      </c>
      <c r="M83" s="63">
        <v>61.8582055555556</v>
      </c>
      <c r="N83" s="6">
        <v>61.8582055555556</v>
      </c>
      <c r="O83" s="37">
        <v>5.3445489600000036</v>
      </c>
      <c r="P83" s="7">
        <f t="shared" si="13"/>
        <v>5.3445489600000036</v>
      </c>
      <c r="Q83" s="60">
        <v>306.67708333333343</v>
      </c>
      <c r="R83" s="61">
        <v>2237.7000062500006</v>
      </c>
      <c r="S83" s="8">
        <v>67881.865826269161</v>
      </c>
      <c r="T83" s="77">
        <v>2.3884117375306919E-3</v>
      </c>
      <c r="U83" s="80">
        <v>7.8686537241642773E-5</v>
      </c>
      <c r="V83" s="86">
        <f t="shared" si="14"/>
        <v>11847.805135912413</v>
      </c>
    </row>
    <row r="84" spans="1:22" x14ac:dyDescent="0.3">
      <c r="A84" s="33">
        <v>2011</v>
      </c>
      <c r="B84" s="3">
        <v>40625</v>
      </c>
      <c r="C84" s="33">
        <v>3</v>
      </c>
      <c r="D84" s="2">
        <v>23</v>
      </c>
      <c r="E84" s="33">
        <v>82</v>
      </c>
      <c r="F84" s="4">
        <v>-5.0276458333333354</v>
      </c>
      <c r="G84" s="37">
        <v>307.82083333333327</v>
      </c>
      <c r="H84" s="4">
        <v>-1.3960000000000001</v>
      </c>
      <c r="I84" s="37">
        <v>5.1598541666666664</v>
      </c>
      <c r="J84" s="4">
        <v>5.3462152777777776</v>
      </c>
      <c r="K84" s="37">
        <v>3.7768958333333331</v>
      </c>
      <c r="L84" s="4">
        <v>3.1070624999999996</v>
      </c>
      <c r="M84" s="63">
        <v>58.728454838709702</v>
      </c>
      <c r="N84" s="6">
        <v>58.728454838709702</v>
      </c>
      <c r="O84" s="37">
        <v>5.0741384980645181</v>
      </c>
      <c r="P84" s="7">
        <f t="shared" si="13"/>
        <v>5.0741384980645181</v>
      </c>
      <c r="Q84" s="60">
        <v>307.82083333333327</v>
      </c>
      <c r="R84" s="61">
        <v>2246.0454924999995</v>
      </c>
      <c r="S84" s="8">
        <v>67858.335136376903</v>
      </c>
      <c r="T84" s="77">
        <v>2.2591432430946272E-3</v>
      </c>
      <c r="U84" s="80">
        <v>7.4733079002971311E-5</v>
      </c>
      <c r="V84" s="86">
        <f t="shared" si="14"/>
        <v>11852.879274410478</v>
      </c>
    </row>
    <row r="85" spans="1:22" x14ac:dyDescent="0.3">
      <c r="A85" s="33">
        <v>2011</v>
      </c>
      <c r="B85" s="3">
        <v>40626</v>
      </c>
      <c r="C85" s="33">
        <v>3</v>
      </c>
      <c r="D85" s="2">
        <v>24</v>
      </c>
      <c r="E85" s="33">
        <v>83</v>
      </c>
      <c r="F85" s="4">
        <v>-7.8642708333333351</v>
      </c>
      <c r="G85" s="37">
        <v>306.80625000000003</v>
      </c>
      <c r="H85" s="4">
        <v>-6.2146979166666654</v>
      </c>
      <c r="I85" s="37">
        <v>5.1130972222222226</v>
      </c>
      <c r="J85" s="4">
        <v>5.3937500000000007</v>
      </c>
      <c r="K85" s="37">
        <v>3.8387847222222233</v>
      </c>
      <c r="L85" s="4">
        <v>2.7053541666666661</v>
      </c>
      <c r="M85" s="63">
        <v>62.250399999999999</v>
      </c>
      <c r="N85" s="6">
        <v>62.250399999999999</v>
      </c>
      <c r="O85" s="37">
        <v>5.3784345599999996</v>
      </c>
      <c r="P85" s="7">
        <f t="shared" si="13"/>
        <v>5.3784345600000005</v>
      </c>
      <c r="Q85" s="60">
        <v>306.80625000000003</v>
      </c>
      <c r="R85" s="61">
        <v>2238.6424837500003</v>
      </c>
      <c r="S85" s="8">
        <v>67834.804446484646</v>
      </c>
      <c r="T85" s="77">
        <v>2.4025428799110712E-3</v>
      </c>
      <c r="U85" s="80">
        <v>7.9244237671647149E-5</v>
      </c>
      <c r="V85" s="86">
        <f t="shared" si="14"/>
        <v>11858.257708970477</v>
      </c>
    </row>
    <row r="86" spans="1:22" x14ac:dyDescent="0.3">
      <c r="A86" s="33">
        <v>2011</v>
      </c>
      <c r="B86" s="3">
        <v>40627</v>
      </c>
      <c r="C86" s="33">
        <v>3</v>
      </c>
      <c r="D86" s="2">
        <v>25</v>
      </c>
      <c r="E86" s="33">
        <v>84</v>
      </c>
      <c r="F86" s="4">
        <v>-8.7965208333333322</v>
      </c>
      <c r="G86" s="37">
        <v>307.02708333333322</v>
      </c>
      <c r="H86" s="4">
        <v>-5.5510625000000005</v>
      </c>
      <c r="I86" s="37">
        <v>5.0937847222222219</v>
      </c>
      <c r="J86" s="4">
        <v>5.3498472222222233</v>
      </c>
      <c r="K86" s="37">
        <v>3.8923124999999992</v>
      </c>
      <c r="L86" s="4">
        <v>2.421416666666667</v>
      </c>
      <c r="M86" s="63" t="s">
        <v>27</v>
      </c>
      <c r="N86" s="6">
        <v>63.993379166666699</v>
      </c>
      <c r="O86" s="37" t="s">
        <v>27</v>
      </c>
      <c r="P86" s="7">
        <f t="shared" si="13"/>
        <v>5.5290279600000032</v>
      </c>
      <c r="Q86" s="60">
        <v>307.02708333333322</v>
      </c>
      <c r="R86" s="61">
        <v>2240.2538162499991</v>
      </c>
      <c r="S86" s="8">
        <v>67811.273756592389</v>
      </c>
      <c r="T86" s="77" t="s">
        <v>27</v>
      </c>
      <c r="U86" s="80" t="s">
        <v>27</v>
      </c>
      <c r="V86" s="86">
        <f t="shared" si="14"/>
        <v>11863.786736930477</v>
      </c>
    </row>
    <row r="87" spans="1:22" x14ac:dyDescent="0.3">
      <c r="A87" s="33">
        <v>2011</v>
      </c>
      <c r="B87" s="3">
        <v>40628</v>
      </c>
      <c r="C87" s="33">
        <v>3</v>
      </c>
      <c r="D87" s="2">
        <v>26</v>
      </c>
      <c r="E87" s="33">
        <v>85</v>
      </c>
      <c r="F87" s="4">
        <v>-9.1788541666666656</v>
      </c>
      <c r="G87" s="37">
        <v>307.33333333333337</v>
      </c>
      <c r="H87" s="4">
        <v>-4.7024895833333318</v>
      </c>
      <c r="I87" s="37">
        <v>5.121645833333333</v>
      </c>
      <c r="J87" s="4">
        <v>5.3102291666666659</v>
      </c>
      <c r="K87" s="37">
        <v>3.9454861111111108</v>
      </c>
      <c r="L87" s="4">
        <v>2.1613263888888894</v>
      </c>
      <c r="M87" s="63" t="s">
        <v>27</v>
      </c>
      <c r="N87" s="6">
        <v>65.7363583333333</v>
      </c>
      <c r="O87" s="37" t="s">
        <v>27</v>
      </c>
      <c r="P87" s="7">
        <f t="shared" si="13"/>
        <v>5.679621359999997</v>
      </c>
      <c r="Q87" s="60">
        <v>307.33333333333337</v>
      </c>
      <c r="R87" s="61">
        <v>2242.4884000000002</v>
      </c>
      <c r="S87" s="8">
        <v>67787.743066700132</v>
      </c>
      <c r="T87" s="77" t="s">
        <v>27</v>
      </c>
      <c r="U87" s="80" t="s">
        <v>27</v>
      </c>
      <c r="V87" s="86">
        <f t="shared" si="14"/>
        <v>11869.466358290476</v>
      </c>
    </row>
    <row r="88" spans="1:22" x14ac:dyDescent="0.3">
      <c r="A88" s="33">
        <v>2011</v>
      </c>
      <c r="B88" s="3">
        <v>40629</v>
      </c>
      <c r="C88" s="33">
        <v>3</v>
      </c>
      <c r="D88" s="2">
        <v>27</v>
      </c>
      <c r="E88" s="33">
        <v>86</v>
      </c>
      <c r="F88" s="4">
        <v>-8.5941250000000036</v>
      </c>
      <c r="G88" s="37">
        <v>307.74999999999994</v>
      </c>
      <c r="H88" s="4">
        <v>-4.480437499999999</v>
      </c>
      <c r="I88" s="37">
        <v>5.073555555555556</v>
      </c>
      <c r="J88" s="4">
        <v>5.272159722222221</v>
      </c>
      <c r="K88" s="37">
        <v>3.9967152777777777</v>
      </c>
      <c r="L88" s="4">
        <v>2.0447361111111113</v>
      </c>
      <c r="M88" s="63" t="s">
        <v>27</v>
      </c>
      <c r="N88" s="6">
        <v>67.4793375</v>
      </c>
      <c r="O88" s="37" t="s">
        <v>27</v>
      </c>
      <c r="P88" s="7">
        <f t="shared" si="13"/>
        <v>5.8302147599999996</v>
      </c>
      <c r="Q88" s="60">
        <v>307.74999999999994</v>
      </c>
      <c r="R88" s="61">
        <v>2245.5286499999997</v>
      </c>
      <c r="S88" s="8">
        <v>67764.212376807875</v>
      </c>
      <c r="T88" s="77" t="s">
        <v>27</v>
      </c>
      <c r="U88" s="80" t="s">
        <v>27</v>
      </c>
      <c r="V88" s="86">
        <f t="shared" si="14"/>
        <v>11875.296573050477</v>
      </c>
    </row>
    <row r="89" spans="1:22" x14ac:dyDescent="0.3">
      <c r="A89" s="33">
        <v>2011</v>
      </c>
      <c r="B89" s="3">
        <v>40630</v>
      </c>
      <c r="C89" s="33">
        <v>3</v>
      </c>
      <c r="D89" s="2">
        <v>28</v>
      </c>
      <c r="E89" s="33">
        <v>87</v>
      </c>
      <c r="F89" s="4">
        <v>-6.0681666666666665</v>
      </c>
      <c r="G89" s="37">
        <v>306.71666666666658</v>
      </c>
      <c r="H89" s="4">
        <v>-2.8157083333333333</v>
      </c>
      <c r="I89" s="37">
        <v>5.1221666666666676</v>
      </c>
      <c r="J89" s="4">
        <v>5.3236666666666661</v>
      </c>
      <c r="K89" s="37">
        <v>3.9752152777777781</v>
      </c>
      <c r="L89" s="4">
        <v>1.9340208333333333</v>
      </c>
      <c r="M89" s="63" t="s">
        <v>27</v>
      </c>
      <c r="N89" s="6">
        <v>69.2223166666667</v>
      </c>
      <c r="O89" s="37" t="s">
        <v>27</v>
      </c>
      <c r="P89" s="7">
        <f t="shared" si="13"/>
        <v>5.9808081600000031</v>
      </c>
      <c r="Q89" s="60">
        <v>306.71666666666658</v>
      </c>
      <c r="R89" s="61">
        <v>2237.9888299999993</v>
      </c>
      <c r="S89" s="8">
        <v>67740.681686915617</v>
      </c>
      <c r="T89" s="77" t="s">
        <v>27</v>
      </c>
      <c r="U89" s="80" t="s">
        <v>27</v>
      </c>
      <c r="V89" s="86">
        <f t="shared" si="14"/>
        <v>11881.277381210477</v>
      </c>
    </row>
    <row r="90" spans="1:22" x14ac:dyDescent="0.3">
      <c r="A90" s="33">
        <v>2011</v>
      </c>
      <c r="B90" s="3">
        <v>40631</v>
      </c>
      <c r="C90" s="33">
        <v>3</v>
      </c>
      <c r="D90" s="2">
        <v>29</v>
      </c>
      <c r="E90" s="33">
        <v>88</v>
      </c>
      <c r="F90" s="4">
        <v>-2.402520833333333</v>
      </c>
      <c r="G90" s="37">
        <v>304.45416666666665</v>
      </c>
      <c r="H90" s="4">
        <v>0.5927291666666672</v>
      </c>
      <c r="I90" s="37">
        <v>5.123368055555555</v>
      </c>
      <c r="J90" s="4">
        <v>5.3651597222222236</v>
      </c>
      <c r="K90" s="37">
        <v>4.0157361111111127</v>
      </c>
      <c r="L90" s="4">
        <v>1.9004652777777775</v>
      </c>
      <c r="M90" s="63" t="s">
        <v>27</v>
      </c>
      <c r="N90" s="6">
        <v>70.9652958333333</v>
      </c>
      <c r="O90" s="37" t="s">
        <v>27</v>
      </c>
      <c r="P90" s="7">
        <f t="shared" si="13"/>
        <v>6.1314015599999969</v>
      </c>
      <c r="Q90" s="60">
        <v>304.45416666666665</v>
      </c>
      <c r="R90" s="61">
        <v>2221.4802725</v>
      </c>
      <c r="S90" s="8">
        <v>67717.15099702336</v>
      </c>
      <c r="T90" s="77" t="s">
        <v>27</v>
      </c>
      <c r="U90" s="80" t="s">
        <v>27</v>
      </c>
      <c r="V90" s="86">
        <f t="shared" si="14"/>
        <v>11887.408782770477</v>
      </c>
    </row>
    <row r="91" spans="1:22" x14ac:dyDescent="0.3">
      <c r="A91" s="33">
        <v>2011</v>
      </c>
      <c r="B91" s="3">
        <v>40632</v>
      </c>
      <c r="C91" s="33">
        <v>3</v>
      </c>
      <c r="D91" s="2">
        <v>30</v>
      </c>
      <c r="E91" s="33">
        <v>89</v>
      </c>
      <c r="F91" s="4">
        <v>0.12824999999999981</v>
      </c>
      <c r="G91" s="37">
        <v>303.21458333333334</v>
      </c>
      <c r="H91" s="4">
        <v>2.8385833333333332</v>
      </c>
      <c r="I91" s="37">
        <v>5.1958055555555553</v>
      </c>
      <c r="J91" s="4">
        <v>5.3690416666666652</v>
      </c>
      <c r="K91" s="37">
        <v>4.011541666666667</v>
      </c>
      <c r="L91" s="4">
        <v>1.7970069444444439</v>
      </c>
      <c r="M91" s="63">
        <v>72.708275</v>
      </c>
      <c r="N91" s="6">
        <v>72.708275</v>
      </c>
      <c r="O91" s="37">
        <v>6.2819949599999996</v>
      </c>
      <c r="P91" s="7">
        <f t="shared" si="13"/>
        <v>6.2819949599999996</v>
      </c>
      <c r="Q91" s="60">
        <v>303.21458333333334</v>
      </c>
      <c r="R91" s="61">
        <v>2212.4355287499998</v>
      </c>
      <c r="S91" s="8">
        <v>67693.620307131103</v>
      </c>
      <c r="T91" s="77">
        <v>2.8394024948375572E-3</v>
      </c>
      <c r="U91" s="80">
        <v>9.2763710682893983E-5</v>
      </c>
      <c r="V91" s="86">
        <f t="shared" si="14"/>
        <v>11893.690777730477</v>
      </c>
    </row>
    <row r="92" spans="1:22" x14ac:dyDescent="0.3">
      <c r="A92" s="33">
        <v>2011</v>
      </c>
      <c r="B92" s="3">
        <v>40633</v>
      </c>
      <c r="C92" s="33">
        <v>3</v>
      </c>
      <c r="D92" s="2">
        <v>31</v>
      </c>
      <c r="E92" s="33">
        <v>90</v>
      </c>
      <c r="F92" s="4">
        <v>1.2961666666666665</v>
      </c>
      <c r="G92" s="37">
        <v>303.23750000000013</v>
      </c>
      <c r="H92" s="4">
        <v>4.216874999999999</v>
      </c>
      <c r="I92" s="37">
        <v>5.2103611111111112</v>
      </c>
      <c r="J92" s="4">
        <v>5.3810069444444446</v>
      </c>
      <c r="K92" s="37">
        <v>4.053319444444444</v>
      </c>
      <c r="L92" s="4">
        <v>1.8390069444444446</v>
      </c>
      <c r="M92" s="63">
        <v>100.137886666667</v>
      </c>
      <c r="N92" s="6">
        <v>100.137886666667</v>
      </c>
      <c r="O92" s="37">
        <v>8.6519134080000288</v>
      </c>
      <c r="P92" s="7">
        <f t="shared" si="13"/>
        <v>8.6519134080000271</v>
      </c>
      <c r="Q92" s="60">
        <v>303.23750000000013</v>
      </c>
      <c r="R92" s="61">
        <v>2212.6027425000007</v>
      </c>
      <c r="S92" s="8">
        <v>67670.089617238846</v>
      </c>
      <c r="T92" s="77">
        <v>3.9102877537900487E-3</v>
      </c>
      <c r="U92" s="80">
        <v>1.2780691674630544E-4</v>
      </c>
      <c r="V92" s="86">
        <f t="shared" si="14"/>
        <v>11902.342691138478</v>
      </c>
    </row>
    <row r="93" spans="1:22" x14ac:dyDescent="0.3">
      <c r="A93" s="33">
        <v>2011</v>
      </c>
      <c r="B93" s="3">
        <v>40634</v>
      </c>
      <c r="C93" s="33">
        <v>4</v>
      </c>
      <c r="D93" s="2">
        <v>1</v>
      </c>
      <c r="E93" s="33">
        <v>91</v>
      </c>
      <c r="F93" s="4">
        <v>2.2494375000000009</v>
      </c>
      <c r="G93" s="37">
        <v>302.84375</v>
      </c>
      <c r="H93" s="4">
        <v>5.3357187499999998</v>
      </c>
      <c r="I93" s="37">
        <v>5.1501111111111113</v>
      </c>
      <c r="J93" s="4">
        <v>5.101055555555555</v>
      </c>
      <c r="K93" s="37">
        <v>3.4687152777777777</v>
      </c>
      <c r="L93" s="4">
        <v>1.942159722222222</v>
      </c>
      <c r="M93" s="63" t="s">
        <v>27</v>
      </c>
      <c r="N93" s="6">
        <v>95.655344814814796</v>
      </c>
      <c r="O93" s="37" t="s">
        <v>27</v>
      </c>
      <c r="P93" s="7">
        <f t="shared" si="13"/>
        <v>8.2646217919999998</v>
      </c>
      <c r="Q93" s="60">
        <v>302.84375</v>
      </c>
      <c r="R93" s="61">
        <v>2209.7297062499997</v>
      </c>
      <c r="S93" s="8">
        <v>67646.558927346588</v>
      </c>
      <c r="T93" s="77" t="s">
        <v>27</v>
      </c>
      <c r="U93" s="80" t="s">
        <v>27</v>
      </c>
      <c r="V93" s="86">
        <f t="shared" si="14"/>
        <v>11910.607312930477</v>
      </c>
    </row>
    <row r="94" spans="1:22" x14ac:dyDescent="0.3">
      <c r="A94" s="33">
        <v>2011</v>
      </c>
      <c r="B94" s="3">
        <v>40635</v>
      </c>
      <c r="C94" s="33">
        <v>4</v>
      </c>
      <c r="D94" s="2">
        <v>2</v>
      </c>
      <c r="E94" s="33">
        <v>92</v>
      </c>
      <c r="F94" s="4">
        <v>2.3141666666666669</v>
      </c>
      <c r="G94" s="37">
        <v>302.33958333333339</v>
      </c>
      <c r="H94" s="4">
        <v>4.4832187499999998</v>
      </c>
      <c r="I94" s="37">
        <v>5.1701805555555547</v>
      </c>
      <c r="J94" s="4">
        <v>4.878520833333333</v>
      </c>
      <c r="K94" s="37">
        <v>2.9725208333333337</v>
      </c>
      <c r="L94" s="4">
        <v>1.871201388888889</v>
      </c>
      <c r="M94" s="63" t="s">
        <v>27</v>
      </c>
      <c r="N94" s="6">
        <v>91.172802962963004</v>
      </c>
      <c r="O94" s="37" t="s">
        <v>27</v>
      </c>
      <c r="P94" s="7">
        <f t="shared" si="13"/>
        <v>7.8773301760000027</v>
      </c>
      <c r="Q94" s="60">
        <v>302.33958333333339</v>
      </c>
      <c r="R94" s="61">
        <v>2206.0510037500003</v>
      </c>
      <c r="S94" s="8">
        <v>67623.028237454331</v>
      </c>
      <c r="T94" s="77" t="s">
        <v>27</v>
      </c>
      <c r="U94" s="80" t="s">
        <v>27</v>
      </c>
      <c r="V94" s="86">
        <f t="shared" si="14"/>
        <v>11918.484643106476</v>
      </c>
    </row>
    <row r="95" spans="1:22" x14ac:dyDescent="0.3">
      <c r="A95" s="33">
        <v>2011</v>
      </c>
      <c r="B95" s="3">
        <v>40636</v>
      </c>
      <c r="C95" s="33">
        <v>4</v>
      </c>
      <c r="D95" s="2">
        <v>3</v>
      </c>
      <c r="E95" s="33">
        <v>93</v>
      </c>
      <c r="F95" s="4">
        <v>1.933208333333333</v>
      </c>
      <c r="G95" s="37">
        <v>302.26249999999999</v>
      </c>
      <c r="H95" s="4">
        <v>4.2132708333333326</v>
      </c>
      <c r="I95" s="37">
        <v>4.9389097222222222</v>
      </c>
      <c r="J95" s="4">
        <v>4.8009236111111102</v>
      </c>
      <c r="K95" s="37">
        <v>2.9728263888888899</v>
      </c>
      <c r="L95" s="4">
        <v>2.0663888888888891</v>
      </c>
      <c r="M95" s="63">
        <v>86.690261111111099</v>
      </c>
      <c r="N95" s="6">
        <v>86.690261111111099</v>
      </c>
      <c r="O95" s="37">
        <v>7.4900385599999986</v>
      </c>
      <c r="P95" s="7">
        <f t="shared" si="13"/>
        <v>7.4900385599999986</v>
      </c>
      <c r="Q95" s="60">
        <v>302.26249999999999</v>
      </c>
      <c r="R95" s="61">
        <v>2205.4885574999998</v>
      </c>
      <c r="S95" s="8">
        <v>67599.497547562074</v>
      </c>
      <c r="T95" s="77">
        <v>3.3960904192993071E-3</v>
      </c>
      <c r="U95" s="80">
        <v>1.1076730837658538E-4</v>
      </c>
      <c r="V95" s="86">
        <f t="shared" si="14"/>
        <v>11925.974681666476</v>
      </c>
    </row>
    <row r="96" spans="1:22" x14ac:dyDescent="0.3">
      <c r="A96" s="33">
        <v>2011</v>
      </c>
      <c r="B96" s="3">
        <v>40637</v>
      </c>
      <c r="C96" s="33">
        <v>4</v>
      </c>
      <c r="D96" s="2">
        <v>4</v>
      </c>
      <c r="E96" s="33">
        <v>94</v>
      </c>
      <c r="F96" s="4">
        <v>5.2519791666666675</v>
      </c>
      <c r="G96" s="37">
        <v>303.86874999999992</v>
      </c>
      <c r="H96" s="4">
        <v>7.6438229166666654</v>
      </c>
      <c r="I96" s="37">
        <v>5.0557777777777781</v>
      </c>
      <c r="J96" s="4">
        <v>5.088298611111111</v>
      </c>
      <c r="K96" s="37">
        <v>3.512673611111111</v>
      </c>
      <c r="L96" s="4">
        <v>2.598930555555556</v>
      </c>
      <c r="M96" s="63">
        <v>107.6328</v>
      </c>
      <c r="N96" s="6">
        <v>107.6328</v>
      </c>
      <c r="O96" s="37">
        <v>9.2994739199999987</v>
      </c>
      <c r="P96" s="7">
        <f t="shared" si="13"/>
        <v>9.2994739200000005</v>
      </c>
      <c r="Q96" s="60">
        <v>303.86874999999992</v>
      </c>
      <c r="R96" s="61">
        <v>2217.2087212499991</v>
      </c>
      <c r="S96" s="8">
        <v>67575.966857669817</v>
      </c>
      <c r="T96" s="77">
        <v>4.1942257537022588E-3</v>
      </c>
      <c r="U96" s="80">
        <v>1.3757763374331035E-4</v>
      </c>
      <c r="V96" s="86">
        <f t="shared" si="14"/>
        <v>11935.274155586476</v>
      </c>
    </row>
    <row r="97" spans="1:34" x14ac:dyDescent="0.3">
      <c r="A97" s="33">
        <v>2011</v>
      </c>
      <c r="B97" s="3">
        <v>40638</v>
      </c>
      <c r="C97" s="33">
        <v>4</v>
      </c>
      <c r="D97" s="2">
        <v>5</v>
      </c>
      <c r="E97" s="33">
        <v>95</v>
      </c>
      <c r="F97" s="4">
        <v>0.25727083333333334</v>
      </c>
      <c r="G97" s="37">
        <v>303.73541666666665</v>
      </c>
      <c r="H97" s="4">
        <v>3.6532395833333329</v>
      </c>
      <c r="I97" s="37">
        <v>5.2431666666666645</v>
      </c>
      <c r="J97" s="4">
        <v>5.3872430555555546</v>
      </c>
      <c r="K97" s="37">
        <v>3.8959791666666681</v>
      </c>
      <c r="L97" s="4">
        <v>2.5089166666666669</v>
      </c>
      <c r="M97" s="63">
        <v>11.6311</v>
      </c>
      <c r="N97" s="6">
        <v>11.6311</v>
      </c>
      <c r="O97" s="37">
        <v>1.0049270399999999</v>
      </c>
      <c r="P97" s="7">
        <f t="shared" si="13"/>
        <v>1.0049270400000001</v>
      </c>
      <c r="Q97" s="60">
        <v>303.73541666666665</v>
      </c>
      <c r="R97" s="61">
        <v>2216.2358412499998</v>
      </c>
      <c r="S97" s="8">
        <v>67552.43616777756</v>
      </c>
      <c r="T97" s="77">
        <v>4.5343867349117577E-4</v>
      </c>
      <c r="U97" s="80">
        <v>1.4872567647761969E-5</v>
      </c>
      <c r="V97" s="86">
        <f t="shared" si="14"/>
        <v>11936.279082626475</v>
      </c>
    </row>
    <row r="98" spans="1:34" x14ac:dyDescent="0.3">
      <c r="A98" s="33">
        <v>2011</v>
      </c>
      <c r="B98" s="3">
        <v>40639</v>
      </c>
      <c r="C98" s="33">
        <v>4</v>
      </c>
      <c r="D98" s="2">
        <v>6</v>
      </c>
      <c r="E98" s="33">
        <v>96</v>
      </c>
      <c r="F98" s="4">
        <v>1.540375</v>
      </c>
      <c r="G98" s="37">
        <v>303.77083333333331</v>
      </c>
      <c r="H98" s="4">
        <v>3.551541666666667</v>
      </c>
      <c r="I98" s="37">
        <v>5.1608680555555573</v>
      </c>
      <c r="J98" s="4">
        <v>5.3441319444444453</v>
      </c>
      <c r="K98" s="37">
        <v>3.8942847222222228</v>
      </c>
      <c r="L98" s="4">
        <v>2.4827777777777773</v>
      </c>
      <c r="M98" s="63">
        <v>41.694618518518503</v>
      </c>
      <c r="N98" s="6">
        <v>41.694618518518503</v>
      </c>
      <c r="O98" s="37">
        <v>3.6024150399999986</v>
      </c>
      <c r="P98" s="7">
        <f t="shared" si="13"/>
        <v>3.602415039999999</v>
      </c>
      <c r="Q98" s="60">
        <v>303.77083333333331</v>
      </c>
      <c r="R98" s="61">
        <v>2216.4942624999999</v>
      </c>
      <c r="S98" s="8">
        <v>67528.905477885302</v>
      </c>
      <c r="T98" s="77">
        <v>1.6252760500885793E-3</v>
      </c>
      <c r="U98" s="80">
        <v>5.3334373077112865E-5</v>
      </c>
      <c r="V98" s="86">
        <f t="shared" si="14"/>
        <v>11939.881497666476</v>
      </c>
    </row>
    <row r="99" spans="1:34" x14ac:dyDescent="0.3">
      <c r="A99" s="33">
        <v>2011</v>
      </c>
      <c r="B99" s="3">
        <v>40640</v>
      </c>
      <c r="C99" s="33">
        <v>4</v>
      </c>
      <c r="D99" s="2">
        <v>7</v>
      </c>
      <c r="E99" s="33">
        <v>97</v>
      </c>
      <c r="F99" s="4">
        <v>4.7374791666666658</v>
      </c>
      <c r="G99" s="37">
        <v>303.6229166666667</v>
      </c>
      <c r="H99" s="4">
        <v>7.933958333333333</v>
      </c>
      <c r="I99" s="37">
        <v>5.2085902777777777</v>
      </c>
      <c r="J99" s="4">
        <v>5.4236597222222223</v>
      </c>
      <c r="K99" s="37">
        <v>3.9831111111111119</v>
      </c>
      <c r="L99" s="4">
        <v>3.0294861111111113</v>
      </c>
      <c r="M99" s="63">
        <v>59.105400000000003</v>
      </c>
      <c r="N99" s="6">
        <v>59.105400000000003</v>
      </c>
      <c r="O99" s="37">
        <v>5.1067065600000001</v>
      </c>
      <c r="P99" s="7">
        <f t="shared" si="13"/>
        <v>5.1067065600000001</v>
      </c>
      <c r="Q99" s="60">
        <v>303.6229166666667</v>
      </c>
      <c r="R99" s="61">
        <v>2215.4149737500002</v>
      </c>
      <c r="S99" s="8">
        <v>67505.374787993045</v>
      </c>
      <c r="T99" s="77">
        <v>2.3050790125138288E-3</v>
      </c>
      <c r="U99" s="80">
        <v>7.5633890010812444E-5</v>
      </c>
      <c r="V99" s="86">
        <f t="shared" si="14"/>
        <v>11944.988204226476</v>
      </c>
    </row>
    <row r="100" spans="1:34" x14ac:dyDescent="0.3">
      <c r="A100" s="33">
        <v>2011</v>
      </c>
      <c r="B100" s="3">
        <v>40641</v>
      </c>
      <c r="C100" s="33">
        <v>4</v>
      </c>
      <c r="D100" s="2">
        <v>8</v>
      </c>
      <c r="E100" s="33">
        <v>98</v>
      </c>
      <c r="F100" s="4">
        <v>4.8215416666666666</v>
      </c>
      <c r="G100" s="37">
        <v>303.46666666666653</v>
      </c>
      <c r="H100" s="4">
        <v>5.6623125000000005</v>
      </c>
      <c r="I100" s="37">
        <v>5.1774305555555564</v>
      </c>
      <c r="J100" s="4">
        <v>5.3718680555555567</v>
      </c>
      <c r="K100" s="37">
        <v>3.9289861111111115</v>
      </c>
      <c r="L100" s="4">
        <v>3.6675486111111106</v>
      </c>
      <c r="M100" s="63" t="s">
        <v>27</v>
      </c>
      <c r="N100" s="6">
        <v>70.628103846153905</v>
      </c>
      <c r="O100" s="37" t="s">
        <v>27</v>
      </c>
      <c r="P100" s="7">
        <f t="shared" si="13"/>
        <v>6.1022681723076984</v>
      </c>
      <c r="Q100" s="60">
        <v>303.46666666666653</v>
      </c>
      <c r="R100" s="61">
        <v>2214.274879999999</v>
      </c>
      <c r="S100" s="8">
        <v>67481.844098100788</v>
      </c>
      <c r="T100" s="77" t="s">
        <v>27</v>
      </c>
      <c r="U100" s="80" t="s">
        <v>27</v>
      </c>
      <c r="V100" s="86">
        <f t="shared" si="14"/>
        <v>11951.090472398784</v>
      </c>
    </row>
    <row r="101" spans="1:34" x14ac:dyDescent="0.3">
      <c r="A101" s="33">
        <v>2011</v>
      </c>
      <c r="B101" s="3">
        <v>40642</v>
      </c>
      <c r="C101" s="33">
        <v>4</v>
      </c>
      <c r="D101" s="2">
        <v>9</v>
      </c>
      <c r="E101" s="33">
        <v>99</v>
      </c>
      <c r="F101" s="4">
        <v>8.7680000000000007</v>
      </c>
      <c r="G101" s="37">
        <v>303.38333333333321</v>
      </c>
      <c r="H101" s="4">
        <v>10.849052083333333</v>
      </c>
      <c r="I101" s="37">
        <v>5.2059097222222235</v>
      </c>
      <c r="J101" s="4">
        <v>5.4469722222222225</v>
      </c>
      <c r="K101" s="37">
        <v>4.2410138888888884</v>
      </c>
      <c r="L101" s="4">
        <v>4.5033541666666661</v>
      </c>
      <c r="M101" s="63">
        <v>82.150807692307694</v>
      </c>
      <c r="N101" s="6">
        <v>82.150807692307694</v>
      </c>
      <c r="O101" s="37">
        <v>7.0978297846153842</v>
      </c>
      <c r="P101" s="7">
        <f t="shared" si="13"/>
        <v>7.0978297846153842</v>
      </c>
      <c r="Q101" s="60">
        <v>303.38333333333321</v>
      </c>
      <c r="R101" s="61">
        <v>2213.6668299999992</v>
      </c>
      <c r="S101" s="8">
        <v>67458.313408208531</v>
      </c>
      <c r="T101" s="77">
        <v>3.2063676829884049E-3</v>
      </c>
      <c r="U101" s="80">
        <v>1.0520235702146452E-4</v>
      </c>
      <c r="V101" s="86">
        <f t="shared" si="14"/>
        <v>11958.1883021834</v>
      </c>
    </row>
    <row r="102" spans="1:34" x14ac:dyDescent="0.3">
      <c r="A102" s="33">
        <v>2011</v>
      </c>
      <c r="B102" s="3">
        <v>40643</v>
      </c>
      <c r="C102" s="33">
        <v>4</v>
      </c>
      <c r="D102" s="2">
        <v>10</v>
      </c>
      <c r="E102" s="33">
        <v>100</v>
      </c>
      <c r="F102" s="4">
        <v>11.619437499999998</v>
      </c>
      <c r="G102" s="37">
        <v>303.49583333333345</v>
      </c>
      <c r="H102" s="4">
        <v>13.470666666666666</v>
      </c>
      <c r="I102" s="37">
        <v>5.089291666666667</v>
      </c>
      <c r="J102" s="4">
        <v>5.4647430555555561</v>
      </c>
      <c r="K102" s="37">
        <v>4.4660624999999996</v>
      </c>
      <c r="L102" s="4">
        <v>6.5979722222222223</v>
      </c>
      <c r="M102" s="63">
        <v>93.431502325581405</v>
      </c>
      <c r="N102" s="6">
        <v>93.431502325581405</v>
      </c>
      <c r="O102" s="37">
        <v>8.0724818009302339</v>
      </c>
      <c r="P102" s="7">
        <f t="shared" si="13"/>
        <v>8.0724818009302339</v>
      </c>
      <c r="Q102" s="60">
        <v>303.49583333333345</v>
      </c>
      <c r="R102" s="61">
        <v>2214.4876975000006</v>
      </c>
      <c r="S102" s="8">
        <v>67434.782718316274</v>
      </c>
      <c r="T102" s="77">
        <v>3.645304424153493E-3</v>
      </c>
      <c r="U102" s="80">
        <v>1.1969313254022343E-4</v>
      </c>
      <c r="V102" s="86">
        <f t="shared" si="14"/>
        <v>11966.260783984329</v>
      </c>
    </row>
    <row r="103" spans="1:34" x14ac:dyDescent="0.3">
      <c r="A103" s="33">
        <v>2011</v>
      </c>
      <c r="B103" s="3">
        <v>40644</v>
      </c>
      <c r="C103" s="33">
        <v>4</v>
      </c>
      <c r="D103" s="2">
        <v>11</v>
      </c>
      <c r="E103" s="33">
        <v>101</v>
      </c>
      <c r="F103" s="4">
        <v>13.201000000000001</v>
      </c>
      <c r="G103" s="37">
        <v>303.33541666666667</v>
      </c>
      <c r="H103" s="4">
        <v>15.096770833333331</v>
      </c>
      <c r="I103" s="37">
        <v>5.1253263888888876</v>
      </c>
      <c r="J103" s="4">
        <v>5.4561736111111108</v>
      </c>
      <c r="K103" s="37">
        <v>4.4570694444444436</v>
      </c>
      <c r="L103" s="4">
        <v>6.9657708333333304</v>
      </c>
      <c r="M103" s="63">
        <v>124.320654166667</v>
      </c>
      <c r="N103" s="6">
        <v>124.320654166667</v>
      </c>
      <c r="O103" s="37">
        <v>10.741304520000028</v>
      </c>
      <c r="P103" s="7">
        <f t="shared" si="13"/>
        <v>10.74130452000003</v>
      </c>
      <c r="Q103" s="60">
        <v>303.33541666666667</v>
      </c>
      <c r="R103" s="61">
        <v>2213.3172012499999</v>
      </c>
      <c r="S103" s="8">
        <v>67411.252028424016</v>
      </c>
      <c r="T103" s="77">
        <v>4.8530344019075689E-3</v>
      </c>
      <c r="U103" s="80">
        <v>1.5932411586892496E-4</v>
      </c>
      <c r="V103" s="86">
        <f t="shared" si="14"/>
        <v>11977.002088504329</v>
      </c>
    </row>
    <row r="104" spans="1:34" x14ac:dyDescent="0.3">
      <c r="A104" s="33">
        <v>2011</v>
      </c>
      <c r="B104" s="3">
        <v>40645</v>
      </c>
      <c r="C104" s="33">
        <v>4</v>
      </c>
      <c r="D104" s="2">
        <v>12</v>
      </c>
      <c r="E104" s="33">
        <v>102</v>
      </c>
      <c r="F104" s="4">
        <v>6.1622916666666674</v>
      </c>
      <c r="G104" s="37">
        <v>302.76458333333329</v>
      </c>
      <c r="H104" s="4">
        <v>9.5516354166666666</v>
      </c>
      <c r="I104" s="37">
        <v>5.2343263888888885</v>
      </c>
      <c r="J104" s="4">
        <v>5.5025138888888883</v>
      </c>
      <c r="K104" s="37">
        <v>4.5887013888888886</v>
      </c>
      <c r="L104" s="4">
        <v>5.7458819444444451</v>
      </c>
      <c r="M104" s="63">
        <v>49.354104878048801</v>
      </c>
      <c r="N104" s="6">
        <v>49.354104878048801</v>
      </c>
      <c r="O104" s="37">
        <v>4.2641946614634163</v>
      </c>
      <c r="P104" s="7">
        <f t="shared" si="13"/>
        <v>4.2641946614634172</v>
      </c>
      <c r="Q104" s="60">
        <v>302.76458333333329</v>
      </c>
      <c r="R104" s="61">
        <v>2209.1520587499995</v>
      </c>
      <c r="S104" s="8">
        <v>67387.721338531759</v>
      </c>
      <c r="T104" s="77">
        <v>1.9302404488517725E-3</v>
      </c>
      <c r="U104" s="80">
        <v>6.3273797478307487E-5</v>
      </c>
      <c r="V104" s="86">
        <f t="shared" si="14"/>
        <v>11981.266283165793</v>
      </c>
    </row>
    <row r="105" spans="1:34" x14ac:dyDescent="0.3">
      <c r="A105" s="33">
        <v>2011</v>
      </c>
      <c r="B105" s="3">
        <v>40646</v>
      </c>
      <c r="C105" s="33">
        <v>4</v>
      </c>
      <c r="D105" s="2">
        <v>13</v>
      </c>
      <c r="E105" s="33">
        <v>103</v>
      </c>
      <c r="F105" s="4">
        <v>8.0144583333333319</v>
      </c>
      <c r="G105" s="37">
        <v>302.39375000000001</v>
      </c>
      <c r="H105" s="4">
        <v>10.869</v>
      </c>
      <c r="I105" s="37">
        <v>5.2127986111111113</v>
      </c>
      <c r="J105" s="4">
        <v>5.5378263888888881</v>
      </c>
      <c r="K105" s="37">
        <v>4.6225208333333345</v>
      </c>
      <c r="L105" s="4">
        <v>6.4042013888888887</v>
      </c>
      <c r="M105" s="63">
        <v>70.989631578947396</v>
      </c>
      <c r="N105" s="6">
        <v>70.989631578947396</v>
      </c>
      <c r="O105" s="37">
        <v>6.1335041684210552</v>
      </c>
      <c r="P105" s="7">
        <f t="shared" si="13"/>
        <v>6.1335041684210552</v>
      </c>
      <c r="Q105" s="60">
        <v>302.39375000000001</v>
      </c>
      <c r="R105" s="61">
        <v>2206.4462362499999</v>
      </c>
      <c r="S105" s="8">
        <v>67364.190648639502</v>
      </c>
      <c r="T105" s="77">
        <v>2.7798112945844299E-3</v>
      </c>
      <c r="U105" s="80">
        <v>9.1045396909622946E-5</v>
      </c>
      <c r="V105" s="86">
        <f t="shared" si="14"/>
        <v>11987.399787334214</v>
      </c>
    </row>
    <row r="106" spans="1:34" x14ac:dyDescent="0.3">
      <c r="A106" s="33">
        <v>2011</v>
      </c>
      <c r="B106" s="3">
        <v>40647</v>
      </c>
      <c r="C106" s="33">
        <v>4</v>
      </c>
      <c r="D106" s="2">
        <v>14</v>
      </c>
      <c r="E106" s="33">
        <v>104</v>
      </c>
      <c r="F106" s="4">
        <v>5.6072083333333333</v>
      </c>
      <c r="G106" s="37">
        <v>301.92083333333335</v>
      </c>
      <c r="H106" s="4">
        <v>9.8383958333333332</v>
      </c>
      <c r="I106" s="37">
        <v>5.2358541666666669</v>
      </c>
      <c r="J106" s="4">
        <v>5.5410763888888894</v>
      </c>
      <c r="K106" s="37">
        <v>4.7068819444444445</v>
      </c>
      <c r="L106" s="4">
        <v>5.7660069444444453</v>
      </c>
      <c r="M106" s="63">
        <v>107.86454999999999</v>
      </c>
      <c r="N106" s="6">
        <v>107.86454999999999</v>
      </c>
      <c r="O106" s="37">
        <v>9.3194971199999994</v>
      </c>
      <c r="P106" s="7">
        <f t="shared" si="13"/>
        <v>9.3194971200000012</v>
      </c>
      <c r="Q106" s="60">
        <v>301.92083333333335</v>
      </c>
      <c r="R106" s="61">
        <v>2202.9955525</v>
      </c>
      <c r="S106" s="8">
        <v>67340.659958747245</v>
      </c>
      <c r="T106" s="77">
        <v>4.2303749135689638E-3</v>
      </c>
      <c r="U106" s="80">
        <v>1.3838987555699663E-4</v>
      </c>
      <c r="V106" s="86">
        <f t="shared" si="14"/>
        <v>11996.719284454213</v>
      </c>
    </row>
    <row r="107" spans="1:34" s="16" customFormat="1" x14ac:dyDescent="0.3">
      <c r="A107" s="34">
        <v>2011</v>
      </c>
      <c r="B107" s="11">
        <v>40648</v>
      </c>
      <c r="C107" s="34">
        <v>4</v>
      </c>
      <c r="D107" s="10">
        <v>15</v>
      </c>
      <c r="E107" s="34">
        <v>105</v>
      </c>
      <c r="F107" s="12">
        <v>1.8865833333333335</v>
      </c>
      <c r="G107" s="38">
        <v>301.49375000000015</v>
      </c>
      <c r="H107" s="12">
        <v>5.0373854166666669</v>
      </c>
      <c r="I107" s="38">
        <v>5.2125240839243494</v>
      </c>
      <c r="J107" s="12">
        <v>5.1567013888888882</v>
      </c>
      <c r="K107" s="38">
        <v>4.7671180555555566</v>
      </c>
      <c r="L107" s="12">
        <v>5.7658125</v>
      </c>
      <c r="M107" s="38" t="s">
        <v>27</v>
      </c>
      <c r="N107" s="12">
        <v>81.403577380952399</v>
      </c>
      <c r="O107" s="38" t="s">
        <v>27</v>
      </c>
      <c r="P107" s="12">
        <f t="shared" si="13"/>
        <v>7.0332690857142879</v>
      </c>
      <c r="Q107" s="13">
        <v>301.49375000000015</v>
      </c>
      <c r="R107" s="48">
        <v>2199.8792962500011</v>
      </c>
      <c r="S107" s="13">
        <v>67317.129268856123</v>
      </c>
      <c r="T107" s="83" t="s">
        <v>27</v>
      </c>
      <c r="U107" s="84" t="s">
        <v>27</v>
      </c>
      <c r="V107" s="87">
        <f t="shared" si="14"/>
        <v>12003.752553539927</v>
      </c>
      <c r="Y107"/>
      <c r="Z107"/>
      <c r="AA107"/>
      <c r="AB107"/>
      <c r="AC107"/>
      <c r="AD107"/>
      <c r="AE107"/>
      <c r="AF107"/>
      <c r="AG107"/>
      <c r="AH107"/>
    </row>
    <row r="108" spans="1:34" x14ac:dyDescent="0.3">
      <c r="A108" s="33">
        <v>2011</v>
      </c>
      <c r="B108" s="3">
        <v>40649</v>
      </c>
      <c r="C108" s="33">
        <v>4</v>
      </c>
      <c r="D108" s="2">
        <v>16</v>
      </c>
      <c r="E108" s="33">
        <v>106</v>
      </c>
      <c r="F108" s="4">
        <v>4.6150416666666674</v>
      </c>
      <c r="G108" s="37">
        <v>302.66666666666663</v>
      </c>
      <c r="H108" s="4">
        <v>6.8282500000000006</v>
      </c>
      <c r="I108" s="37">
        <v>5.0649861111111116</v>
      </c>
      <c r="J108" s="4">
        <v>5.0440416666666676</v>
      </c>
      <c r="K108" s="37">
        <v>4.5783402777777775</v>
      </c>
      <c r="L108" s="4">
        <v>4.7245208333333331</v>
      </c>
      <c r="M108" s="63">
        <v>54.942604761904803</v>
      </c>
      <c r="N108" s="6">
        <v>54.942604761904803</v>
      </c>
      <c r="O108" s="37">
        <v>4.7470410514285746</v>
      </c>
      <c r="P108" s="7">
        <f t="shared" si="13"/>
        <v>4.7470410514285755</v>
      </c>
      <c r="Q108" s="60">
        <v>302.66666666666663</v>
      </c>
      <c r="R108" s="61">
        <v>2208.4375999999993</v>
      </c>
      <c r="S108" s="8">
        <v>67551.126027130114</v>
      </c>
      <c r="T108" s="77">
        <v>2.1495020060465263E-3</v>
      </c>
      <c r="U108" s="80">
        <v>7.0273307502262094E-5</v>
      </c>
      <c r="V108" s="86">
        <f t="shared" si="14"/>
        <v>12008.499594591356</v>
      </c>
    </row>
    <row r="109" spans="1:34" x14ac:dyDescent="0.3">
      <c r="A109" s="33">
        <v>2011</v>
      </c>
      <c r="B109" s="3">
        <v>40650</v>
      </c>
      <c r="C109" s="33">
        <v>4</v>
      </c>
      <c r="D109" s="2">
        <v>17</v>
      </c>
      <c r="E109" s="33">
        <v>107</v>
      </c>
      <c r="F109" s="4">
        <v>0.35120833333333329</v>
      </c>
      <c r="G109" s="37">
        <v>302.90833333333319</v>
      </c>
      <c r="H109" s="4">
        <v>4.1778645833333332</v>
      </c>
      <c r="I109" s="37">
        <v>5.2789583333333345</v>
      </c>
      <c r="J109" s="4">
        <v>5.0780208333333343</v>
      </c>
      <c r="K109" s="37">
        <v>4.9371944444444438</v>
      </c>
      <c r="L109" s="4">
        <v>3.8173124999999999</v>
      </c>
      <c r="M109" s="63">
        <v>85.890223529411799</v>
      </c>
      <c r="N109" s="6">
        <v>85.890223529411799</v>
      </c>
      <c r="O109" s="37">
        <v>7.4209153129411796</v>
      </c>
      <c r="P109" s="7">
        <f t="shared" si="13"/>
        <v>7.4209153129411805</v>
      </c>
      <c r="Q109" s="60">
        <v>302.90833333333319</v>
      </c>
      <c r="R109" s="61">
        <v>2210.2009449999987</v>
      </c>
      <c r="S109" s="8">
        <v>67785.122785404106</v>
      </c>
      <c r="T109" s="77">
        <v>3.3575749434589007E-3</v>
      </c>
      <c r="U109" s="80">
        <v>1.0947705053857474E-4</v>
      </c>
      <c r="V109" s="86">
        <f t="shared" si="14"/>
        <v>12015.920509904297</v>
      </c>
    </row>
    <row r="110" spans="1:34" x14ac:dyDescent="0.3">
      <c r="A110" s="33">
        <v>2011</v>
      </c>
      <c r="B110" s="3">
        <v>40651</v>
      </c>
      <c r="C110" s="33">
        <v>4</v>
      </c>
      <c r="D110" s="2">
        <v>18</v>
      </c>
      <c r="E110" s="33">
        <v>108</v>
      </c>
      <c r="F110" s="4">
        <v>-0.61554166666666665</v>
      </c>
      <c r="G110" s="37">
        <v>303.30625000000003</v>
      </c>
      <c r="H110" s="4">
        <v>3.3328333333333342</v>
      </c>
      <c r="I110" s="37">
        <v>5.3305902777777767</v>
      </c>
      <c r="J110" s="4">
        <v>5.1200902777777779</v>
      </c>
      <c r="K110" s="37">
        <v>4.8825624999999997</v>
      </c>
      <c r="L110" s="4">
        <v>2.5771666666666668</v>
      </c>
      <c r="M110" s="63" t="s">
        <v>27</v>
      </c>
      <c r="N110" s="6">
        <v>82.594559411764706</v>
      </c>
      <c r="O110" s="37" t="s">
        <v>27</v>
      </c>
      <c r="P110" s="7">
        <f t="shared" si="13"/>
        <v>7.136169933176471</v>
      </c>
      <c r="Q110" s="60">
        <v>303.30625000000003</v>
      </c>
      <c r="R110" s="61">
        <v>2213.1043837500001</v>
      </c>
      <c r="S110" s="8">
        <v>68019.119543678098</v>
      </c>
      <c r="T110" s="77" t="s">
        <v>27</v>
      </c>
      <c r="U110" s="80" t="s">
        <v>27</v>
      </c>
      <c r="V110" s="86">
        <f t="shared" si="14"/>
        <v>12023.056679837475</v>
      </c>
    </row>
    <row r="111" spans="1:34" x14ac:dyDescent="0.3">
      <c r="A111" s="33">
        <v>2011</v>
      </c>
      <c r="B111" s="3">
        <v>40652</v>
      </c>
      <c r="C111" s="33">
        <v>4</v>
      </c>
      <c r="D111" s="2">
        <v>19</v>
      </c>
      <c r="E111" s="33">
        <v>109</v>
      </c>
      <c r="F111" s="4">
        <v>0.84158333333333302</v>
      </c>
      <c r="G111" s="37">
        <v>303.43541666666664</v>
      </c>
      <c r="H111" s="4">
        <v>4.3857291666666658</v>
      </c>
      <c r="I111" s="37">
        <v>5.2253194444444437</v>
      </c>
      <c r="J111" s="4">
        <v>5.1590069444444451</v>
      </c>
      <c r="K111" s="37">
        <v>4.8761666666666663</v>
      </c>
      <c r="L111" s="4">
        <v>3.3882499999999998</v>
      </c>
      <c r="M111" s="63" t="s">
        <v>27</v>
      </c>
      <c r="N111" s="6">
        <v>79.298895294117699</v>
      </c>
      <c r="O111" s="37" t="s">
        <v>27</v>
      </c>
      <c r="P111" s="7">
        <f t="shared" si="13"/>
        <v>6.8514245534117686</v>
      </c>
      <c r="Q111" s="60">
        <v>303.43541666666664</v>
      </c>
      <c r="R111" s="61">
        <v>2214.0468612499999</v>
      </c>
      <c r="S111" s="8">
        <v>68253.11630195209</v>
      </c>
      <c r="T111" s="77" t="s">
        <v>27</v>
      </c>
      <c r="U111" s="80" t="s">
        <v>27</v>
      </c>
      <c r="V111" s="86">
        <f t="shared" si="14"/>
        <v>12029.908104390886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spans="1:34" x14ac:dyDescent="0.3">
      <c r="A112" s="33">
        <v>2011</v>
      </c>
      <c r="B112" s="3">
        <v>40653</v>
      </c>
      <c r="C112" s="33">
        <v>4</v>
      </c>
      <c r="D112" s="2">
        <v>20</v>
      </c>
      <c r="E112" s="33">
        <v>110</v>
      </c>
      <c r="F112" s="4">
        <v>1.867208333333334</v>
      </c>
      <c r="G112" s="37">
        <v>304.93958333333336</v>
      </c>
      <c r="H112" s="4">
        <v>4.6861666666666668</v>
      </c>
      <c r="I112" s="37">
        <v>5.3815208333333331</v>
      </c>
      <c r="J112" s="4">
        <v>5.2671388888888897</v>
      </c>
      <c r="K112" s="37">
        <v>4.8882777777777768</v>
      </c>
      <c r="L112" s="4">
        <v>3.2128472222222224</v>
      </c>
      <c r="M112" s="63" t="s">
        <v>27</v>
      </c>
      <c r="N112" s="6">
        <v>76.003231176470607</v>
      </c>
      <c r="O112" s="37" t="s">
        <v>27</v>
      </c>
      <c r="P112" s="7">
        <f t="shared" si="13"/>
        <v>6.5666791736470609</v>
      </c>
      <c r="Q112" s="60">
        <v>304.93958333333336</v>
      </c>
      <c r="R112" s="61">
        <v>2225.0221637500003</v>
      </c>
      <c r="S112" s="8">
        <v>68487.113060226082</v>
      </c>
      <c r="T112" s="77" t="s">
        <v>27</v>
      </c>
      <c r="U112" s="80" t="s">
        <v>27</v>
      </c>
      <c r="V112" s="86">
        <f t="shared" si="14"/>
        <v>12036.474783564534</v>
      </c>
    </row>
    <row r="113" spans="1:22" x14ac:dyDescent="0.3">
      <c r="A113" s="33">
        <v>2011</v>
      </c>
      <c r="B113" s="3">
        <v>40654</v>
      </c>
      <c r="C113" s="33">
        <v>4</v>
      </c>
      <c r="D113" s="2">
        <v>21</v>
      </c>
      <c r="E113" s="33">
        <v>111</v>
      </c>
      <c r="F113" s="4">
        <v>1.3028124999999999</v>
      </c>
      <c r="G113" s="37">
        <v>305.47916666666669</v>
      </c>
      <c r="H113" s="4">
        <v>6.630968750000001</v>
      </c>
      <c r="I113" s="37">
        <v>5.379104166666667</v>
      </c>
      <c r="J113" s="4">
        <v>5.2699444444444437</v>
      </c>
      <c r="K113" s="37">
        <v>4.869902777777777</v>
      </c>
      <c r="L113" s="4">
        <v>4.6883680555555562</v>
      </c>
      <c r="M113" s="63" t="s">
        <v>27</v>
      </c>
      <c r="N113" s="6">
        <v>72.7075670588235</v>
      </c>
      <c r="O113" s="37" t="s">
        <v>27</v>
      </c>
      <c r="P113" s="7">
        <f t="shared" si="13"/>
        <v>6.2819337938823496</v>
      </c>
      <c r="Q113" s="60">
        <v>305.47916666666669</v>
      </c>
      <c r="R113" s="61">
        <v>2228.9592874999998</v>
      </c>
      <c r="S113" s="8">
        <v>68721.109818500074</v>
      </c>
      <c r="T113" s="77" t="s">
        <v>27</v>
      </c>
      <c r="U113" s="80" t="s">
        <v>27</v>
      </c>
      <c r="V113" s="86">
        <f t="shared" si="14"/>
        <v>12042.756717358416</v>
      </c>
    </row>
    <row r="114" spans="1:22" x14ac:dyDescent="0.3">
      <c r="A114" s="33">
        <v>2011</v>
      </c>
      <c r="B114" s="3">
        <v>40655</v>
      </c>
      <c r="C114" s="33">
        <v>4</v>
      </c>
      <c r="D114" s="2">
        <v>22</v>
      </c>
      <c r="E114" s="33">
        <v>112</v>
      </c>
      <c r="F114" s="4">
        <v>3.1831875000000003</v>
      </c>
      <c r="G114" s="37">
        <v>305.67083333333323</v>
      </c>
      <c r="H114" s="4">
        <v>7.9591874999999996</v>
      </c>
      <c r="I114" s="37">
        <v>5.2273263888888879</v>
      </c>
      <c r="J114" s="4">
        <v>5.2256527777777775</v>
      </c>
      <c r="K114" s="37">
        <v>4.7568472222222224</v>
      </c>
      <c r="L114" s="4">
        <v>6.5375694444444443</v>
      </c>
      <c r="M114" s="63" t="s">
        <v>27</v>
      </c>
      <c r="N114" s="6">
        <v>69.411902941176507</v>
      </c>
      <c r="O114" s="37" t="s">
        <v>27</v>
      </c>
      <c r="P114" s="7">
        <f t="shared" si="13"/>
        <v>5.9971884141176499</v>
      </c>
      <c r="Q114" s="60">
        <v>305.67083333333323</v>
      </c>
      <c r="R114" s="61">
        <v>2230.3578024999993</v>
      </c>
      <c r="S114" s="8">
        <v>68955.106576774066</v>
      </c>
      <c r="T114" s="77" t="s">
        <v>27</v>
      </c>
      <c r="U114" s="80" t="s">
        <v>27</v>
      </c>
      <c r="V114" s="86">
        <f t="shared" si="14"/>
        <v>12048.753905772533</v>
      </c>
    </row>
    <row r="115" spans="1:22" x14ac:dyDescent="0.3">
      <c r="A115" s="33">
        <v>2011</v>
      </c>
      <c r="B115" s="3">
        <v>40656</v>
      </c>
      <c r="C115" s="33">
        <v>4</v>
      </c>
      <c r="D115" s="2">
        <v>23</v>
      </c>
      <c r="E115" s="33">
        <v>113</v>
      </c>
      <c r="F115" s="4">
        <v>9.5678333333333345</v>
      </c>
      <c r="G115" s="37">
        <v>306.35416666666669</v>
      </c>
      <c r="H115" s="4">
        <v>12.236437500000001</v>
      </c>
      <c r="I115" s="37">
        <v>5.2850972222222206</v>
      </c>
      <c r="J115" s="4">
        <v>5.2792569444444446</v>
      </c>
      <c r="K115" s="37">
        <v>4.7534583333333327</v>
      </c>
      <c r="L115" s="4">
        <v>10.568909722222221</v>
      </c>
      <c r="M115" s="63" t="s">
        <v>27</v>
      </c>
      <c r="N115" s="6">
        <v>66.1162388235294</v>
      </c>
      <c r="O115" s="37" t="s">
        <v>27</v>
      </c>
      <c r="P115" s="7">
        <f t="shared" si="13"/>
        <v>5.7124430343529395</v>
      </c>
      <c r="Q115" s="60">
        <v>306.35416666666669</v>
      </c>
      <c r="R115" s="61">
        <v>2235.3438125000002</v>
      </c>
      <c r="S115" s="8">
        <v>69189.103335048057</v>
      </c>
      <c r="T115" s="77" t="s">
        <v>27</v>
      </c>
      <c r="U115" s="80" t="s">
        <v>27</v>
      </c>
      <c r="V115" s="86">
        <f t="shared" si="14"/>
        <v>12054.466348806887</v>
      </c>
    </row>
    <row r="116" spans="1:22" x14ac:dyDescent="0.3">
      <c r="A116" s="33">
        <v>2011</v>
      </c>
      <c r="B116" s="3">
        <v>40657</v>
      </c>
      <c r="C116" s="33">
        <v>4</v>
      </c>
      <c r="D116" s="2">
        <v>24</v>
      </c>
      <c r="E116" s="33">
        <v>114</v>
      </c>
      <c r="F116" s="4">
        <v>7.0682499999999999</v>
      </c>
      <c r="G116" s="37">
        <v>306.20000000000005</v>
      </c>
      <c r="H116" s="4">
        <v>13.990906249999998</v>
      </c>
      <c r="I116" s="37">
        <v>5.3257083333333322</v>
      </c>
      <c r="J116" s="4">
        <v>5.2711666666666668</v>
      </c>
      <c r="K116" s="37">
        <v>4.7972499999999991</v>
      </c>
      <c r="L116" s="4">
        <v>11.263472222222219</v>
      </c>
      <c r="M116" s="63" t="s">
        <v>27</v>
      </c>
      <c r="N116" s="6">
        <v>62.8205747058824</v>
      </c>
      <c r="O116" s="37" t="s">
        <v>27</v>
      </c>
      <c r="P116" s="7">
        <f t="shared" si="13"/>
        <v>5.4276976545882389</v>
      </c>
      <c r="Q116" s="60">
        <v>306.20000000000005</v>
      </c>
      <c r="R116" s="61">
        <v>2234.2189200000003</v>
      </c>
      <c r="S116" s="8">
        <v>69423.100093322049</v>
      </c>
      <c r="T116" s="77" t="s">
        <v>27</v>
      </c>
      <c r="U116" s="80" t="s">
        <v>27</v>
      </c>
      <c r="V116" s="86">
        <f t="shared" si="14"/>
        <v>12059.894046461475</v>
      </c>
    </row>
    <row r="117" spans="1:22" x14ac:dyDescent="0.3">
      <c r="A117" s="33">
        <v>2011</v>
      </c>
      <c r="B117" s="3">
        <v>40658</v>
      </c>
      <c r="C117" s="33">
        <v>4</v>
      </c>
      <c r="D117" s="2">
        <v>25</v>
      </c>
      <c r="E117" s="33">
        <v>115</v>
      </c>
      <c r="F117" s="4">
        <v>7.2424583333333317</v>
      </c>
      <c r="G117" s="37">
        <v>305.9937500000002</v>
      </c>
      <c r="H117" s="4">
        <v>11.153124999999999</v>
      </c>
      <c r="I117" s="37">
        <v>5.4013194444444439</v>
      </c>
      <c r="J117" s="4">
        <v>5.2922499999999992</v>
      </c>
      <c r="K117" s="37">
        <v>4.8769444444444447</v>
      </c>
      <c r="L117" s="4">
        <v>9.3871527777777786</v>
      </c>
      <c r="M117" s="63" t="s">
        <v>27</v>
      </c>
      <c r="N117" s="6">
        <v>59.524910588235301</v>
      </c>
      <c r="O117" s="37" t="s">
        <v>27</v>
      </c>
      <c r="P117" s="7">
        <f t="shared" si="13"/>
        <v>5.1429522748235295</v>
      </c>
      <c r="Q117" s="60">
        <v>305.9937500000002</v>
      </c>
      <c r="R117" s="61">
        <v>2232.7139962500014</v>
      </c>
      <c r="S117" s="8">
        <v>69657.096851596041</v>
      </c>
      <c r="T117" s="77" t="s">
        <v>27</v>
      </c>
      <c r="U117" s="80" t="s">
        <v>27</v>
      </c>
      <c r="V117" s="86">
        <f t="shared" si="14"/>
        <v>12065.036998736299</v>
      </c>
    </row>
    <row r="118" spans="1:22" x14ac:dyDescent="0.3">
      <c r="A118" s="33">
        <v>2011</v>
      </c>
      <c r="B118" s="3">
        <v>40659</v>
      </c>
      <c r="C118" s="33">
        <v>4</v>
      </c>
      <c r="D118" s="2">
        <v>26</v>
      </c>
      <c r="E118" s="33">
        <v>116</v>
      </c>
      <c r="F118" s="4">
        <v>9.6233541666666671</v>
      </c>
      <c r="G118" s="37">
        <v>306.55416666666673</v>
      </c>
      <c r="H118" s="4">
        <v>12.433541666666667</v>
      </c>
      <c r="I118" s="37">
        <v>4.9363055555555553</v>
      </c>
      <c r="J118" s="4">
        <v>5.0125555555555552</v>
      </c>
      <c r="K118" s="37">
        <v>4.8893472222222227</v>
      </c>
      <c r="L118" s="4">
        <v>9.5954861111111089</v>
      </c>
      <c r="M118" s="63" t="s">
        <v>27</v>
      </c>
      <c r="N118" s="6">
        <v>56.229246470588201</v>
      </c>
      <c r="O118" s="37" t="s">
        <v>27</v>
      </c>
      <c r="P118" s="7">
        <f t="shared" si="13"/>
        <v>4.85820689505882</v>
      </c>
      <c r="Q118" s="60">
        <v>306.55416666666673</v>
      </c>
      <c r="R118" s="61">
        <v>2236.8031325000002</v>
      </c>
      <c r="S118" s="8">
        <v>69891.093609870033</v>
      </c>
      <c r="T118" s="77" t="s">
        <v>27</v>
      </c>
      <c r="U118" s="80" t="s">
        <v>27</v>
      </c>
      <c r="V118" s="86">
        <f t="shared" si="14"/>
        <v>12069.895205631357</v>
      </c>
    </row>
    <row r="119" spans="1:22" x14ac:dyDescent="0.3">
      <c r="A119" s="33">
        <v>2011</v>
      </c>
      <c r="B119" s="3">
        <v>40660</v>
      </c>
      <c r="C119" s="33">
        <v>4</v>
      </c>
      <c r="D119" s="2">
        <v>27</v>
      </c>
      <c r="E119" s="33">
        <v>117</v>
      </c>
      <c r="F119" s="4">
        <v>13.961041666666661</v>
      </c>
      <c r="G119" s="37">
        <v>307.31458333333319</v>
      </c>
      <c r="H119" s="4">
        <v>15.470833333333335</v>
      </c>
      <c r="I119" s="37">
        <v>5.026041666666667</v>
      </c>
      <c r="J119" s="4">
        <v>5.1003472222222213</v>
      </c>
      <c r="K119" s="37">
        <v>5.0611180555555562</v>
      </c>
      <c r="L119" s="4">
        <v>12.148125000000002</v>
      </c>
      <c r="M119" s="63" t="s">
        <v>27</v>
      </c>
      <c r="N119" s="6">
        <v>52.933582352941201</v>
      </c>
      <c r="O119" s="37" t="s">
        <v>27</v>
      </c>
      <c r="P119" s="7">
        <f t="shared" si="13"/>
        <v>4.5734615152941194</v>
      </c>
      <c r="Q119" s="60">
        <v>307.31458333333319</v>
      </c>
      <c r="R119" s="61">
        <v>2242.3515887499989</v>
      </c>
      <c r="S119" s="8">
        <v>70125.090368144025</v>
      </c>
      <c r="T119" s="77" t="s">
        <v>27</v>
      </c>
      <c r="U119" s="80" t="s">
        <v>27</v>
      </c>
      <c r="V119" s="86">
        <f t="shared" si="14"/>
        <v>12074.468667146652</v>
      </c>
    </row>
    <row r="120" spans="1:22" x14ac:dyDescent="0.3">
      <c r="A120" s="33">
        <v>2011</v>
      </c>
      <c r="B120" s="3">
        <v>40661</v>
      </c>
      <c r="C120" s="33">
        <v>4</v>
      </c>
      <c r="D120" s="2">
        <v>28</v>
      </c>
      <c r="E120" s="33">
        <v>118</v>
      </c>
      <c r="F120" s="4">
        <v>8.7763333333333353</v>
      </c>
      <c r="G120" s="37">
        <v>307.70625000000001</v>
      </c>
      <c r="H120" s="4">
        <v>11.814052083333333</v>
      </c>
      <c r="I120" s="37">
        <v>5.1432152777777773</v>
      </c>
      <c r="J120" s="4">
        <v>5.2164791666666668</v>
      </c>
      <c r="K120" s="37">
        <v>5.4714652777777788</v>
      </c>
      <c r="L120" s="4">
        <v>10.54217361111111</v>
      </c>
      <c r="M120" s="63" t="s">
        <v>27</v>
      </c>
      <c r="N120" s="6">
        <v>49.637918235294102</v>
      </c>
      <c r="O120" s="37" t="s">
        <v>27</v>
      </c>
      <c r="P120" s="7">
        <f t="shared" si="13"/>
        <v>4.2887161355294099</v>
      </c>
      <c r="Q120" s="60">
        <v>307.70625000000001</v>
      </c>
      <c r="R120" s="61">
        <v>2245.20942375</v>
      </c>
      <c r="S120" s="8">
        <v>70359.087126418017</v>
      </c>
      <c r="T120" s="77" t="s">
        <v>27</v>
      </c>
      <c r="U120" s="80" t="s">
        <v>27</v>
      </c>
      <c r="V120" s="86">
        <f t="shared" si="14"/>
        <v>12078.757383282182</v>
      </c>
    </row>
    <row r="121" spans="1:22" x14ac:dyDescent="0.3">
      <c r="A121" s="33">
        <v>2011</v>
      </c>
      <c r="B121" s="3">
        <v>40662</v>
      </c>
      <c r="C121" s="33">
        <v>4</v>
      </c>
      <c r="D121" s="2">
        <v>29</v>
      </c>
      <c r="E121" s="33">
        <v>119</v>
      </c>
      <c r="F121" s="4">
        <v>3.5970625000000012</v>
      </c>
      <c r="G121" s="37">
        <v>308.09583333333319</v>
      </c>
      <c r="H121" s="4">
        <v>8.2218437499999997</v>
      </c>
      <c r="I121" s="37">
        <v>5.3782916666666658</v>
      </c>
      <c r="J121" s="4">
        <v>5.3141527777777773</v>
      </c>
      <c r="K121" s="37">
        <v>5.7617152777777791</v>
      </c>
      <c r="L121" s="4">
        <v>6.6995555555555555</v>
      </c>
      <c r="M121" s="63" t="s">
        <v>27</v>
      </c>
      <c r="N121" s="6">
        <v>46.342254117647101</v>
      </c>
      <c r="O121" s="37" t="s">
        <v>27</v>
      </c>
      <c r="P121" s="7">
        <f t="shared" si="13"/>
        <v>4.0039707557647093</v>
      </c>
      <c r="Q121" s="60">
        <v>308.09583333333319</v>
      </c>
      <c r="R121" s="61">
        <v>2248.0520574999987</v>
      </c>
      <c r="S121" s="8">
        <v>70593.083884692009</v>
      </c>
      <c r="T121" s="77" t="s">
        <v>27</v>
      </c>
      <c r="U121" s="80" t="s">
        <v>27</v>
      </c>
      <c r="V121" s="86">
        <f t="shared" si="14"/>
        <v>12082.761354037946</v>
      </c>
    </row>
    <row r="122" spans="1:22" x14ac:dyDescent="0.3">
      <c r="A122" s="33">
        <v>2011</v>
      </c>
      <c r="B122" s="3">
        <v>40663</v>
      </c>
      <c r="C122" s="33">
        <v>4</v>
      </c>
      <c r="D122" s="2">
        <v>30</v>
      </c>
      <c r="E122" s="33">
        <v>120</v>
      </c>
      <c r="F122" s="4">
        <v>8.9097916666666688</v>
      </c>
      <c r="G122" s="37">
        <v>307.83125000000013</v>
      </c>
      <c r="H122" s="4">
        <v>12.700114583333335</v>
      </c>
      <c r="I122" s="37">
        <v>5.4699027777777784</v>
      </c>
      <c r="J122" s="4">
        <v>5.4294236111111109</v>
      </c>
      <c r="K122" s="37">
        <v>5.9802638888888886</v>
      </c>
      <c r="L122" s="4">
        <v>9.9422638888888901</v>
      </c>
      <c r="M122" s="63">
        <v>43.046590000000002</v>
      </c>
      <c r="N122" s="6">
        <v>43.046590000000002</v>
      </c>
      <c r="O122" s="37">
        <v>3.7192253759999998</v>
      </c>
      <c r="P122" s="7">
        <f t="shared" si="13"/>
        <v>3.7192253759999998</v>
      </c>
      <c r="Q122" s="60">
        <v>307.83125000000013</v>
      </c>
      <c r="R122" s="61">
        <v>2246.1214987500007</v>
      </c>
      <c r="S122" s="8">
        <v>70827.080642966001</v>
      </c>
      <c r="T122" s="77">
        <v>1.6558433629123815E-3</v>
      </c>
      <c r="U122" s="80">
        <v>5.2511346539162552E-5</v>
      </c>
      <c r="V122" s="86">
        <f t="shared" si="14"/>
        <v>12086.480579413947</v>
      </c>
    </row>
    <row r="123" spans="1:22" x14ac:dyDescent="0.3">
      <c r="A123" s="33">
        <v>2011</v>
      </c>
      <c r="B123" s="3">
        <v>40664</v>
      </c>
      <c r="C123" s="33">
        <v>5</v>
      </c>
      <c r="D123" s="2">
        <v>1</v>
      </c>
      <c r="E123" s="33">
        <v>121</v>
      </c>
      <c r="F123" s="4">
        <v>10.682499999999999</v>
      </c>
      <c r="G123" s="37">
        <v>307.58333333333343</v>
      </c>
      <c r="H123" s="4">
        <v>12.377708333333334</v>
      </c>
      <c r="I123" s="37">
        <v>5.2120833333333332</v>
      </c>
      <c r="J123" s="4">
        <v>5.3149444444444436</v>
      </c>
      <c r="K123" s="37">
        <v>6.0093333333333341</v>
      </c>
      <c r="L123" s="4">
        <v>10.340208333333331</v>
      </c>
      <c r="M123" s="63">
        <v>57.1795864864865</v>
      </c>
      <c r="N123" s="6">
        <v>57.1795864864865</v>
      </c>
      <c r="O123" s="37">
        <v>4.9403162724324332</v>
      </c>
      <c r="P123" s="7">
        <f t="shared" si="13"/>
        <v>4.9403162724324332</v>
      </c>
      <c r="Q123" s="60">
        <v>307.58333333333343</v>
      </c>
      <c r="R123" s="61">
        <v>2244.3125500000006</v>
      </c>
      <c r="S123" s="8">
        <v>71061.077401239992</v>
      </c>
      <c r="T123" s="77">
        <v>2.2012603692085722E-3</v>
      </c>
      <c r="U123" s="80">
        <v>6.9522113273591126E-5</v>
      </c>
      <c r="V123" s="86">
        <f t="shared" si="14"/>
        <v>12091.420895686379</v>
      </c>
    </row>
    <row r="124" spans="1:22" x14ac:dyDescent="0.3">
      <c r="A124" s="33">
        <v>2011</v>
      </c>
      <c r="B124" s="3">
        <v>40665</v>
      </c>
      <c r="C124" s="33">
        <v>5</v>
      </c>
      <c r="D124" s="2">
        <v>2</v>
      </c>
      <c r="E124" s="33">
        <v>122</v>
      </c>
      <c r="F124" s="4">
        <v>9.1041874999999983</v>
      </c>
      <c r="G124" s="37">
        <v>307.63333333333321</v>
      </c>
      <c r="H124" s="4">
        <v>14.074375</v>
      </c>
      <c r="I124" s="37">
        <v>5.5095972222222214</v>
      </c>
      <c r="J124" s="4">
        <v>5.4483402777777776</v>
      </c>
      <c r="K124" s="37">
        <v>6.1544791666666647</v>
      </c>
      <c r="L124" s="4">
        <v>11.571902777777778</v>
      </c>
      <c r="M124" s="63">
        <v>41.566483333333302</v>
      </c>
      <c r="N124" s="6">
        <v>41.566483333333302</v>
      </c>
      <c r="O124" s="37">
        <v>3.5913441599999971</v>
      </c>
      <c r="P124" s="7">
        <f t="shared" si="13"/>
        <v>3.5913441599999976</v>
      </c>
      <c r="Q124" s="60">
        <v>307.63333333333321</v>
      </c>
      <c r="R124" s="61">
        <v>2244.6773799999992</v>
      </c>
      <c r="S124" s="8">
        <v>71295.074159513984</v>
      </c>
      <c r="T124" s="77">
        <v>1.5999377870507157E-3</v>
      </c>
      <c r="U124" s="80">
        <v>5.0372963382642749E-5</v>
      </c>
      <c r="V124" s="86">
        <f t="shared" si="14"/>
        <v>12095.012239846379</v>
      </c>
    </row>
    <row r="125" spans="1:22" x14ac:dyDescent="0.3">
      <c r="A125" s="33">
        <v>2011</v>
      </c>
      <c r="B125" s="3">
        <v>40666</v>
      </c>
      <c r="C125" s="33">
        <v>5</v>
      </c>
      <c r="D125" s="2">
        <v>3</v>
      </c>
      <c r="E125" s="33">
        <v>123</v>
      </c>
      <c r="F125" s="4">
        <v>4.5121250000000002</v>
      </c>
      <c r="G125" s="37">
        <v>307.62291666666675</v>
      </c>
      <c r="H125" s="4">
        <v>8.5186770833333316</v>
      </c>
      <c r="I125" s="37">
        <v>5.4077916666666654</v>
      </c>
      <c r="J125" s="4">
        <v>5.4057916666666666</v>
      </c>
      <c r="K125" s="37">
        <v>6.2385277777777768</v>
      </c>
      <c r="L125" s="4">
        <v>7.7513958333333335</v>
      </c>
      <c r="M125" s="63">
        <v>59.248550000000002</v>
      </c>
      <c r="N125" s="6">
        <v>59.248550000000002</v>
      </c>
      <c r="O125" s="37">
        <v>5.1190747199999995</v>
      </c>
      <c r="P125" s="7">
        <f t="shared" si="13"/>
        <v>5.1190747199999995</v>
      </c>
      <c r="Q125" s="60">
        <v>307.62291666666675</v>
      </c>
      <c r="R125" s="61">
        <v>2244.6013737500007</v>
      </c>
      <c r="S125" s="8">
        <v>71529.070917787976</v>
      </c>
      <c r="T125" s="77">
        <v>2.2806164069336223E-3</v>
      </c>
      <c r="U125" s="80">
        <v>7.1566352733472719E-5</v>
      </c>
      <c r="V125" s="86">
        <f t="shared" si="14"/>
        <v>12100.131314566379</v>
      </c>
    </row>
    <row r="126" spans="1:22" x14ac:dyDescent="0.3">
      <c r="A126" s="33">
        <v>2011</v>
      </c>
      <c r="B126" s="3">
        <v>40667</v>
      </c>
      <c r="C126" s="33">
        <v>5</v>
      </c>
      <c r="D126" s="2">
        <v>4</v>
      </c>
      <c r="E126" s="33">
        <v>124</v>
      </c>
      <c r="F126" s="4">
        <v>6.9569583333333327</v>
      </c>
      <c r="G126" s="37">
        <v>307.68124999999992</v>
      </c>
      <c r="H126" s="4">
        <v>11.320520833333333</v>
      </c>
      <c r="I126" s="37">
        <v>5.5223958333333334</v>
      </c>
      <c r="J126" s="4">
        <v>5.5540416666666665</v>
      </c>
      <c r="K126" s="37">
        <v>6.5150555555555556</v>
      </c>
      <c r="L126" s="4">
        <v>9.3251458333333339</v>
      </c>
      <c r="M126" s="63" t="s">
        <v>27</v>
      </c>
      <c r="N126" s="6">
        <v>57.527987500000002</v>
      </c>
      <c r="O126" s="37" t="s">
        <v>27</v>
      </c>
      <c r="P126" s="7">
        <f t="shared" si="13"/>
        <v>4.9704181199999997</v>
      </c>
      <c r="Q126" s="60">
        <v>307.68124999999992</v>
      </c>
      <c r="R126" s="61">
        <v>2245.0270087499994</v>
      </c>
      <c r="S126" s="8">
        <v>71763.067676061968</v>
      </c>
      <c r="T126" s="77" t="s">
        <v>27</v>
      </c>
      <c r="U126" s="80" t="s">
        <v>27</v>
      </c>
      <c r="V126" s="86">
        <f t="shared" si="14"/>
        <v>12105.101732686378</v>
      </c>
    </row>
    <row r="127" spans="1:22" x14ac:dyDescent="0.3">
      <c r="A127" s="33">
        <v>2011</v>
      </c>
      <c r="B127" s="3">
        <v>40668</v>
      </c>
      <c r="C127" s="33">
        <v>5</v>
      </c>
      <c r="D127" s="2">
        <v>5</v>
      </c>
      <c r="E127" s="33">
        <v>125</v>
      </c>
      <c r="F127" s="4">
        <v>9.3153333333333332</v>
      </c>
      <c r="G127" s="37">
        <v>306.88541666666663</v>
      </c>
      <c r="H127" s="4">
        <v>14.605239583333333</v>
      </c>
      <c r="I127" s="37">
        <v>5.6126111111111108</v>
      </c>
      <c r="J127" s="4">
        <v>5.6347430555555569</v>
      </c>
      <c r="K127" s="37">
        <v>6.6160972222222219</v>
      </c>
      <c r="L127" s="4">
        <v>12.105166666666667</v>
      </c>
      <c r="M127" s="63">
        <v>55.807425000000002</v>
      </c>
      <c r="N127" s="6">
        <v>55.807425000000002</v>
      </c>
      <c r="O127" s="37">
        <v>4.8217615199999999</v>
      </c>
      <c r="P127" s="7">
        <f t="shared" si="13"/>
        <v>4.8217615200000008</v>
      </c>
      <c r="Q127" s="60">
        <v>306.88541666666663</v>
      </c>
      <c r="R127" s="61">
        <v>2239.2201312499997</v>
      </c>
      <c r="S127" s="8">
        <v>71997.06443433596</v>
      </c>
      <c r="T127" s="77">
        <v>2.1533217983835955E-3</v>
      </c>
      <c r="U127" s="80">
        <v>6.6971640550673124E-5</v>
      </c>
      <c r="V127" s="86">
        <f t="shared" si="14"/>
        <v>12109.923494206378</v>
      </c>
    </row>
    <row r="128" spans="1:22" x14ac:dyDescent="0.3">
      <c r="A128" s="33">
        <v>2011</v>
      </c>
      <c r="B128" s="3">
        <v>40669</v>
      </c>
      <c r="C128" s="33">
        <v>5</v>
      </c>
      <c r="D128" s="2">
        <v>6</v>
      </c>
      <c r="E128" s="33">
        <v>126</v>
      </c>
      <c r="F128" s="4">
        <v>9.1668749999999992</v>
      </c>
      <c r="G128" s="37">
        <v>306.88749999999999</v>
      </c>
      <c r="H128" s="4">
        <v>12.123947916666665</v>
      </c>
      <c r="I128" s="37">
        <v>7.8156597222222226</v>
      </c>
      <c r="J128" s="4">
        <v>8.052944444444444</v>
      </c>
      <c r="K128" s="37">
        <v>8.4157152777777764</v>
      </c>
      <c r="L128" s="4">
        <v>10.012972222222222</v>
      </c>
      <c r="M128" s="63">
        <v>63.909476190476198</v>
      </c>
      <c r="N128" s="6">
        <v>63.909476190476198</v>
      </c>
      <c r="O128" s="37">
        <v>5.5217787428571432</v>
      </c>
      <c r="P128" s="7">
        <f t="shared" si="13"/>
        <v>5.5217787428571432</v>
      </c>
      <c r="Q128" s="60">
        <v>306.88749999999999</v>
      </c>
      <c r="R128" s="61">
        <v>2239.2353324999999</v>
      </c>
      <c r="S128" s="8">
        <v>72231.061192609952</v>
      </c>
      <c r="T128" s="77">
        <v>2.4659215861391128E-3</v>
      </c>
      <c r="U128" s="80">
        <v>7.6446042072300091E-5</v>
      </c>
      <c r="V128" s="86">
        <f t="shared" si="14"/>
        <v>12115.445272949235</v>
      </c>
    </row>
    <row r="129" spans="1:34" x14ac:dyDescent="0.3">
      <c r="A129" s="33">
        <v>2011</v>
      </c>
      <c r="B129" s="3">
        <v>40670</v>
      </c>
      <c r="C129" s="33">
        <v>5</v>
      </c>
      <c r="D129" s="2">
        <v>7</v>
      </c>
      <c r="E129" s="33">
        <v>127</v>
      </c>
      <c r="F129" s="4">
        <v>9.7395833333333357</v>
      </c>
      <c r="G129" s="37">
        <v>306.97291666666644</v>
      </c>
      <c r="H129" s="4">
        <v>14.704531250000002</v>
      </c>
      <c r="I129" s="37" t="s">
        <v>27</v>
      </c>
      <c r="J129" s="4" t="s">
        <v>27</v>
      </c>
      <c r="K129" s="37" t="s">
        <v>27</v>
      </c>
      <c r="L129" s="4" t="s">
        <v>27</v>
      </c>
      <c r="M129" s="63">
        <v>51.796162500000001</v>
      </c>
      <c r="N129" s="6">
        <v>51.796162500000001</v>
      </c>
      <c r="O129" s="37">
        <v>4.4751884400000002</v>
      </c>
      <c r="P129" s="7">
        <f t="shared" si="13"/>
        <v>4.4751884399999993</v>
      </c>
      <c r="Q129" s="60">
        <v>306.97291666666644</v>
      </c>
      <c r="R129" s="61">
        <v>2239.8585837499982</v>
      </c>
      <c r="S129" s="8">
        <v>72465.057950883944</v>
      </c>
      <c r="T129" s="77">
        <v>1.9979781190058821E-3</v>
      </c>
      <c r="U129" s="80">
        <v>6.1756501223434281E-5</v>
      </c>
      <c r="V129" s="86">
        <f t="shared" si="14"/>
        <v>12119.920461389234</v>
      </c>
    </row>
    <row r="130" spans="1:34" x14ac:dyDescent="0.3">
      <c r="A130" s="33">
        <v>2011</v>
      </c>
      <c r="B130" s="3">
        <v>40671</v>
      </c>
      <c r="C130" s="33">
        <v>5</v>
      </c>
      <c r="D130" s="2">
        <v>8</v>
      </c>
      <c r="E130" s="33">
        <v>128</v>
      </c>
      <c r="F130" s="4">
        <v>10.617875000000002</v>
      </c>
      <c r="G130" s="37">
        <v>306.55833333333311</v>
      </c>
      <c r="H130" s="4">
        <v>14.283572916666667</v>
      </c>
      <c r="I130" s="37" t="s">
        <v>27</v>
      </c>
      <c r="J130" s="4" t="s">
        <v>27</v>
      </c>
      <c r="K130" s="37" t="s">
        <v>27</v>
      </c>
      <c r="L130" s="4" t="s">
        <v>27</v>
      </c>
      <c r="M130" s="63" t="s">
        <v>27</v>
      </c>
      <c r="N130" s="6">
        <v>54.867371875000003</v>
      </c>
      <c r="O130" s="37" t="s">
        <v>27</v>
      </c>
      <c r="P130" s="7">
        <f t="shared" si="13"/>
        <v>4.7405409299999999</v>
      </c>
      <c r="Q130" s="60">
        <v>306.55833333333311</v>
      </c>
      <c r="R130" s="61">
        <v>2236.8335349999984</v>
      </c>
      <c r="S130" s="8">
        <v>72699.054709157936</v>
      </c>
      <c r="T130" s="77" t="s">
        <v>27</v>
      </c>
      <c r="U130" s="80" t="s">
        <v>27</v>
      </c>
      <c r="V130" s="86">
        <f t="shared" si="14"/>
        <v>12124.661002319235</v>
      </c>
    </row>
    <row r="131" spans="1:34" x14ac:dyDescent="0.3">
      <c r="A131" s="33">
        <v>2011</v>
      </c>
      <c r="B131" s="3">
        <v>40672</v>
      </c>
      <c r="C131" s="33">
        <v>5</v>
      </c>
      <c r="D131" s="2">
        <v>9</v>
      </c>
      <c r="E131" s="33">
        <v>129</v>
      </c>
      <c r="F131" s="4">
        <v>12.788479166666667</v>
      </c>
      <c r="G131" s="37">
        <v>306.02291666666662</v>
      </c>
      <c r="H131" s="4">
        <v>16.151833333333332</v>
      </c>
      <c r="I131" s="37" t="s">
        <v>27</v>
      </c>
      <c r="J131" s="4" t="s">
        <v>27</v>
      </c>
      <c r="K131" s="37" t="s">
        <v>27</v>
      </c>
      <c r="L131" s="4" t="s">
        <v>27</v>
      </c>
      <c r="M131" s="63" t="s">
        <v>27</v>
      </c>
      <c r="N131" s="6">
        <v>57.938581249999999</v>
      </c>
      <c r="O131" s="37" t="s">
        <v>27</v>
      </c>
      <c r="P131" s="7">
        <f t="shared" si="13"/>
        <v>5.0058934199999996</v>
      </c>
      <c r="Q131" s="60">
        <v>306.02291666666662</v>
      </c>
      <c r="R131" s="61">
        <v>2232.9268137499994</v>
      </c>
      <c r="S131" s="8">
        <v>72933.051467431927</v>
      </c>
      <c r="T131" s="77" t="s">
        <v>27</v>
      </c>
      <c r="U131" s="80" t="s">
        <v>27</v>
      </c>
      <c r="V131" s="86">
        <f t="shared" si="14"/>
        <v>12129.666895739236</v>
      </c>
    </row>
    <row r="132" spans="1:34" x14ac:dyDescent="0.3">
      <c r="A132" s="33">
        <v>2011</v>
      </c>
      <c r="B132" s="3">
        <v>40673</v>
      </c>
      <c r="C132" s="33">
        <v>5</v>
      </c>
      <c r="D132" s="2">
        <v>10</v>
      </c>
      <c r="E132" s="33">
        <v>130</v>
      </c>
      <c r="F132" s="4">
        <v>11.871666666666664</v>
      </c>
      <c r="G132" s="37">
        <v>305.60624999999987</v>
      </c>
      <c r="H132" s="4">
        <v>13.231875000000002</v>
      </c>
      <c r="I132" s="37" t="s">
        <v>27</v>
      </c>
      <c r="J132" s="4" t="s">
        <v>27</v>
      </c>
      <c r="K132" s="37" t="s">
        <v>27</v>
      </c>
      <c r="L132" s="4" t="s">
        <v>27</v>
      </c>
      <c r="M132" s="63" t="s">
        <v>27</v>
      </c>
      <c r="N132" s="6">
        <v>61.009790625000001</v>
      </c>
      <c r="O132" s="37" t="s">
        <v>27</v>
      </c>
      <c r="P132" s="7">
        <f t="shared" ref="P132:P195" si="15">N132*60*60*24/10^6</f>
        <v>5.2712459100000002</v>
      </c>
      <c r="Q132" s="60">
        <v>305.60624999999987</v>
      </c>
      <c r="R132" s="61">
        <v>2229.8865637499989</v>
      </c>
      <c r="S132" s="8">
        <v>73167.048225705919</v>
      </c>
      <c r="T132" s="77" t="s">
        <v>27</v>
      </c>
      <c r="U132" s="80" t="s">
        <v>27</v>
      </c>
      <c r="V132" s="86">
        <f t="shared" ref="V132:V195" si="16">V131+P132</f>
        <v>12134.938141649236</v>
      </c>
    </row>
    <row r="133" spans="1:34" x14ac:dyDescent="0.3">
      <c r="A133" s="33">
        <v>2011</v>
      </c>
      <c r="B133" s="3">
        <v>40674</v>
      </c>
      <c r="C133" s="33">
        <v>5</v>
      </c>
      <c r="D133" s="2">
        <v>11</v>
      </c>
      <c r="E133" s="33">
        <v>131</v>
      </c>
      <c r="F133" s="4">
        <v>14.347291666666662</v>
      </c>
      <c r="G133" s="37">
        <v>305.2270833333335</v>
      </c>
      <c r="H133" s="4">
        <v>16.41822916666667</v>
      </c>
      <c r="I133" s="37" t="s">
        <v>27</v>
      </c>
      <c r="J133" s="4" t="s">
        <v>27</v>
      </c>
      <c r="K133" s="37" t="s">
        <v>27</v>
      </c>
      <c r="L133" s="4" t="s">
        <v>27</v>
      </c>
      <c r="M133" s="63">
        <v>64.081000000000003</v>
      </c>
      <c r="N133" s="6">
        <v>64.081000000000003</v>
      </c>
      <c r="O133" s="37">
        <v>5.5365983999999999</v>
      </c>
      <c r="P133" s="7">
        <f t="shared" si="15"/>
        <v>5.5365984000000008</v>
      </c>
      <c r="Q133" s="60">
        <v>305.2270833333335</v>
      </c>
      <c r="R133" s="61">
        <v>2227.119936250001</v>
      </c>
      <c r="S133" s="8">
        <v>73401.044983979911</v>
      </c>
      <c r="T133" s="77">
        <v>2.4859902288524526E-3</v>
      </c>
      <c r="U133" s="80">
        <v>7.5429422036271909E-5</v>
      </c>
      <c r="V133" s="86">
        <f t="shared" si="16"/>
        <v>12140.474740049236</v>
      </c>
    </row>
    <row r="134" spans="1:34" x14ac:dyDescent="0.3">
      <c r="A134" s="33">
        <v>2011</v>
      </c>
      <c r="B134" s="3">
        <v>40675</v>
      </c>
      <c r="C134" s="33">
        <v>5</v>
      </c>
      <c r="D134" s="2">
        <v>12</v>
      </c>
      <c r="E134" s="33">
        <v>132</v>
      </c>
      <c r="F134" s="4">
        <v>13.89625</v>
      </c>
      <c r="G134" s="37">
        <v>305.02500000000003</v>
      </c>
      <c r="H134" s="4">
        <v>15.325416666666667</v>
      </c>
      <c r="I134" s="37" t="s">
        <v>27</v>
      </c>
      <c r="J134" s="4" t="s">
        <v>27</v>
      </c>
      <c r="K134" s="37" t="s">
        <v>27</v>
      </c>
      <c r="L134" s="4" t="s">
        <v>27</v>
      </c>
      <c r="M134" s="63">
        <v>52.459216666666698</v>
      </c>
      <c r="N134" s="6">
        <v>52.459216666666698</v>
      </c>
      <c r="O134" s="37">
        <v>4.5324763200000024</v>
      </c>
      <c r="P134" s="7">
        <f t="shared" si="15"/>
        <v>4.5324763200000024</v>
      </c>
      <c r="Q134" s="60">
        <v>305.02500000000003</v>
      </c>
      <c r="R134" s="61">
        <v>2225.6454150000004</v>
      </c>
      <c r="S134" s="8">
        <v>73635.041742253903</v>
      </c>
      <c r="T134" s="77">
        <v>2.0364772795580296E-3</v>
      </c>
      <c r="U134" s="80">
        <v>6.1553252537903253E-5</v>
      </c>
      <c r="V134" s="86">
        <f t="shared" si="16"/>
        <v>12145.007216369237</v>
      </c>
    </row>
    <row r="135" spans="1:34" x14ac:dyDescent="0.3">
      <c r="A135" s="33">
        <v>2011</v>
      </c>
      <c r="B135" s="3">
        <v>40676</v>
      </c>
      <c r="C135" s="33">
        <v>5</v>
      </c>
      <c r="D135" s="2">
        <v>13</v>
      </c>
      <c r="E135" s="33">
        <v>133</v>
      </c>
      <c r="F135" s="4">
        <v>17.694166666666668</v>
      </c>
      <c r="G135" s="37">
        <v>305.18541666666653</v>
      </c>
      <c r="H135" s="4">
        <v>19.623541666666668</v>
      </c>
      <c r="I135" s="37">
        <v>6.049555555555556</v>
      </c>
      <c r="J135" s="4">
        <v>6.2395277777777771</v>
      </c>
      <c r="K135" s="37">
        <v>7.9118472222222236</v>
      </c>
      <c r="L135" s="4">
        <v>14.825972222222225</v>
      </c>
      <c r="M135" s="63">
        <v>77.811381249999997</v>
      </c>
      <c r="N135" s="6">
        <v>77.811381249999997</v>
      </c>
      <c r="O135" s="37">
        <v>6.7229033399999993</v>
      </c>
      <c r="P135" s="7">
        <f t="shared" si="15"/>
        <v>6.7229033400000002</v>
      </c>
      <c r="Q135" s="60">
        <v>305.18541666666653</v>
      </c>
      <c r="R135" s="61">
        <v>2226.8159112499989</v>
      </c>
      <c r="S135" s="8">
        <v>73869.038500527895</v>
      </c>
      <c r="T135" s="77">
        <v>3.0190656111425801E-3</v>
      </c>
      <c r="U135" s="80">
        <v>9.1011112050036431E-5</v>
      </c>
      <c r="V135" s="86">
        <f t="shared" si="16"/>
        <v>12151.730119709237</v>
      </c>
    </row>
    <row r="136" spans="1:34" x14ac:dyDescent="0.3">
      <c r="A136" s="33">
        <v>2011</v>
      </c>
      <c r="B136" s="3">
        <v>40677</v>
      </c>
      <c r="C136" s="33">
        <v>5</v>
      </c>
      <c r="D136" s="2">
        <v>14</v>
      </c>
      <c r="E136" s="33">
        <v>134</v>
      </c>
      <c r="F136" s="4">
        <v>14.596249999999996</v>
      </c>
      <c r="G136" s="37">
        <v>306.3645833333336</v>
      </c>
      <c r="H136" s="4">
        <v>17.638333333333332</v>
      </c>
      <c r="I136" s="37">
        <v>5.7558888888888893</v>
      </c>
      <c r="J136" s="4">
        <v>6.0629097222222228</v>
      </c>
      <c r="K136" s="37">
        <v>7.7898472222222219</v>
      </c>
      <c r="L136" s="4">
        <v>15.031319444444442</v>
      </c>
      <c r="M136" s="63">
        <v>87.442639999999997</v>
      </c>
      <c r="N136" s="6">
        <v>87.442639999999997</v>
      </c>
      <c r="O136" s="37">
        <v>7.5550440959999996</v>
      </c>
      <c r="P136" s="7">
        <f t="shared" si="15"/>
        <v>7.5550440960000005</v>
      </c>
      <c r="Q136" s="60">
        <v>306.3645833333336</v>
      </c>
      <c r="R136" s="61">
        <v>2235.4198187500019</v>
      </c>
      <c r="S136" s="8">
        <v>74103.035258801887</v>
      </c>
      <c r="T136" s="77">
        <v>3.3796980918888945E-3</v>
      </c>
      <c r="U136" s="80">
        <v>1.0195323402900179E-4</v>
      </c>
      <c r="V136" s="86">
        <f t="shared" si="16"/>
        <v>12159.285163805236</v>
      </c>
    </row>
    <row r="137" spans="1:34" x14ac:dyDescent="0.3">
      <c r="A137" s="33">
        <v>2011</v>
      </c>
      <c r="B137" s="3">
        <v>40678</v>
      </c>
      <c r="C137" s="33">
        <v>5</v>
      </c>
      <c r="D137" s="2">
        <v>15</v>
      </c>
      <c r="E137" s="33">
        <v>135</v>
      </c>
      <c r="F137" s="4">
        <v>8.7131041666666675</v>
      </c>
      <c r="G137" s="37">
        <v>307.61249999999973</v>
      </c>
      <c r="H137" s="4">
        <v>11.576979166666664</v>
      </c>
      <c r="I137" s="37">
        <v>6.1656111111111116</v>
      </c>
      <c r="J137" s="4">
        <v>6.1885000000000003</v>
      </c>
      <c r="K137" s="37">
        <v>8.8157986111111111</v>
      </c>
      <c r="L137" s="4">
        <v>10.98722222222222</v>
      </c>
      <c r="M137" s="63">
        <v>57.853625531914901</v>
      </c>
      <c r="N137" s="6">
        <v>57.853625531914901</v>
      </c>
      <c r="O137" s="37">
        <v>4.9985532459574467</v>
      </c>
      <c r="P137" s="7">
        <f t="shared" si="15"/>
        <v>4.9985532459574475</v>
      </c>
      <c r="Q137" s="60">
        <v>307.61249999999973</v>
      </c>
      <c r="R137" s="61">
        <v>2244.5253674999981</v>
      </c>
      <c r="S137" s="8">
        <v>74337.032017075879</v>
      </c>
      <c r="T137" s="77">
        <v>2.2269978848690605E-3</v>
      </c>
      <c r="U137" s="80">
        <v>6.7241765111219866E-5</v>
      </c>
      <c r="V137" s="86">
        <f t="shared" si="16"/>
        <v>12164.283717051194</v>
      </c>
    </row>
    <row r="138" spans="1:34" x14ac:dyDescent="0.3">
      <c r="A138" s="33">
        <v>2011</v>
      </c>
      <c r="B138" s="3">
        <v>40679</v>
      </c>
      <c r="C138" s="33">
        <v>5</v>
      </c>
      <c r="D138" s="2">
        <v>16</v>
      </c>
      <c r="E138" s="33">
        <v>136</v>
      </c>
      <c r="F138" s="4">
        <v>6.1331041666666701</v>
      </c>
      <c r="G138" s="37">
        <v>308.3833333333335</v>
      </c>
      <c r="H138" s="4">
        <v>10.089166666666667</v>
      </c>
      <c r="I138" s="37">
        <v>6.2352430555555545</v>
      </c>
      <c r="J138" s="4">
        <v>6.3920555555555554</v>
      </c>
      <c r="K138" s="37">
        <v>8.8827361111111127</v>
      </c>
      <c r="L138" s="4">
        <v>9.4061805555555562</v>
      </c>
      <c r="M138" s="63">
        <v>57.882775000000002</v>
      </c>
      <c r="N138" s="6">
        <v>57.882775000000002</v>
      </c>
      <c r="O138" s="37">
        <v>5.0010717599999994</v>
      </c>
      <c r="P138" s="7">
        <f t="shared" si="15"/>
        <v>5.0010717599999994</v>
      </c>
      <c r="Q138" s="60">
        <v>308.3833333333335</v>
      </c>
      <c r="R138" s="61">
        <v>2250.1498300000007</v>
      </c>
      <c r="S138" s="8">
        <v>74571.028775349871</v>
      </c>
      <c r="T138" s="77">
        <v>2.2225505578888486E-3</v>
      </c>
      <c r="U138" s="80">
        <v>6.706454023942807E-5</v>
      </c>
      <c r="V138" s="86">
        <f t="shared" si="16"/>
        <v>12169.284788811194</v>
      </c>
    </row>
    <row r="139" spans="1:34" x14ac:dyDescent="0.3">
      <c r="A139" s="33">
        <v>2011</v>
      </c>
      <c r="B139" s="3">
        <v>40680</v>
      </c>
      <c r="C139" s="33">
        <v>5</v>
      </c>
      <c r="D139" s="2">
        <v>17</v>
      </c>
      <c r="E139" s="33">
        <v>137</v>
      </c>
      <c r="F139" s="4">
        <v>9.578729166666669</v>
      </c>
      <c r="G139" s="37">
        <v>308.65416666666687</v>
      </c>
      <c r="H139" s="4">
        <v>13.101041666666667</v>
      </c>
      <c r="I139" s="37">
        <v>6.2510069444444447</v>
      </c>
      <c r="J139" s="4">
        <v>6.4778402777777764</v>
      </c>
      <c r="K139" s="37">
        <v>8.8103819444444458</v>
      </c>
      <c r="L139" s="4">
        <v>10.70402777777778</v>
      </c>
      <c r="M139" s="63" t="s">
        <v>27</v>
      </c>
      <c r="N139" s="6">
        <v>61.080029166666698</v>
      </c>
      <c r="O139" s="37" t="s">
        <v>27</v>
      </c>
      <c r="P139" s="7">
        <f t="shared" si="15"/>
        <v>5.2773145200000036</v>
      </c>
      <c r="Q139" s="60">
        <v>308.65416666666687</v>
      </c>
      <c r="R139" s="61">
        <v>2252.1259925000013</v>
      </c>
      <c r="S139" s="8">
        <v>74805.025533623862</v>
      </c>
      <c r="T139" s="77" t="s">
        <v>27</v>
      </c>
      <c r="U139" s="80" t="s">
        <v>27</v>
      </c>
      <c r="V139" s="86">
        <f t="shared" si="16"/>
        <v>12174.562103331195</v>
      </c>
    </row>
    <row r="140" spans="1:34" x14ac:dyDescent="0.3">
      <c r="A140" s="33">
        <v>2011</v>
      </c>
      <c r="B140" s="3">
        <v>40681</v>
      </c>
      <c r="C140" s="33">
        <v>5</v>
      </c>
      <c r="D140" s="2">
        <v>18</v>
      </c>
      <c r="E140" s="33">
        <v>138</v>
      </c>
      <c r="F140" s="4">
        <v>13.503124999999997</v>
      </c>
      <c r="G140" s="37">
        <v>309.21458333333311</v>
      </c>
      <c r="H140" s="4">
        <v>16.781874999999999</v>
      </c>
      <c r="I140" s="37">
        <v>6.1003263888888881</v>
      </c>
      <c r="J140" s="4">
        <v>6.3871041666666661</v>
      </c>
      <c r="K140" s="37">
        <v>8.5879444444444459</v>
      </c>
      <c r="L140" s="4">
        <v>13.586944444444443</v>
      </c>
      <c r="M140" s="63" t="s">
        <v>27</v>
      </c>
      <c r="N140" s="6">
        <v>64.277283333333301</v>
      </c>
      <c r="O140" s="37" t="s">
        <v>27</v>
      </c>
      <c r="P140" s="7">
        <f t="shared" si="15"/>
        <v>5.553557279999997</v>
      </c>
      <c r="Q140" s="60">
        <v>309.21458333333311</v>
      </c>
      <c r="R140" s="61">
        <v>2256.2151287499983</v>
      </c>
      <c r="S140" s="8">
        <v>75039.022291897854</v>
      </c>
      <c r="T140" s="77" t="s">
        <v>27</v>
      </c>
      <c r="U140" s="80" t="s">
        <v>27</v>
      </c>
      <c r="V140" s="86">
        <f t="shared" si="16"/>
        <v>12180.115660611194</v>
      </c>
    </row>
    <row r="141" spans="1:34" x14ac:dyDescent="0.3">
      <c r="A141" s="33">
        <v>2011</v>
      </c>
      <c r="B141" s="3">
        <v>40682</v>
      </c>
      <c r="C141" s="33">
        <v>5</v>
      </c>
      <c r="D141" s="2">
        <v>19</v>
      </c>
      <c r="E141" s="33">
        <v>139</v>
      </c>
      <c r="F141" s="4">
        <v>14.621666666666664</v>
      </c>
      <c r="G141" s="37">
        <v>311.72500000000019</v>
      </c>
      <c r="H141" s="4">
        <v>18.769374999999997</v>
      </c>
      <c r="I141" s="37">
        <v>6.2731319444444447</v>
      </c>
      <c r="J141" s="4">
        <v>6.5641527777777782</v>
      </c>
      <c r="K141" s="37">
        <v>8.7771527777777791</v>
      </c>
      <c r="L141" s="4">
        <v>15.604652777777778</v>
      </c>
      <c r="M141" s="63" t="s">
        <v>27</v>
      </c>
      <c r="N141" s="6">
        <v>67.474537499999997</v>
      </c>
      <c r="O141" s="37" t="s">
        <v>27</v>
      </c>
      <c r="P141" s="7">
        <f t="shared" si="15"/>
        <v>5.8298000400000003</v>
      </c>
      <c r="Q141" s="60">
        <v>311.72500000000019</v>
      </c>
      <c r="R141" s="61">
        <v>2274.5326350000014</v>
      </c>
      <c r="S141" s="8">
        <v>75273.019050171846</v>
      </c>
      <c r="T141" s="77" t="s">
        <v>27</v>
      </c>
      <c r="U141" s="80" t="s">
        <v>27</v>
      </c>
      <c r="V141" s="86">
        <f t="shared" si="16"/>
        <v>12185.945460651194</v>
      </c>
    </row>
    <row r="142" spans="1:34" s="16" customFormat="1" x14ac:dyDescent="0.3">
      <c r="A142" s="34">
        <v>2011</v>
      </c>
      <c r="B142" s="11">
        <v>40683</v>
      </c>
      <c r="C142" s="34">
        <v>5</v>
      </c>
      <c r="D142" s="10">
        <v>20</v>
      </c>
      <c r="E142" s="34">
        <v>140</v>
      </c>
      <c r="F142" s="12">
        <v>15.874680851063824</v>
      </c>
      <c r="G142" s="38">
        <v>311.77234042553192</v>
      </c>
      <c r="H142" s="12">
        <v>20.84968085106383</v>
      </c>
      <c r="I142" s="38">
        <v>6.3529645390070932</v>
      </c>
      <c r="J142" s="12">
        <v>6.530666666666666</v>
      </c>
      <c r="K142" s="38">
        <v>8.8866737588652498</v>
      </c>
      <c r="L142" s="12">
        <v>16.816737588652483</v>
      </c>
      <c r="M142" s="38" t="s">
        <v>27</v>
      </c>
      <c r="N142" s="12">
        <v>70.671791666666707</v>
      </c>
      <c r="O142" s="38" t="s">
        <v>27</v>
      </c>
      <c r="P142" s="12">
        <f t="shared" si="15"/>
        <v>6.1060428000000035</v>
      </c>
      <c r="Q142" s="13">
        <v>311.77234042553192</v>
      </c>
      <c r="R142" s="48">
        <v>2274.8780591489358</v>
      </c>
      <c r="S142" s="13">
        <v>75507.015808445591</v>
      </c>
      <c r="T142" s="83" t="s">
        <v>27</v>
      </c>
      <c r="U142" s="84" t="s">
        <v>27</v>
      </c>
      <c r="V142" s="87">
        <f t="shared" si="16"/>
        <v>12192.051503451194</v>
      </c>
      <c r="Y142"/>
      <c r="Z142"/>
      <c r="AA142"/>
      <c r="AB142"/>
      <c r="AC142"/>
      <c r="AD142"/>
      <c r="AE142"/>
      <c r="AF142"/>
      <c r="AG142"/>
      <c r="AH142"/>
    </row>
    <row r="143" spans="1:34" x14ac:dyDescent="0.3">
      <c r="A143" s="33">
        <v>2011</v>
      </c>
      <c r="B143" s="3">
        <v>40684</v>
      </c>
      <c r="C143" s="33">
        <v>5</v>
      </c>
      <c r="D143" s="2">
        <v>21</v>
      </c>
      <c r="E143" s="33">
        <v>141</v>
      </c>
      <c r="F143" s="4">
        <v>18.887708333333329</v>
      </c>
      <c r="G143" s="37">
        <v>311.22083333333353</v>
      </c>
      <c r="H143" s="4">
        <v>23.200104166666677</v>
      </c>
      <c r="I143" s="37">
        <v>6.4878888888888868</v>
      </c>
      <c r="J143" s="4">
        <v>6.7313194444444449</v>
      </c>
      <c r="K143" s="37">
        <v>9.1023611111111133</v>
      </c>
      <c r="L143" s="4">
        <v>18.106736111111108</v>
      </c>
      <c r="M143" s="63" t="s">
        <v>27</v>
      </c>
      <c r="N143" s="6">
        <v>73.869045833333303</v>
      </c>
      <c r="O143" s="37" t="s">
        <v>27</v>
      </c>
      <c r="P143" s="7">
        <f t="shared" si="15"/>
        <v>6.382285559999997</v>
      </c>
      <c r="Q143" s="60">
        <v>311.22083333333353</v>
      </c>
      <c r="R143" s="61">
        <v>2270.8539325000015</v>
      </c>
      <c r="S143" s="8">
        <v>75410.131987560017</v>
      </c>
      <c r="T143" s="77" t="s">
        <v>27</v>
      </c>
      <c r="U143" s="80" t="s">
        <v>27</v>
      </c>
      <c r="V143" s="86">
        <f t="shared" si="16"/>
        <v>12198.433789011193</v>
      </c>
    </row>
    <row r="144" spans="1:34" x14ac:dyDescent="0.3">
      <c r="A144" s="33">
        <v>2011</v>
      </c>
      <c r="B144" s="3">
        <v>40685</v>
      </c>
      <c r="C144" s="33">
        <v>5</v>
      </c>
      <c r="D144" s="2">
        <v>22</v>
      </c>
      <c r="E144" s="33">
        <v>142</v>
      </c>
      <c r="F144" s="4">
        <v>19.179791666666663</v>
      </c>
      <c r="G144" s="37">
        <v>311.02083333333337</v>
      </c>
      <c r="H144" s="4">
        <v>22.021458333333335</v>
      </c>
      <c r="I144" s="37">
        <v>6.6358888888888892</v>
      </c>
      <c r="J144" s="4">
        <v>6.8676458333333317</v>
      </c>
      <c r="K144" s="37">
        <v>9.4902083333333334</v>
      </c>
      <c r="L144" s="4">
        <v>19.420624999999998</v>
      </c>
      <c r="M144" s="63">
        <v>77.066299999999998</v>
      </c>
      <c r="N144" s="6">
        <v>77.066299999999998</v>
      </c>
      <c r="O144" s="37">
        <v>6.6585283200000003</v>
      </c>
      <c r="P144" s="7">
        <f t="shared" si="15"/>
        <v>6.6585283200000003</v>
      </c>
      <c r="Q144" s="60">
        <v>311.02083333333337</v>
      </c>
      <c r="R144" s="61">
        <v>2269.3946125000002</v>
      </c>
      <c r="S144" s="8">
        <v>75313.248166674442</v>
      </c>
      <c r="T144" s="77">
        <v>2.9340548723101366E-3</v>
      </c>
      <c r="U144" s="80">
        <v>8.8411115999991491E-5</v>
      </c>
      <c r="V144" s="86">
        <f t="shared" si="16"/>
        <v>12205.092317331193</v>
      </c>
    </row>
    <row r="145" spans="1:34" x14ac:dyDescent="0.3">
      <c r="A145" s="33">
        <v>2011</v>
      </c>
      <c r="B145" s="3">
        <v>40686</v>
      </c>
      <c r="C145" s="33">
        <v>5</v>
      </c>
      <c r="D145" s="2">
        <v>23</v>
      </c>
      <c r="E145" s="33">
        <v>143</v>
      </c>
      <c r="F145" s="4">
        <v>17.965</v>
      </c>
      <c r="G145" s="37">
        <v>311.1124999999999</v>
      </c>
      <c r="H145" s="4">
        <v>19.98041666666667</v>
      </c>
      <c r="I145" s="37">
        <v>6.6562083333333346</v>
      </c>
      <c r="J145" s="4">
        <v>6.8430347222222219</v>
      </c>
      <c r="K145" s="37">
        <v>9.7202083333333302</v>
      </c>
      <c r="L145" s="4">
        <v>18.534166666666668</v>
      </c>
      <c r="M145" s="63">
        <v>75.231482978723406</v>
      </c>
      <c r="N145" s="6">
        <v>75.231482978723406</v>
      </c>
      <c r="O145" s="37">
        <v>6.5000001293617018</v>
      </c>
      <c r="P145" s="7">
        <f t="shared" si="15"/>
        <v>6.5000001293617018</v>
      </c>
      <c r="Q145" s="60">
        <v>311.1124999999999</v>
      </c>
      <c r="R145" s="61">
        <v>2270.0634674999992</v>
      </c>
      <c r="S145" s="8">
        <v>75216.364345788868</v>
      </c>
      <c r="T145" s="77">
        <v>2.8633561230427158E-3</v>
      </c>
      <c r="U145" s="80">
        <v>8.6417366565067386E-5</v>
      </c>
      <c r="V145" s="86">
        <f t="shared" si="16"/>
        <v>12211.592317460554</v>
      </c>
    </row>
    <row r="146" spans="1:34" x14ac:dyDescent="0.3">
      <c r="A146" s="33">
        <v>2011</v>
      </c>
      <c r="B146" s="3">
        <v>40687</v>
      </c>
      <c r="C146" s="33">
        <v>5</v>
      </c>
      <c r="D146" s="2">
        <v>24</v>
      </c>
      <c r="E146" s="33">
        <v>144</v>
      </c>
      <c r="F146" s="4">
        <v>11.896875000000001</v>
      </c>
      <c r="G146" s="37">
        <v>311.77916666666675</v>
      </c>
      <c r="H146" s="4">
        <v>17.981145833333329</v>
      </c>
      <c r="I146" s="37">
        <v>6.7161944444444437</v>
      </c>
      <c r="J146" s="4">
        <v>6.8623472222222217</v>
      </c>
      <c r="K146" s="37">
        <v>9.6823611111111116</v>
      </c>
      <c r="L146" s="4">
        <v>17.17006944444444</v>
      </c>
      <c r="M146" s="63">
        <v>51.618922222222203</v>
      </c>
      <c r="N146" s="6">
        <v>51.618922222222203</v>
      </c>
      <c r="O146" s="37">
        <v>4.4598748799999974</v>
      </c>
      <c r="P146" s="7">
        <f t="shared" si="15"/>
        <v>4.4598748799999992</v>
      </c>
      <c r="Q146" s="60">
        <v>311.77916666666675</v>
      </c>
      <c r="R146" s="61">
        <v>2274.9278675000005</v>
      </c>
      <c r="S146" s="8">
        <v>75119.480524903294</v>
      </c>
      <c r="T146" s="77">
        <v>1.9604467217244621E-3</v>
      </c>
      <c r="U146" s="80">
        <v>5.9370416952250865E-5</v>
      </c>
      <c r="V146" s="86">
        <f t="shared" si="16"/>
        <v>12216.052192340554</v>
      </c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x14ac:dyDescent="0.3">
      <c r="A147" s="33">
        <v>2011</v>
      </c>
      <c r="B147" s="3">
        <v>40688</v>
      </c>
      <c r="C147" s="33">
        <v>5</v>
      </c>
      <c r="D147" s="2">
        <v>25</v>
      </c>
      <c r="E147" s="33">
        <v>145</v>
      </c>
      <c r="F147" s="4">
        <v>11.349812500000001</v>
      </c>
      <c r="G147" s="37">
        <v>312.62916666666655</v>
      </c>
      <c r="H147" s="4">
        <v>16.141770833333332</v>
      </c>
      <c r="I147" s="37">
        <v>6.7815833333333329</v>
      </c>
      <c r="J147" s="4">
        <v>7.1402152777777772</v>
      </c>
      <c r="K147" s="37">
        <v>9.9437500000000014</v>
      </c>
      <c r="L147" s="4">
        <v>15.092152777777779</v>
      </c>
      <c r="M147" s="63">
        <v>69.100283333333294</v>
      </c>
      <c r="N147" s="6">
        <v>69.100283333333294</v>
      </c>
      <c r="O147" s="37">
        <v>5.9702644799999964</v>
      </c>
      <c r="P147" s="7">
        <f t="shared" si="15"/>
        <v>5.9702644799999964</v>
      </c>
      <c r="Q147" s="60">
        <v>312.62916666666655</v>
      </c>
      <c r="R147" s="61">
        <v>2281.1299774999989</v>
      </c>
      <c r="S147" s="8">
        <v>75022.59670401772</v>
      </c>
      <c r="T147" s="77">
        <v>2.6172399376133311E-3</v>
      </c>
      <c r="U147" s="80">
        <v>7.9579549926192682E-5</v>
      </c>
      <c r="V147" s="86">
        <f t="shared" si="16"/>
        <v>12222.022456820554</v>
      </c>
    </row>
    <row r="148" spans="1:34" x14ac:dyDescent="0.3">
      <c r="A148" s="33">
        <v>2011</v>
      </c>
      <c r="B148" s="3">
        <v>40689</v>
      </c>
      <c r="C148" s="33">
        <v>5</v>
      </c>
      <c r="D148" s="2">
        <v>26</v>
      </c>
      <c r="E148" s="33">
        <v>146</v>
      </c>
      <c r="F148" s="4">
        <v>13.501875</v>
      </c>
      <c r="G148" s="37">
        <v>312.26666666666648</v>
      </c>
      <c r="H148" s="4">
        <v>16.984999999999999</v>
      </c>
      <c r="I148" s="37">
        <v>6.7917361111111108</v>
      </c>
      <c r="J148" s="4">
        <v>7.2044652777777776</v>
      </c>
      <c r="K148" s="37">
        <v>10.270069444444445</v>
      </c>
      <c r="L148" s="4">
        <v>15.046875</v>
      </c>
      <c r="M148" s="63">
        <v>59.871375999999998</v>
      </c>
      <c r="N148" s="6">
        <v>59.871375999999998</v>
      </c>
      <c r="O148" s="37">
        <v>5.1728868863999997</v>
      </c>
      <c r="P148" s="7">
        <f t="shared" si="15"/>
        <v>5.1728868863999988</v>
      </c>
      <c r="Q148" s="60">
        <v>312.26666666666648</v>
      </c>
      <c r="R148" s="61">
        <v>2278.4849599999989</v>
      </c>
      <c r="S148" s="8">
        <v>74925.712883132146</v>
      </c>
      <c r="T148" s="77">
        <v>2.2703186447190779E-3</v>
      </c>
      <c r="U148" s="80">
        <v>6.9040209126452771E-5</v>
      </c>
      <c r="V148" s="86">
        <f t="shared" si="16"/>
        <v>12227.195343706953</v>
      </c>
    </row>
    <row r="149" spans="1:34" x14ac:dyDescent="0.3">
      <c r="A149" s="33">
        <v>2011</v>
      </c>
      <c r="B149" s="3">
        <v>40690</v>
      </c>
      <c r="C149" s="33">
        <v>5</v>
      </c>
      <c r="D149" s="2">
        <v>27</v>
      </c>
      <c r="E149" s="33">
        <v>147</v>
      </c>
      <c r="F149" s="4">
        <v>10.990833333333335</v>
      </c>
      <c r="G149" s="37">
        <v>312.21666666666698</v>
      </c>
      <c r="H149" s="4">
        <v>14.904583333333331</v>
      </c>
      <c r="I149" s="37">
        <v>7.0245972222222202</v>
      </c>
      <c r="J149" s="4">
        <v>7.5032569444444448</v>
      </c>
      <c r="K149" s="37">
        <v>10.733333333333334</v>
      </c>
      <c r="L149" s="4">
        <v>13.598680555555559</v>
      </c>
      <c r="M149" s="63">
        <v>53.036785000000002</v>
      </c>
      <c r="N149" s="6">
        <v>53.036785000000002</v>
      </c>
      <c r="O149" s="37">
        <v>4.5823782240000002</v>
      </c>
      <c r="P149" s="7">
        <f t="shared" si="15"/>
        <v>4.5823782240000002</v>
      </c>
      <c r="Q149" s="60">
        <v>312.21666666666698</v>
      </c>
      <c r="R149" s="61">
        <v>2278.1201300000021</v>
      </c>
      <c r="S149" s="8">
        <v>74828.829062246572</v>
      </c>
      <c r="T149" s="77">
        <v>2.0114734792321932E-3</v>
      </c>
      <c r="U149" s="80">
        <v>6.1238138848706769E-5</v>
      </c>
      <c r="V149" s="86">
        <f t="shared" si="16"/>
        <v>12231.777721930954</v>
      </c>
    </row>
    <row r="150" spans="1:34" x14ac:dyDescent="0.3">
      <c r="A150" s="33">
        <v>2011</v>
      </c>
      <c r="B150" s="3">
        <v>40691</v>
      </c>
      <c r="C150" s="33">
        <v>5</v>
      </c>
      <c r="D150" s="2">
        <v>28</v>
      </c>
      <c r="E150" s="33">
        <v>148</v>
      </c>
      <c r="F150" s="4">
        <v>13.988125000000002</v>
      </c>
      <c r="G150" s="37">
        <v>312.13333333333344</v>
      </c>
      <c r="H150" s="4">
        <v>17.042395833333337</v>
      </c>
      <c r="I150" s="37">
        <v>7.0966527777777779</v>
      </c>
      <c r="J150" s="4">
        <v>7.4577499999999972</v>
      </c>
      <c r="K150" s="37">
        <v>10.685416666666667</v>
      </c>
      <c r="L150" s="4">
        <v>14.439583333333331</v>
      </c>
      <c r="M150" s="63">
        <v>58.684992682926797</v>
      </c>
      <c r="N150" s="6">
        <v>58.684992682926797</v>
      </c>
      <c r="O150" s="37">
        <v>5.0703833678048751</v>
      </c>
      <c r="P150" s="7">
        <f t="shared" si="15"/>
        <v>5.070383367804876</v>
      </c>
      <c r="Q150" s="60">
        <v>312.13333333333344</v>
      </c>
      <c r="R150" s="61">
        <v>2277.5120800000009</v>
      </c>
      <c r="S150" s="8">
        <v>74731.945241360998</v>
      </c>
      <c r="T150" s="77">
        <v>2.2262816572217142E-3</v>
      </c>
      <c r="U150" s="80">
        <v>6.7847603209432195E-5</v>
      </c>
      <c r="V150" s="86">
        <f t="shared" si="16"/>
        <v>12236.848105298759</v>
      </c>
    </row>
    <row r="151" spans="1:34" x14ac:dyDescent="0.3">
      <c r="A151" s="33">
        <v>2011</v>
      </c>
      <c r="B151" s="3">
        <v>40692</v>
      </c>
      <c r="C151" s="33">
        <v>5</v>
      </c>
      <c r="D151" s="2">
        <v>29</v>
      </c>
      <c r="E151" s="33">
        <v>149</v>
      </c>
      <c r="F151" s="4">
        <v>18.219166666666663</v>
      </c>
      <c r="G151" s="37">
        <v>312.35625000000016</v>
      </c>
      <c r="H151" s="4">
        <v>21.325312499999995</v>
      </c>
      <c r="I151" s="37">
        <v>7.1501458333333341</v>
      </c>
      <c r="J151" s="4">
        <v>7.5060347222222239</v>
      </c>
      <c r="K151" s="37">
        <v>10.69166666666667</v>
      </c>
      <c r="L151" s="4">
        <v>16.391944444444444</v>
      </c>
      <c r="M151" s="63">
        <v>55.077455</v>
      </c>
      <c r="N151" s="6">
        <v>55.077455</v>
      </c>
      <c r="O151" s="37">
        <v>4.7586921119999994</v>
      </c>
      <c r="P151" s="7">
        <f t="shared" si="15"/>
        <v>4.7586921120000003</v>
      </c>
      <c r="Q151" s="60">
        <v>312.35625000000016</v>
      </c>
      <c r="R151" s="61">
        <v>2279.1386137500008</v>
      </c>
      <c r="S151" s="8">
        <v>74635.061420475424</v>
      </c>
      <c r="T151" s="77">
        <v>2.0879344868674939E-3</v>
      </c>
      <c r="U151" s="80">
        <v>6.3759472042110462E-5</v>
      </c>
      <c r="V151" s="86">
        <f t="shared" si="16"/>
        <v>12241.606797410759</v>
      </c>
    </row>
    <row r="152" spans="1:34" x14ac:dyDescent="0.3">
      <c r="A152" s="33">
        <v>2011</v>
      </c>
      <c r="B152" s="3">
        <v>40693</v>
      </c>
      <c r="C152" s="33">
        <v>5</v>
      </c>
      <c r="D152" s="2">
        <v>30</v>
      </c>
      <c r="E152" s="33">
        <v>150</v>
      </c>
      <c r="F152" s="4">
        <v>21.954374999999999</v>
      </c>
      <c r="G152" s="37">
        <v>312.46041666666662</v>
      </c>
      <c r="H152" s="4">
        <v>25.340937499999999</v>
      </c>
      <c r="I152" s="37">
        <v>7.1506597222222217</v>
      </c>
      <c r="J152" s="4">
        <v>7.6026180555555563</v>
      </c>
      <c r="K152" s="37">
        <v>10.679791666666665</v>
      </c>
      <c r="L152" s="4">
        <v>19.78798611111111</v>
      </c>
      <c r="M152" s="63">
        <v>58.7657148148148</v>
      </c>
      <c r="N152" s="6">
        <v>58.7657148148148</v>
      </c>
      <c r="O152" s="37">
        <v>5.0773577599999991</v>
      </c>
      <c r="P152" s="7">
        <f t="shared" si="15"/>
        <v>5.0773577599999991</v>
      </c>
      <c r="Q152" s="60">
        <v>312.46041666666662</v>
      </c>
      <c r="R152" s="61">
        <v>2279.8986762499994</v>
      </c>
      <c r="S152" s="8">
        <v>74538.17759958985</v>
      </c>
      <c r="T152" s="77">
        <v>2.2270102671191022E-3</v>
      </c>
      <c r="U152" s="80">
        <v>6.8117546249587106E-5</v>
      </c>
      <c r="V152" s="86">
        <f t="shared" si="16"/>
        <v>12246.684155170758</v>
      </c>
    </row>
    <row r="153" spans="1:34" x14ac:dyDescent="0.3">
      <c r="A153" s="33">
        <v>2011</v>
      </c>
      <c r="B153" s="3">
        <v>40694</v>
      </c>
      <c r="C153" s="33">
        <v>5</v>
      </c>
      <c r="D153" s="2">
        <v>31</v>
      </c>
      <c r="E153" s="33">
        <v>151</v>
      </c>
      <c r="F153" s="4">
        <v>25.159166666666664</v>
      </c>
      <c r="G153" s="37">
        <v>311.96666666666653</v>
      </c>
      <c r="H153" s="4">
        <v>27.340729166666669</v>
      </c>
      <c r="I153" s="37">
        <v>7.2426041666666663</v>
      </c>
      <c r="J153" s="4">
        <v>7.6659027777777773</v>
      </c>
      <c r="K153" s="37">
        <v>10.893541666666666</v>
      </c>
      <c r="L153" s="4">
        <v>22.151944444444439</v>
      </c>
      <c r="M153" s="63">
        <v>74.894051428571402</v>
      </c>
      <c r="N153" s="6">
        <v>74.894051428571402</v>
      </c>
      <c r="O153" s="37">
        <v>6.4708460434285691</v>
      </c>
      <c r="P153" s="7">
        <f t="shared" si="15"/>
        <v>6.4708460434285691</v>
      </c>
      <c r="Q153" s="60">
        <v>311.96666666666653</v>
      </c>
      <c r="R153" s="61">
        <v>2276.295979999999</v>
      </c>
      <c r="S153" s="8">
        <v>74441.293778704276</v>
      </c>
      <c r="T153" s="77">
        <v>2.8427085494517157E-3</v>
      </c>
      <c r="U153" s="80">
        <v>8.692549141696555E-5</v>
      </c>
      <c r="V153" s="86">
        <f t="shared" si="16"/>
        <v>12253.155001214187</v>
      </c>
    </row>
    <row r="154" spans="1:34" x14ac:dyDescent="0.3">
      <c r="A154" s="33">
        <v>2011</v>
      </c>
      <c r="B154" s="3">
        <v>40695</v>
      </c>
      <c r="C154" s="33">
        <v>6</v>
      </c>
      <c r="D154" s="2">
        <v>1</v>
      </c>
      <c r="E154" s="33">
        <v>152</v>
      </c>
      <c r="F154" s="4">
        <v>19.598541666666669</v>
      </c>
      <c r="G154" s="37">
        <v>311.07291666666663</v>
      </c>
      <c r="H154" s="4">
        <v>21.18333333333333</v>
      </c>
      <c r="I154" s="37">
        <v>7.4461249999999986</v>
      </c>
      <c r="J154" s="4">
        <v>7.5456805555555553</v>
      </c>
      <c r="K154" s="37">
        <v>11.31138888888889</v>
      </c>
      <c r="L154" s="4">
        <v>20.663819444444442</v>
      </c>
      <c r="M154" s="63">
        <v>93.577530769230805</v>
      </c>
      <c r="N154" s="6">
        <v>93.577530769230805</v>
      </c>
      <c r="O154" s="37">
        <v>8.0850986584615416</v>
      </c>
      <c r="P154" s="7">
        <f t="shared" si="15"/>
        <v>8.0850986584615416</v>
      </c>
      <c r="Q154" s="60">
        <v>311.07291666666663</v>
      </c>
      <c r="R154" s="61">
        <v>2269.7746437499995</v>
      </c>
      <c r="S154" s="8">
        <v>74344.409957818702</v>
      </c>
      <c r="T154" s="77">
        <v>3.5620710984345903E-3</v>
      </c>
      <c r="U154" s="80">
        <v>1.0875193794730282E-4</v>
      </c>
      <c r="V154" s="86">
        <f t="shared" si="16"/>
        <v>12261.240099872648</v>
      </c>
    </row>
    <row r="155" spans="1:34" x14ac:dyDescent="0.3">
      <c r="A155" s="33">
        <v>2011</v>
      </c>
      <c r="B155" s="3">
        <v>40696</v>
      </c>
      <c r="C155" s="33">
        <v>6</v>
      </c>
      <c r="D155" s="2">
        <v>2</v>
      </c>
      <c r="E155" s="33">
        <v>153</v>
      </c>
      <c r="F155" s="4">
        <v>10.944333333333333</v>
      </c>
      <c r="G155" s="37">
        <v>311.33333333333343</v>
      </c>
      <c r="H155" s="4">
        <v>17.769479166666667</v>
      </c>
      <c r="I155" s="37">
        <v>7.5162152777777775</v>
      </c>
      <c r="J155" s="4">
        <v>7.5716597222222246</v>
      </c>
      <c r="K155" s="37">
        <v>11.315138888888889</v>
      </c>
      <c r="L155" s="4">
        <v>17.859027777777779</v>
      </c>
      <c r="M155" s="63" t="s">
        <v>27</v>
      </c>
      <c r="N155" s="6">
        <v>91.129964957265003</v>
      </c>
      <c r="O155" s="37" t="s">
        <v>27</v>
      </c>
      <c r="P155" s="7">
        <f t="shared" si="15"/>
        <v>7.8736289723076966</v>
      </c>
      <c r="Q155" s="60">
        <v>311.33333333333343</v>
      </c>
      <c r="R155" s="61">
        <v>2271.6748000000007</v>
      </c>
      <c r="S155" s="8">
        <v>74247.526136933127</v>
      </c>
      <c r="T155" s="77" t="s">
        <v>27</v>
      </c>
      <c r="U155" s="80" t="s">
        <v>27</v>
      </c>
      <c r="V155" s="86">
        <f t="shared" si="16"/>
        <v>12269.113728844955</v>
      </c>
    </row>
    <row r="156" spans="1:34" x14ac:dyDescent="0.3">
      <c r="A156" s="33">
        <v>2011</v>
      </c>
      <c r="B156" s="3">
        <v>40697</v>
      </c>
      <c r="C156" s="33">
        <v>6</v>
      </c>
      <c r="D156" s="2">
        <v>3</v>
      </c>
      <c r="E156" s="33">
        <v>154</v>
      </c>
      <c r="F156" s="4">
        <v>15.164395833333332</v>
      </c>
      <c r="G156" s="37">
        <v>310.74166666666667</v>
      </c>
      <c r="H156" s="4">
        <v>20.669479166666669</v>
      </c>
      <c r="I156" s="37">
        <v>7.512645833333333</v>
      </c>
      <c r="J156" s="4">
        <v>7.5077291666666666</v>
      </c>
      <c r="K156" s="37">
        <v>11.364652777777778</v>
      </c>
      <c r="L156" s="4">
        <v>16.36645833333333</v>
      </c>
      <c r="M156" s="63" t="s">
        <v>27</v>
      </c>
      <c r="N156" s="6">
        <v>88.682399145299101</v>
      </c>
      <c r="O156" s="37" t="s">
        <v>27</v>
      </c>
      <c r="P156" s="7">
        <f t="shared" si="15"/>
        <v>7.6621592861538419</v>
      </c>
      <c r="Q156" s="60">
        <v>310.74166666666667</v>
      </c>
      <c r="R156" s="61">
        <v>2267.357645</v>
      </c>
      <c r="S156" s="8">
        <v>74150.642316047553</v>
      </c>
      <c r="T156" s="77" t="s">
        <v>27</v>
      </c>
      <c r="U156" s="80" t="s">
        <v>27</v>
      </c>
      <c r="V156" s="86">
        <f t="shared" si="16"/>
        <v>12276.775888131109</v>
      </c>
    </row>
    <row r="157" spans="1:34" x14ac:dyDescent="0.3">
      <c r="A157" s="33">
        <v>2011</v>
      </c>
      <c r="B157" s="3">
        <v>40698</v>
      </c>
      <c r="C157" s="33">
        <v>6</v>
      </c>
      <c r="D157" s="2">
        <v>4</v>
      </c>
      <c r="E157" s="33">
        <v>155</v>
      </c>
      <c r="F157" s="4">
        <v>16.346458333333334</v>
      </c>
      <c r="G157" s="37">
        <v>310.64166666666671</v>
      </c>
      <c r="H157" s="4">
        <v>19.350104166666661</v>
      </c>
      <c r="I157" s="37">
        <v>7.477104166666666</v>
      </c>
      <c r="J157" s="4">
        <v>7.8739583333333343</v>
      </c>
      <c r="K157" s="37">
        <v>11.75888888888889</v>
      </c>
      <c r="L157" s="4">
        <v>16.807847222222222</v>
      </c>
      <c r="M157" s="63">
        <v>86.234833333333299</v>
      </c>
      <c r="N157" s="6">
        <v>86.234833333333299</v>
      </c>
      <c r="O157" s="37">
        <v>7.4506895999999969</v>
      </c>
      <c r="P157" s="7">
        <f t="shared" si="15"/>
        <v>7.4506895999999978</v>
      </c>
      <c r="Q157" s="60">
        <v>310.64166666666671</v>
      </c>
      <c r="R157" s="61">
        <v>2266.6279850000005</v>
      </c>
      <c r="S157" s="8">
        <v>74053.758495161979</v>
      </c>
      <c r="T157" s="77">
        <v>3.2871250374154341E-3</v>
      </c>
      <c r="U157" s="80">
        <v>1.0061190345236507E-4</v>
      </c>
      <c r="V157" s="86">
        <f t="shared" si="16"/>
        <v>12284.22657773111</v>
      </c>
    </row>
    <row r="158" spans="1:34" x14ac:dyDescent="0.3">
      <c r="A158" s="33">
        <v>2011</v>
      </c>
      <c r="B158" s="3">
        <v>40699</v>
      </c>
      <c r="C158" s="33">
        <v>6</v>
      </c>
      <c r="D158" s="2">
        <v>5</v>
      </c>
      <c r="E158" s="33">
        <v>156</v>
      </c>
      <c r="F158" s="4">
        <v>17.856874999999999</v>
      </c>
      <c r="G158" s="37">
        <v>311.00624999999997</v>
      </c>
      <c r="H158" s="4">
        <v>22.911874999999995</v>
      </c>
      <c r="I158" s="37">
        <v>7.6471805555555576</v>
      </c>
      <c r="J158" s="4">
        <v>8.0204861111111079</v>
      </c>
      <c r="K158" s="37">
        <v>11.94083333333333</v>
      </c>
      <c r="L158" s="4">
        <v>19.067916666666669</v>
      </c>
      <c r="M158" s="63" t="s">
        <v>27</v>
      </c>
      <c r="N158" s="6">
        <v>81.064911666666703</v>
      </c>
      <c r="O158" s="37" t="s">
        <v>27</v>
      </c>
      <c r="P158" s="7">
        <f t="shared" si="15"/>
        <v>7.0040083680000036</v>
      </c>
      <c r="Q158" s="60">
        <v>311.00624999999997</v>
      </c>
      <c r="R158" s="61">
        <v>2269.2882037499994</v>
      </c>
      <c r="S158" s="8">
        <v>73956.874674276405</v>
      </c>
      <c r="T158" s="77" t="s">
        <v>27</v>
      </c>
      <c r="U158" s="80" t="s">
        <v>27</v>
      </c>
      <c r="V158" s="86">
        <f t="shared" si="16"/>
        <v>12291.230586099109</v>
      </c>
    </row>
    <row r="159" spans="1:34" x14ac:dyDescent="0.3">
      <c r="A159" s="33">
        <v>2011</v>
      </c>
      <c r="B159" s="3">
        <v>40700</v>
      </c>
      <c r="C159" s="33">
        <v>6</v>
      </c>
      <c r="D159" s="2">
        <v>6</v>
      </c>
      <c r="E159" s="33">
        <v>157</v>
      </c>
      <c r="F159" s="4">
        <v>20.788125000000001</v>
      </c>
      <c r="G159" s="37">
        <v>311.51041666666657</v>
      </c>
      <c r="H159" s="4">
        <v>23.694270833333331</v>
      </c>
      <c r="I159" s="37">
        <v>7.6512986111111099</v>
      </c>
      <c r="J159" s="4">
        <v>7.9665277777777748</v>
      </c>
      <c r="K159" s="37">
        <v>11.962847222222221</v>
      </c>
      <c r="L159" s="4">
        <v>19.242430555555558</v>
      </c>
      <c r="M159" s="63">
        <v>75.894990000000007</v>
      </c>
      <c r="N159" s="6">
        <v>75.894990000000007</v>
      </c>
      <c r="O159" s="37">
        <v>6.5573271360000005</v>
      </c>
      <c r="P159" s="7">
        <f t="shared" si="15"/>
        <v>6.5573271360000005</v>
      </c>
      <c r="Q159" s="60">
        <v>311.51041666666657</v>
      </c>
      <c r="R159" s="61">
        <v>2272.9669062499993</v>
      </c>
      <c r="S159" s="8">
        <v>73859.990853390831</v>
      </c>
      <c r="T159" s="77">
        <v>2.8849197575069193E-3</v>
      </c>
      <c r="U159" s="80">
        <v>8.8780502952079101E-5</v>
      </c>
      <c r="V159" s="86">
        <f t="shared" si="16"/>
        <v>12297.78791323511</v>
      </c>
    </row>
    <row r="160" spans="1:34" x14ac:dyDescent="0.3">
      <c r="A160" s="33">
        <v>2011</v>
      </c>
      <c r="B160" s="3">
        <v>40701</v>
      </c>
      <c r="C160" s="33">
        <v>6</v>
      </c>
      <c r="D160" s="2">
        <v>7</v>
      </c>
      <c r="E160" s="33">
        <v>158</v>
      </c>
      <c r="F160" s="4">
        <v>21.391041666666666</v>
      </c>
      <c r="G160" s="37">
        <v>310.63125000000008</v>
      </c>
      <c r="H160" s="4">
        <v>24.444583333333334</v>
      </c>
      <c r="I160" s="37">
        <v>7.7469444444444449</v>
      </c>
      <c r="J160" s="4">
        <v>8.2309722222222224</v>
      </c>
      <c r="K160" s="37">
        <v>12.239513888888892</v>
      </c>
      <c r="L160" s="4">
        <v>20.044444444444441</v>
      </c>
      <c r="M160" s="63">
        <v>110.414311111111</v>
      </c>
      <c r="N160" s="6">
        <v>110.414311111111</v>
      </c>
      <c r="O160" s="37">
        <v>9.5397964799999908</v>
      </c>
      <c r="P160" s="7">
        <f t="shared" si="15"/>
        <v>9.5397964799999908</v>
      </c>
      <c r="Q160" s="60">
        <v>310.63125000000008</v>
      </c>
      <c r="R160" s="61">
        <v>2266.5519787500002</v>
      </c>
      <c r="S160" s="8">
        <v>73763.107032505257</v>
      </c>
      <c r="T160" s="77">
        <v>4.2089467038215348E-3</v>
      </c>
      <c r="U160" s="80">
        <v>1.2933018772915951E-4</v>
      </c>
      <c r="V160" s="86">
        <f t="shared" si="16"/>
        <v>12307.327709715109</v>
      </c>
    </row>
    <row r="161" spans="1:22" x14ac:dyDescent="0.3">
      <c r="A161" s="33">
        <v>2011</v>
      </c>
      <c r="B161" s="3">
        <v>40702</v>
      </c>
      <c r="C161" s="33">
        <v>6</v>
      </c>
      <c r="D161" s="2">
        <v>8</v>
      </c>
      <c r="E161" s="33">
        <v>159</v>
      </c>
      <c r="F161" s="4">
        <v>23.403333333333332</v>
      </c>
      <c r="G161" s="37">
        <v>311.43958333333325</v>
      </c>
      <c r="H161" s="4">
        <v>25.728333333333332</v>
      </c>
      <c r="I161" s="37">
        <v>7.9102361111111117</v>
      </c>
      <c r="J161" s="4">
        <v>8.4462499999999991</v>
      </c>
      <c r="K161" s="37">
        <v>12.27465277777778</v>
      </c>
      <c r="L161" s="4">
        <v>22.736874999999994</v>
      </c>
      <c r="M161" s="63">
        <v>74.379549999999995</v>
      </c>
      <c r="N161" s="6">
        <v>74.379549999999995</v>
      </c>
      <c r="O161" s="37">
        <v>6.4263931199999993</v>
      </c>
      <c r="P161" s="7">
        <f t="shared" si="15"/>
        <v>6.4263931199999993</v>
      </c>
      <c r="Q161" s="60">
        <v>311.43958333333325</v>
      </c>
      <c r="R161" s="61">
        <v>2272.4500637499996</v>
      </c>
      <c r="S161" s="8">
        <v>73666.223211619683</v>
      </c>
      <c r="T161" s="77">
        <v>2.8279579043401105E-3</v>
      </c>
      <c r="U161" s="80">
        <v>8.7236630844220303E-5</v>
      </c>
      <c r="V161" s="86">
        <f t="shared" si="16"/>
        <v>12313.75410283511</v>
      </c>
    </row>
    <row r="162" spans="1:22" x14ac:dyDescent="0.3">
      <c r="A162" s="33">
        <v>2011</v>
      </c>
      <c r="B162" s="3">
        <v>40703</v>
      </c>
      <c r="C162" s="33">
        <v>6</v>
      </c>
      <c r="D162" s="2">
        <v>9</v>
      </c>
      <c r="E162" s="33">
        <v>160</v>
      </c>
      <c r="F162" s="4">
        <v>18.075208333333332</v>
      </c>
      <c r="G162" s="37">
        <v>311.43958333333325</v>
      </c>
      <c r="H162" s="4">
        <v>22.782291666666666</v>
      </c>
      <c r="I162" s="37">
        <v>8.0491805555555569</v>
      </c>
      <c r="J162" s="4">
        <v>8.3822916666666654</v>
      </c>
      <c r="K162" s="37">
        <v>12.617916666666666</v>
      </c>
      <c r="L162" s="4">
        <v>21.378402777777776</v>
      </c>
      <c r="M162" s="63">
        <v>71.986620000000002</v>
      </c>
      <c r="N162" s="6">
        <v>71.986620000000002</v>
      </c>
      <c r="O162" s="37">
        <v>6.2196439679999997</v>
      </c>
      <c r="P162" s="7">
        <f t="shared" si="15"/>
        <v>6.2196439680000006</v>
      </c>
      <c r="Q162" s="60">
        <v>311.43958333333325</v>
      </c>
      <c r="R162" s="61">
        <v>2272.4500637499996</v>
      </c>
      <c r="S162" s="8">
        <v>73569.339390734109</v>
      </c>
      <c r="T162" s="77">
        <v>2.7369771803637949E-3</v>
      </c>
      <c r="U162" s="80">
        <v>8.4541250737169867E-5</v>
      </c>
      <c r="V162" s="86">
        <f t="shared" si="16"/>
        <v>12319.973746803109</v>
      </c>
    </row>
    <row r="163" spans="1:22" x14ac:dyDescent="0.3">
      <c r="A163" s="33">
        <v>2011</v>
      </c>
      <c r="B163" s="3">
        <v>40704</v>
      </c>
      <c r="C163" s="33">
        <v>6</v>
      </c>
      <c r="D163" s="2">
        <v>10</v>
      </c>
      <c r="E163" s="33">
        <v>161</v>
      </c>
      <c r="F163" s="4">
        <v>13.840208333333331</v>
      </c>
      <c r="G163" s="37">
        <v>311.88958333333323</v>
      </c>
      <c r="H163" s="4">
        <v>18.901041666666664</v>
      </c>
      <c r="I163" s="37">
        <v>8.1437499999999989</v>
      </c>
      <c r="J163" s="4">
        <v>8.5299305555555538</v>
      </c>
      <c r="K163" s="37">
        <v>12.784236111111113</v>
      </c>
      <c r="L163" s="4">
        <v>17.991527777777776</v>
      </c>
      <c r="M163" s="63">
        <v>65.433485714285695</v>
      </c>
      <c r="N163" s="6">
        <v>65.433485714285695</v>
      </c>
      <c r="O163" s="37">
        <v>5.6534531657142839</v>
      </c>
      <c r="P163" s="7">
        <f t="shared" si="15"/>
        <v>5.6534531657142848</v>
      </c>
      <c r="Q163" s="60">
        <v>311.88958333333323</v>
      </c>
      <c r="R163" s="61">
        <v>2275.733533749999</v>
      </c>
      <c r="S163" s="8">
        <v>73472.455569848535</v>
      </c>
      <c r="T163" s="77">
        <v>2.4842333611872439E-3</v>
      </c>
      <c r="U163" s="80">
        <v>7.6946566190913264E-5</v>
      </c>
      <c r="V163" s="86">
        <f t="shared" si="16"/>
        <v>12325.627199968823</v>
      </c>
    </row>
    <row r="164" spans="1:22" x14ac:dyDescent="0.3">
      <c r="A164" s="33">
        <v>2011</v>
      </c>
      <c r="B164" s="3">
        <v>40705</v>
      </c>
      <c r="C164" s="33">
        <v>6</v>
      </c>
      <c r="D164" s="2">
        <v>11</v>
      </c>
      <c r="E164" s="33">
        <v>162</v>
      </c>
      <c r="F164" s="4">
        <v>15.574583333333331</v>
      </c>
      <c r="G164" s="37">
        <v>310.93333333333339</v>
      </c>
      <c r="H164" s="4">
        <v>18.498124999999998</v>
      </c>
      <c r="I164" s="37">
        <v>8.1734722222222231</v>
      </c>
      <c r="J164" s="4">
        <v>8.8708333333333318</v>
      </c>
      <c r="K164" s="37">
        <v>13.133402777777777</v>
      </c>
      <c r="L164" s="4">
        <v>16.736805555555552</v>
      </c>
      <c r="M164" s="63">
        <v>65.074666666666701</v>
      </c>
      <c r="N164" s="6">
        <v>65.074666666666701</v>
      </c>
      <c r="O164" s="37">
        <v>5.6224512000000031</v>
      </c>
      <c r="P164" s="7">
        <f t="shared" si="15"/>
        <v>5.6224512000000031</v>
      </c>
      <c r="Q164" s="60">
        <v>310.93333333333339</v>
      </c>
      <c r="R164" s="61">
        <v>2268.7561600000004</v>
      </c>
      <c r="S164" s="8">
        <v>73375.571748962961</v>
      </c>
      <c r="T164" s="77">
        <v>2.4782086762466364E-3</v>
      </c>
      <c r="U164" s="80">
        <v>7.6625654369493439E-5</v>
      </c>
      <c r="V164" s="86">
        <f t="shared" si="16"/>
        <v>12331.249651168824</v>
      </c>
    </row>
    <row r="165" spans="1:22" x14ac:dyDescent="0.3">
      <c r="A165" s="33">
        <v>2011</v>
      </c>
      <c r="B165" s="3">
        <v>40706</v>
      </c>
      <c r="C165" s="33">
        <v>6</v>
      </c>
      <c r="D165" s="2">
        <v>12</v>
      </c>
      <c r="E165" s="33">
        <v>163</v>
      </c>
      <c r="F165" s="4">
        <v>11.889791666666667</v>
      </c>
      <c r="G165" s="37">
        <v>312.67500000000001</v>
      </c>
      <c r="H165" s="4">
        <v>16.555624999999999</v>
      </c>
      <c r="I165" s="37">
        <v>8.2840277777777782</v>
      </c>
      <c r="J165" s="4">
        <v>8.9306249999999991</v>
      </c>
      <c r="K165" s="37">
        <v>13.320763888888889</v>
      </c>
      <c r="L165" s="4">
        <v>16.0975</v>
      </c>
      <c r="M165" s="63" t="s">
        <v>27</v>
      </c>
      <c r="N165" s="6">
        <v>55.279583333333299</v>
      </c>
      <c r="O165" s="37" t="s">
        <v>27</v>
      </c>
      <c r="P165" s="7">
        <f t="shared" si="15"/>
        <v>4.7761559999999976</v>
      </c>
      <c r="Q165" s="60">
        <v>312.67500000000001</v>
      </c>
      <c r="R165" s="61">
        <v>2281.4644050000002</v>
      </c>
      <c r="S165" s="8">
        <v>73278.687928077386</v>
      </c>
      <c r="T165" s="77" t="s">
        <v>27</v>
      </c>
      <c r="U165" s="80" t="s">
        <v>27</v>
      </c>
      <c r="V165" s="86">
        <f t="shared" si="16"/>
        <v>12336.025807168824</v>
      </c>
    </row>
    <row r="166" spans="1:22" x14ac:dyDescent="0.3">
      <c r="A166" s="33">
        <v>2011</v>
      </c>
      <c r="B166" s="3">
        <v>40707</v>
      </c>
      <c r="C166" s="33">
        <v>6</v>
      </c>
      <c r="D166" s="2">
        <v>13</v>
      </c>
      <c r="E166" s="33">
        <v>164</v>
      </c>
      <c r="F166" s="4">
        <v>12.079375000000004</v>
      </c>
      <c r="G166" s="37">
        <v>312.47083333333342</v>
      </c>
      <c r="H166" s="4">
        <v>16.993333333333332</v>
      </c>
      <c r="I166" s="37">
        <v>8.2830952380952372</v>
      </c>
      <c r="J166" s="4">
        <v>8.8947619047619053</v>
      </c>
      <c r="K166" s="37">
        <v>13.306904761904761</v>
      </c>
      <c r="L166" s="4">
        <v>14.061904761904762</v>
      </c>
      <c r="M166" s="63">
        <v>45.484499999999997</v>
      </c>
      <c r="N166" s="6">
        <v>45.484499999999997</v>
      </c>
      <c r="O166" s="37">
        <v>3.9298607999999997</v>
      </c>
      <c r="P166" s="7">
        <f t="shared" si="15"/>
        <v>3.9298607999999997</v>
      </c>
      <c r="Q166" s="60">
        <v>312.47083333333342</v>
      </c>
      <c r="R166" s="61">
        <v>2279.9746825000007</v>
      </c>
      <c r="S166" s="8">
        <v>73181.804107191812</v>
      </c>
      <c r="T166" s="77">
        <v>1.7236422975060815E-3</v>
      </c>
      <c r="U166" s="80">
        <v>5.3699971570034029E-5</v>
      </c>
      <c r="V166" s="86">
        <f t="shared" si="16"/>
        <v>12339.955667968825</v>
      </c>
    </row>
    <row r="167" spans="1:22" x14ac:dyDescent="0.3">
      <c r="A167" s="33">
        <v>2011</v>
      </c>
      <c r="B167" s="3">
        <v>40708</v>
      </c>
      <c r="C167" s="33">
        <v>6</v>
      </c>
      <c r="D167" s="2">
        <v>14</v>
      </c>
      <c r="E167" s="33">
        <v>165</v>
      </c>
      <c r="F167" s="4">
        <v>15.107291666666667</v>
      </c>
      <c r="G167" s="37">
        <v>310.63125000000008</v>
      </c>
      <c r="H167" s="4">
        <v>19.21947916666667</v>
      </c>
      <c r="I167" s="37" t="s">
        <v>27</v>
      </c>
      <c r="J167" s="4" t="s">
        <v>27</v>
      </c>
      <c r="K167" s="37" t="s">
        <v>27</v>
      </c>
      <c r="L167" s="4" t="s">
        <v>27</v>
      </c>
      <c r="M167" s="63">
        <v>86.028548148148204</v>
      </c>
      <c r="N167" s="6">
        <v>86.028548148148204</v>
      </c>
      <c r="O167" s="37">
        <v>7.4328665600000052</v>
      </c>
      <c r="P167" s="7">
        <f t="shared" si="15"/>
        <v>7.4328665600000043</v>
      </c>
      <c r="Q167" s="60">
        <v>310.63125000000008</v>
      </c>
      <c r="R167" s="61">
        <v>2266.5519787500002</v>
      </c>
      <c r="S167" s="8">
        <v>73084.920286306238</v>
      </c>
      <c r="T167" s="77">
        <v>3.2793717636686271E-3</v>
      </c>
      <c r="U167" s="80">
        <v>1.0170178103611731E-4</v>
      </c>
      <c r="V167" s="86">
        <f t="shared" si="16"/>
        <v>12347.388534528825</v>
      </c>
    </row>
    <row r="168" spans="1:22" x14ac:dyDescent="0.3">
      <c r="A168" s="33">
        <v>2011</v>
      </c>
      <c r="B168" s="3">
        <v>40709</v>
      </c>
      <c r="C168" s="33">
        <v>6</v>
      </c>
      <c r="D168" s="2">
        <v>15</v>
      </c>
      <c r="E168" s="33">
        <v>166</v>
      </c>
      <c r="F168" s="4">
        <v>19.325624999999999</v>
      </c>
      <c r="G168" s="37">
        <v>309.54583333333341</v>
      </c>
      <c r="H168" s="4">
        <v>22.1253125</v>
      </c>
      <c r="I168" s="37" t="s">
        <v>27</v>
      </c>
      <c r="J168" s="4" t="s">
        <v>27</v>
      </c>
      <c r="K168" s="37" t="s">
        <v>27</v>
      </c>
      <c r="L168" s="4" t="s">
        <v>27</v>
      </c>
      <c r="M168" s="63">
        <v>90.074230769230795</v>
      </c>
      <c r="N168" s="6">
        <v>90.074230769230795</v>
      </c>
      <c r="O168" s="37">
        <v>7.7824135384615403</v>
      </c>
      <c r="P168" s="7">
        <f t="shared" si="15"/>
        <v>7.7824135384615412</v>
      </c>
      <c r="Q168" s="60">
        <v>309.54583333333341</v>
      </c>
      <c r="R168" s="61">
        <v>2258.6321275000005</v>
      </c>
      <c r="S168" s="8">
        <v>72988.036465420664</v>
      </c>
      <c r="T168" s="77">
        <v>3.4456312932534157E-3</v>
      </c>
      <c r="U168" s="80">
        <v>1.0662587891576714E-4</v>
      </c>
      <c r="V168" s="86">
        <f t="shared" si="16"/>
        <v>12355.170948067287</v>
      </c>
    </row>
    <row r="169" spans="1:22" x14ac:dyDescent="0.3">
      <c r="A169" s="33">
        <v>2011</v>
      </c>
      <c r="B169" s="3">
        <v>40710</v>
      </c>
      <c r="C169" s="33">
        <v>6</v>
      </c>
      <c r="D169" s="2">
        <v>16</v>
      </c>
      <c r="E169" s="33">
        <v>167</v>
      </c>
      <c r="F169" s="4">
        <v>18.986666666666668</v>
      </c>
      <c r="G169" s="37">
        <v>309.76458333333329</v>
      </c>
      <c r="H169" s="4">
        <v>21.044583333333335</v>
      </c>
      <c r="I169" s="37" t="s">
        <v>27</v>
      </c>
      <c r="J169" s="4" t="s">
        <v>27</v>
      </c>
      <c r="K169" s="37" t="s">
        <v>27</v>
      </c>
      <c r="L169" s="4" t="s">
        <v>27</v>
      </c>
      <c r="M169" s="63">
        <v>90.521192857142907</v>
      </c>
      <c r="N169" s="6">
        <v>90.521192857142907</v>
      </c>
      <c r="O169" s="37">
        <v>7.8210310628571467</v>
      </c>
      <c r="P169" s="7">
        <f t="shared" si="15"/>
        <v>7.8210310628571476</v>
      </c>
      <c r="Q169" s="60">
        <v>309.76458333333329</v>
      </c>
      <c r="R169" s="61">
        <v>2260.2282587499994</v>
      </c>
      <c r="S169" s="8">
        <v>72891.15264453509</v>
      </c>
      <c r="T169" s="77">
        <v>3.4602837269110615E-3</v>
      </c>
      <c r="U169" s="80">
        <v>1.0729739864311938E-4</v>
      </c>
      <c r="V169" s="86">
        <f t="shared" si="16"/>
        <v>12362.991979130144</v>
      </c>
    </row>
    <row r="170" spans="1:22" x14ac:dyDescent="0.3">
      <c r="A170" s="33">
        <v>2011</v>
      </c>
      <c r="B170" s="3">
        <v>40711</v>
      </c>
      <c r="C170" s="33">
        <v>6</v>
      </c>
      <c r="D170" s="2">
        <v>17</v>
      </c>
      <c r="E170" s="33">
        <v>168</v>
      </c>
      <c r="F170" s="4">
        <v>18.165625000000002</v>
      </c>
      <c r="G170" s="37">
        <v>309.7833333333333</v>
      </c>
      <c r="H170" s="4">
        <v>22.346145833333331</v>
      </c>
      <c r="I170" s="37" t="s">
        <v>27</v>
      </c>
      <c r="J170" s="4" t="s">
        <v>27</v>
      </c>
      <c r="K170" s="37" t="s">
        <v>27</v>
      </c>
      <c r="L170" s="4" t="s">
        <v>27</v>
      </c>
      <c r="M170" s="63" t="s">
        <v>27</v>
      </c>
      <c r="N170" s="6">
        <v>109.840652678571</v>
      </c>
      <c r="O170" s="37" t="s">
        <v>27</v>
      </c>
      <c r="P170" s="7">
        <f t="shared" si="15"/>
        <v>9.4902323914285365</v>
      </c>
      <c r="Q170" s="60">
        <v>309.7833333333333</v>
      </c>
      <c r="R170" s="61">
        <v>2260.3650699999994</v>
      </c>
      <c r="S170" s="8">
        <v>72794.268823649516</v>
      </c>
      <c r="T170" s="77" t="s">
        <v>27</v>
      </c>
      <c r="U170" s="80" t="s">
        <v>27</v>
      </c>
      <c r="V170" s="86">
        <f t="shared" si="16"/>
        <v>12372.482211521572</v>
      </c>
    </row>
    <row r="171" spans="1:22" x14ac:dyDescent="0.3">
      <c r="A171" s="33">
        <v>2011</v>
      </c>
      <c r="B171" s="3">
        <v>40712</v>
      </c>
      <c r="C171" s="33">
        <v>6</v>
      </c>
      <c r="D171" s="2">
        <v>18</v>
      </c>
      <c r="E171" s="33">
        <v>169</v>
      </c>
      <c r="F171" s="4">
        <v>19.463749999999997</v>
      </c>
      <c r="G171" s="37">
        <v>308.68333333333322</v>
      </c>
      <c r="H171" s="4">
        <v>23.905833333333334</v>
      </c>
      <c r="I171" s="37" t="s">
        <v>27</v>
      </c>
      <c r="J171" s="4" t="s">
        <v>27</v>
      </c>
      <c r="K171" s="37" t="s">
        <v>27</v>
      </c>
      <c r="L171" s="4" t="s">
        <v>27</v>
      </c>
      <c r="M171" s="63">
        <v>129.1601125</v>
      </c>
      <c r="N171" s="6">
        <v>129.1601125</v>
      </c>
      <c r="O171" s="37">
        <v>11.159433719999999</v>
      </c>
      <c r="P171" s="7">
        <f t="shared" si="15"/>
        <v>11.159433719999999</v>
      </c>
      <c r="Q171" s="60">
        <v>308.68333333333322</v>
      </c>
      <c r="R171" s="61">
        <v>2252.3388099999993</v>
      </c>
      <c r="S171" s="8">
        <v>72697.385002763942</v>
      </c>
      <c r="T171" s="77">
        <v>4.9545981583472348E-3</v>
      </c>
      <c r="U171" s="80">
        <v>1.5350529760562527E-4</v>
      </c>
      <c r="V171" s="86">
        <f t="shared" si="16"/>
        <v>12383.641645241572</v>
      </c>
    </row>
    <row r="172" spans="1:22" x14ac:dyDescent="0.3">
      <c r="A172" s="33">
        <v>2011</v>
      </c>
      <c r="B172" s="3">
        <v>40713</v>
      </c>
      <c r="C172" s="33">
        <v>6</v>
      </c>
      <c r="D172" s="2">
        <v>19</v>
      </c>
      <c r="E172" s="33">
        <v>170</v>
      </c>
      <c r="F172" s="4">
        <v>17.621041666666663</v>
      </c>
      <c r="G172" s="37">
        <v>307.60208333333333</v>
      </c>
      <c r="H172" s="4">
        <v>20.994999999999997</v>
      </c>
      <c r="I172" s="37" t="s">
        <v>27</v>
      </c>
      <c r="J172" s="4" t="s">
        <v>27</v>
      </c>
      <c r="K172" s="37" t="s">
        <v>27</v>
      </c>
      <c r="L172" s="4" t="s">
        <v>27</v>
      </c>
      <c r="M172" s="63">
        <v>86.674512500000006</v>
      </c>
      <c r="N172" s="6">
        <v>86.674512500000006</v>
      </c>
      <c r="O172" s="37">
        <v>7.4886778800000009</v>
      </c>
      <c r="P172" s="7">
        <f t="shared" si="15"/>
        <v>7.48867788</v>
      </c>
      <c r="Q172" s="60">
        <v>307.60208333333333</v>
      </c>
      <c r="R172" s="61">
        <v>2244.4493612499996</v>
      </c>
      <c r="S172" s="8">
        <v>72600.501181878368</v>
      </c>
      <c r="T172" s="77">
        <v>3.3365323403105594E-3</v>
      </c>
      <c r="U172" s="80">
        <v>1.0314912098525886E-4</v>
      </c>
      <c r="V172" s="86">
        <f t="shared" si="16"/>
        <v>12391.130323121572</v>
      </c>
    </row>
    <row r="173" spans="1:22" x14ac:dyDescent="0.3">
      <c r="A173" s="33">
        <v>2011</v>
      </c>
      <c r="B173" s="3">
        <v>40714</v>
      </c>
      <c r="C173" s="33">
        <v>6</v>
      </c>
      <c r="D173" s="2">
        <v>20</v>
      </c>
      <c r="E173" s="33">
        <v>171</v>
      </c>
      <c r="F173" s="4">
        <v>19.095208333333336</v>
      </c>
      <c r="G173" s="37">
        <v>307.00624999999997</v>
      </c>
      <c r="H173" s="4">
        <v>21.774791666666662</v>
      </c>
      <c r="I173" s="37" t="s">
        <v>27</v>
      </c>
      <c r="J173" s="4" t="s">
        <v>27</v>
      </c>
      <c r="K173" s="37" t="s">
        <v>27</v>
      </c>
      <c r="L173" s="4" t="s">
        <v>27</v>
      </c>
      <c r="M173" s="63">
        <v>50.682242857142903</v>
      </c>
      <c r="N173" s="6">
        <v>50.682242857142903</v>
      </c>
      <c r="O173" s="37">
        <v>4.378945782857147</v>
      </c>
      <c r="P173" s="7">
        <f t="shared" si="15"/>
        <v>4.378945782857147</v>
      </c>
      <c r="Q173" s="60">
        <v>307.00624999999997</v>
      </c>
      <c r="R173" s="61">
        <v>2240.1018037499998</v>
      </c>
      <c r="S173" s="8">
        <v>72503.617360992794</v>
      </c>
      <c r="T173" s="77">
        <v>1.9547976683589362E-3</v>
      </c>
      <c r="U173" s="80">
        <v>6.039623872909044E-5</v>
      </c>
      <c r="V173" s="86">
        <f t="shared" si="16"/>
        <v>12395.509268904429</v>
      </c>
    </row>
    <row r="174" spans="1:22" x14ac:dyDescent="0.3">
      <c r="A174" s="33">
        <v>2011</v>
      </c>
      <c r="B174" s="3">
        <v>40715</v>
      </c>
      <c r="C174" s="33">
        <v>6</v>
      </c>
      <c r="D174" s="2">
        <v>21</v>
      </c>
      <c r="E174" s="33">
        <v>172</v>
      </c>
      <c r="F174" s="4">
        <v>21.087500000000002</v>
      </c>
      <c r="G174" s="37">
        <v>306.46875000000006</v>
      </c>
      <c r="H174" s="4">
        <v>23.061875000000001</v>
      </c>
      <c r="I174" s="37" t="s">
        <v>27</v>
      </c>
      <c r="J174" s="4" t="s">
        <v>27</v>
      </c>
      <c r="K174" s="37" t="s">
        <v>27</v>
      </c>
      <c r="L174" s="4" t="s">
        <v>27</v>
      </c>
      <c r="M174" s="63">
        <v>77.108666666666693</v>
      </c>
      <c r="N174" s="6">
        <v>77.108666666666693</v>
      </c>
      <c r="O174" s="37">
        <v>6.6621888000000027</v>
      </c>
      <c r="P174" s="7">
        <f t="shared" si="15"/>
        <v>6.6621888000000018</v>
      </c>
      <c r="Q174" s="60">
        <v>306.46875000000006</v>
      </c>
      <c r="R174" s="61">
        <v>2236.1798812500001</v>
      </c>
      <c r="S174" s="8">
        <v>72406.73354010722</v>
      </c>
      <c r="T174" s="77">
        <v>2.9792723098268428E-3</v>
      </c>
      <c r="U174" s="80">
        <v>9.2010624900095965E-5</v>
      </c>
      <c r="V174" s="86">
        <f t="shared" si="16"/>
        <v>12402.171457704429</v>
      </c>
    </row>
    <row r="175" spans="1:22" x14ac:dyDescent="0.3">
      <c r="A175" s="33">
        <v>2011</v>
      </c>
      <c r="B175" s="3">
        <v>40716</v>
      </c>
      <c r="C175" s="33">
        <v>6</v>
      </c>
      <c r="D175" s="2">
        <v>22</v>
      </c>
      <c r="E175" s="33">
        <v>173</v>
      </c>
      <c r="F175" s="4">
        <v>19.443958333333338</v>
      </c>
      <c r="G175" s="37">
        <v>306.51458333333335</v>
      </c>
      <c r="H175" s="4">
        <v>21.780208333333334</v>
      </c>
      <c r="I175" s="37" t="s">
        <v>27</v>
      </c>
      <c r="J175" s="4" t="s">
        <v>27</v>
      </c>
      <c r="K175" s="37" t="s">
        <v>27</v>
      </c>
      <c r="L175" s="4" t="s">
        <v>27</v>
      </c>
      <c r="M175" s="63">
        <v>112.424248648649</v>
      </c>
      <c r="N175" s="6">
        <v>112.424248648649</v>
      </c>
      <c r="O175" s="37">
        <v>9.7134550832432733</v>
      </c>
      <c r="P175" s="7">
        <f t="shared" si="15"/>
        <v>9.7134550832432733</v>
      </c>
      <c r="Q175" s="60">
        <v>306.51458333333335</v>
      </c>
      <c r="R175" s="61">
        <v>2236.5143087500001</v>
      </c>
      <c r="S175" s="8">
        <v>72309.849719221646</v>
      </c>
      <c r="T175" s="77">
        <v>4.343122261834388E-3</v>
      </c>
      <c r="U175" s="80">
        <v>1.3433100913583023E-4</v>
      </c>
      <c r="V175" s="86">
        <f t="shared" si="16"/>
        <v>12411.884912787673</v>
      </c>
    </row>
    <row r="176" spans="1:22" x14ac:dyDescent="0.3">
      <c r="A176" s="33">
        <v>2011</v>
      </c>
      <c r="B176" s="3">
        <v>40717</v>
      </c>
      <c r="C176" s="33">
        <v>6</v>
      </c>
      <c r="D176" s="2">
        <v>23</v>
      </c>
      <c r="E176" s="33">
        <v>174</v>
      </c>
      <c r="F176" s="4">
        <v>18.456041666666671</v>
      </c>
      <c r="G176" s="37">
        <v>308.08958333333345</v>
      </c>
      <c r="H176" s="4">
        <v>21.232916666666664</v>
      </c>
      <c r="I176" s="37" t="s">
        <v>27</v>
      </c>
      <c r="J176" s="4" t="s">
        <v>27</v>
      </c>
      <c r="K176" s="37" t="s">
        <v>27</v>
      </c>
      <c r="L176" s="4" t="s">
        <v>27</v>
      </c>
      <c r="M176" s="63">
        <v>88.302397368421097</v>
      </c>
      <c r="N176" s="6">
        <v>88.302397368421097</v>
      </c>
      <c r="O176" s="37">
        <v>7.629327132631583</v>
      </c>
      <c r="P176" s="7">
        <f t="shared" si="15"/>
        <v>7.6293271326315839</v>
      </c>
      <c r="Q176" s="60">
        <v>308.08958333333345</v>
      </c>
      <c r="R176" s="61">
        <v>2248.0064537500007</v>
      </c>
      <c r="S176" s="8">
        <v>72212.965898336071</v>
      </c>
      <c r="T176" s="77">
        <v>3.3938190523896223E-3</v>
      </c>
      <c r="U176" s="80">
        <v>1.0565037784727491E-4</v>
      </c>
      <c r="V176" s="86">
        <f t="shared" si="16"/>
        <v>12419.514239920305</v>
      </c>
    </row>
    <row r="177" spans="1:22" x14ac:dyDescent="0.3">
      <c r="A177" s="33">
        <v>2011</v>
      </c>
      <c r="B177" s="3">
        <v>40718</v>
      </c>
      <c r="C177" s="33">
        <v>6</v>
      </c>
      <c r="D177" s="2">
        <v>24</v>
      </c>
      <c r="E177" s="33">
        <v>175</v>
      </c>
      <c r="F177" s="4">
        <v>16.556874999999998</v>
      </c>
      <c r="G177" s="37">
        <v>308.89791666666656</v>
      </c>
      <c r="H177" s="4">
        <v>19.828437500000003</v>
      </c>
      <c r="I177" s="37" t="s">
        <v>27</v>
      </c>
      <c r="J177" s="4" t="s">
        <v>27</v>
      </c>
      <c r="K177" s="37" t="s">
        <v>27</v>
      </c>
      <c r="L177" s="4" t="s">
        <v>27</v>
      </c>
      <c r="M177" s="63">
        <v>91.685686956521707</v>
      </c>
      <c r="N177" s="6">
        <v>91.685686956521707</v>
      </c>
      <c r="O177" s="37">
        <v>7.9216433530434749</v>
      </c>
      <c r="P177" s="7">
        <f t="shared" si="15"/>
        <v>7.9216433530434758</v>
      </c>
      <c r="Q177" s="60">
        <v>308.89791666666656</v>
      </c>
      <c r="R177" s="61">
        <v>2253.9045387499991</v>
      </c>
      <c r="S177" s="8">
        <v>72116.082077450497</v>
      </c>
      <c r="T177" s="77">
        <v>3.5146312618176663E-3</v>
      </c>
      <c r="U177" s="80">
        <v>1.098457254587939E-4</v>
      </c>
      <c r="V177" s="86">
        <f t="shared" si="16"/>
        <v>12427.435883273349</v>
      </c>
    </row>
    <row r="178" spans="1:22" x14ac:dyDescent="0.3">
      <c r="A178" s="33">
        <v>2011</v>
      </c>
      <c r="B178" s="3">
        <v>40719</v>
      </c>
      <c r="C178" s="33">
        <v>6</v>
      </c>
      <c r="D178" s="2">
        <v>25</v>
      </c>
      <c r="E178" s="33">
        <v>176</v>
      </c>
      <c r="F178" s="4">
        <v>15.056041666666667</v>
      </c>
      <c r="G178" s="37">
        <v>309.05833333333339</v>
      </c>
      <c r="H178" s="4">
        <v>18.990416666666665</v>
      </c>
      <c r="I178" s="37">
        <v>8.8714444444444442</v>
      </c>
      <c r="J178" s="4">
        <v>11.215999999999999</v>
      </c>
      <c r="K178" s="37">
        <v>14.612555555555558</v>
      </c>
      <c r="L178" s="4">
        <v>18.115222222222222</v>
      </c>
      <c r="M178" s="63">
        <v>54.074100000000001</v>
      </c>
      <c r="N178" s="6">
        <v>54.074100000000001</v>
      </c>
      <c r="O178" s="37">
        <v>4.6720022400000003</v>
      </c>
      <c r="P178" s="7">
        <f t="shared" si="15"/>
        <v>4.6720022400000003</v>
      </c>
      <c r="Q178" s="60">
        <v>309.05833333333339</v>
      </c>
      <c r="R178" s="61">
        <v>2255.0750350000003</v>
      </c>
      <c r="S178" s="8">
        <v>72019.198256564923</v>
      </c>
      <c r="T178" s="77">
        <v>2.0717724100031997E-3</v>
      </c>
      <c r="U178" s="80">
        <v>6.4871622471500135E-5</v>
      </c>
      <c r="V178" s="86">
        <f t="shared" si="16"/>
        <v>12432.107885513349</v>
      </c>
    </row>
    <row r="179" spans="1:22" x14ac:dyDescent="0.3">
      <c r="A179" s="33">
        <v>2011</v>
      </c>
      <c r="B179" s="3">
        <v>40720</v>
      </c>
      <c r="C179" s="33">
        <v>6</v>
      </c>
      <c r="D179" s="2">
        <v>26</v>
      </c>
      <c r="E179" s="33">
        <v>177</v>
      </c>
      <c r="F179" s="4">
        <v>16.886041666666667</v>
      </c>
      <c r="G179" s="37">
        <v>308.70208333333341</v>
      </c>
      <c r="H179" s="4">
        <v>21.053333333333331</v>
      </c>
      <c r="I179" s="37">
        <v>8.8831249999999997</v>
      </c>
      <c r="J179" s="4">
        <v>11.301527777777777</v>
      </c>
      <c r="K179" s="37">
        <v>14.891388888888889</v>
      </c>
      <c r="L179" s="4">
        <v>19.610763888888886</v>
      </c>
      <c r="M179" s="63" t="s">
        <v>27</v>
      </c>
      <c r="N179" s="6">
        <v>79.939425999999997</v>
      </c>
      <c r="O179" s="37" t="s">
        <v>27</v>
      </c>
      <c r="P179" s="7">
        <f t="shared" si="15"/>
        <v>6.9067664064000001</v>
      </c>
      <c r="Q179" s="60">
        <v>308.70208333333341</v>
      </c>
      <c r="R179" s="61">
        <v>2252.4756212500006</v>
      </c>
      <c r="S179" s="8">
        <v>71922.314435679349</v>
      </c>
      <c r="T179" s="77" t="s">
        <v>27</v>
      </c>
      <c r="U179" s="80" t="s">
        <v>27</v>
      </c>
      <c r="V179" s="86">
        <f t="shared" si="16"/>
        <v>12439.01465191975</v>
      </c>
    </row>
    <row r="180" spans="1:22" x14ac:dyDescent="0.3">
      <c r="A180" s="33">
        <v>2011</v>
      </c>
      <c r="B180" s="3">
        <v>40721</v>
      </c>
      <c r="C180" s="33">
        <v>6</v>
      </c>
      <c r="D180" s="2">
        <v>27</v>
      </c>
      <c r="E180" s="33">
        <v>178</v>
      </c>
      <c r="F180" s="4">
        <v>19.224791666666665</v>
      </c>
      <c r="G180" s="37">
        <v>308.46875000000006</v>
      </c>
      <c r="H180" s="4">
        <v>22.01927083333333</v>
      </c>
      <c r="I180" s="37">
        <v>9.0491666666666664</v>
      </c>
      <c r="J180" s="4">
        <v>10.819027777777777</v>
      </c>
      <c r="K180" s="37">
        <v>13.611874999999996</v>
      </c>
      <c r="L180" s="4">
        <v>19.348819444444445</v>
      </c>
      <c r="M180" s="63">
        <v>105.80475199999999</v>
      </c>
      <c r="N180" s="6">
        <v>105.80475199999999</v>
      </c>
      <c r="O180" s="37">
        <v>9.1415305727999989</v>
      </c>
      <c r="P180" s="7">
        <f t="shared" si="15"/>
        <v>9.1415305727999989</v>
      </c>
      <c r="Q180" s="60">
        <v>308.46875000000006</v>
      </c>
      <c r="R180" s="61">
        <v>2250.7730812500004</v>
      </c>
      <c r="S180" s="8">
        <v>71825.430614793775</v>
      </c>
      <c r="T180" s="77">
        <v>4.0615069768486448E-3</v>
      </c>
      <c r="U180" s="80">
        <v>1.2727428843172339E-4</v>
      </c>
      <c r="V180" s="86">
        <f t="shared" si="16"/>
        <v>12448.15618249255</v>
      </c>
    </row>
    <row r="181" spans="1:22" x14ac:dyDescent="0.3">
      <c r="A181" s="33">
        <v>2011</v>
      </c>
      <c r="B181" s="3">
        <v>40722</v>
      </c>
      <c r="C181" s="33">
        <v>6</v>
      </c>
      <c r="D181" s="2">
        <v>28</v>
      </c>
      <c r="E181" s="33">
        <v>179</v>
      </c>
      <c r="F181" s="4">
        <v>18.548750000000002</v>
      </c>
      <c r="G181" s="37">
        <v>307.94583333333327</v>
      </c>
      <c r="H181" s="4">
        <v>22.227083333333336</v>
      </c>
      <c r="I181" s="37">
        <v>9.1506249999999998</v>
      </c>
      <c r="J181" s="4">
        <v>10.404305555555553</v>
      </c>
      <c r="K181" s="37">
        <v>12.933749999999996</v>
      </c>
      <c r="L181" s="4">
        <v>19.828611111111105</v>
      </c>
      <c r="M181" s="63">
        <v>129.127294444444</v>
      </c>
      <c r="N181" s="6">
        <v>129.127294444444</v>
      </c>
      <c r="O181" s="37">
        <v>11.15659823999996</v>
      </c>
      <c r="P181" s="7">
        <f t="shared" si="15"/>
        <v>11.156598239999962</v>
      </c>
      <c r="Q181" s="60">
        <v>307.94583333333327</v>
      </c>
      <c r="R181" s="61">
        <v>2246.9575674999996</v>
      </c>
      <c r="S181" s="8">
        <v>71728.546793908201</v>
      </c>
      <c r="T181" s="77">
        <v>4.9652020142120293E-3</v>
      </c>
      <c r="U181" s="80">
        <v>1.5553916451221725E-4</v>
      </c>
      <c r="V181" s="86">
        <f t="shared" si="16"/>
        <v>12459.312780732551</v>
      </c>
    </row>
    <row r="182" spans="1:22" x14ac:dyDescent="0.3">
      <c r="A182" s="33">
        <v>2011</v>
      </c>
      <c r="B182" s="3">
        <v>40723</v>
      </c>
      <c r="C182" s="33">
        <v>6</v>
      </c>
      <c r="D182" s="2">
        <v>29</v>
      </c>
      <c r="E182" s="33">
        <v>180</v>
      </c>
      <c r="F182" s="4">
        <v>13.433125000000006</v>
      </c>
      <c r="G182" s="37">
        <v>307.40208333333322</v>
      </c>
      <c r="H182" s="4">
        <v>18.346145833333335</v>
      </c>
      <c r="I182" s="37">
        <v>9.3265277777777769</v>
      </c>
      <c r="J182" s="4">
        <v>10.660138888888888</v>
      </c>
      <c r="K182" s="37">
        <v>13.302500000000002</v>
      </c>
      <c r="L182" s="4">
        <v>17.72861111111111</v>
      </c>
      <c r="M182" s="63" t="s">
        <v>27</v>
      </c>
      <c r="N182" s="6">
        <v>131.49863813131299</v>
      </c>
      <c r="O182" s="37" t="s">
        <v>27</v>
      </c>
      <c r="P182" s="7">
        <f t="shared" si="15"/>
        <v>11.361482334545443</v>
      </c>
      <c r="Q182" s="60">
        <v>307.40208333333322</v>
      </c>
      <c r="R182" s="61">
        <v>2242.9900412499992</v>
      </c>
      <c r="S182" s="8">
        <v>71631.662973022627</v>
      </c>
      <c r="T182" s="77" t="s">
        <v>27</v>
      </c>
      <c r="U182" s="80" t="s">
        <v>27</v>
      </c>
      <c r="V182" s="86">
        <f t="shared" si="16"/>
        <v>12470.674263067096</v>
      </c>
    </row>
    <row r="183" spans="1:22" x14ac:dyDescent="0.3">
      <c r="A183" s="33">
        <v>2011</v>
      </c>
      <c r="B183" s="3">
        <v>40724</v>
      </c>
      <c r="C183" s="33">
        <v>6</v>
      </c>
      <c r="D183" s="2">
        <v>30</v>
      </c>
      <c r="E183" s="33">
        <v>181</v>
      </c>
      <c r="F183" s="4">
        <v>16.668125</v>
      </c>
      <c r="G183" s="37">
        <v>307.18333333333322</v>
      </c>
      <c r="H183" s="4">
        <v>21.497604166666665</v>
      </c>
      <c r="I183" s="37">
        <v>9.2786805555555549</v>
      </c>
      <c r="J183" s="4">
        <v>10.510833333333336</v>
      </c>
      <c r="K183" s="37">
        <v>13.266666666666666</v>
      </c>
      <c r="L183" s="4">
        <v>17.620208333333327</v>
      </c>
      <c r="M183" s="63" t="s">
        <v>27</v>
      </c>
      <c r="N183" s="6">
        <v>133.869981818182</v>
      </c>
      <c r="O183" s="37" t="s">
        <v>27</v>
      </c>
      <c r="P183" s="7">
        <f t="shared" si="15"/>
        <v>11.566366429090925</v>
      </c>
      <c r="Q183" s="60">
        <v>307.18333333333322</v>
      </c>
      <c r="R183" s="61">
        <v>2241.3939099999993</v>
      </c>
      <c r="S183" s="8">
        <v>71534.779152137053</v>
      </c>
      <c r="T183" s="77" t="s">
        <v>27</v>
      </c>
      <c r="U183" s="80" t="s">
        <v>27</v>
      </c>
      <c r="V183" s="86">
        <f t="shared" si="16"/>
        <v>12482.240629496187</v>
      </c>
    </row>
    <row r="184" spans="1:22" x14ac:dyDescent="0.3">
      <c r="A184" s="33">
        <v>2011</v>
      </c>
      <c r="B184" s="3">
        <v>40725</v>
      </c>
      <c r="C184" s="33">
        <v>7</v>
      </c>
      <c r="D184" s="2">
        <v>1</v>
      </c>
      <c r="E184" s="33">
        <v>182</v>
      </c>
      <c r="F184" s="4">
        <v>20.380208333333329</v>
      </c>
      <c r="G184" s="37">
        <v>306.49583333333334</v>
      </c>
      <c r="H184" s="4">
        <v>22.644895833333329</v>
      </c>
      <c r="I184" s="37">
        <v>9.2924999999999986</v>
      </c>
      <c r="J184" s="4">
        <v>10.482013888888886</v>
      </c>
      <c r="K184" s="37">
        <v>13.057569444444445</v>
      </c>
      <c r="L184" s="4">
        <v>18.544305555555557</v>
      </c>
      <c r="M184" s="63" t="s">
        <v>27</v>
      </c>
      <c r="N184" s="6">
        <v>136.24132550505101</v>
      </c>
      <c r="O184" s="37" t="s">
        <v>27</v>
      </c>
      <c r="P184" s="7">
        <f t="shared" si="15"/>
        <v>11.771250523636407</v>
      </c>
      <c r="Q184" s="60">
        <v>306.49583333333334</v>
      </c>
      <c r="R184" s="61">
        <v>2236.3774974999997</v>
      </c>
      <c r="S184" s="8">
        <v>71437.895331251479</v>
      </c>
      <c r="T184" s="77" t="s">
        <v>27</v>
      </c>
      <c r="U184" s="80" t="s">
        <v>27</v>
      </c>
      <c r="V184" s="86">
        <f t="shared" si="16"/>
        <v>12494.011880019823</v>
      </c>
    </row>
    <row r="185" spans="1:22" x14ac:dyDescent="0.3">
      <c r="A185" s="33">
        <v>2011</v>
      </c>
      <c r="B185" s="3">
        <v>40726</v>
      </c>
      <c r="C185" s="33">
        <v>7</v>
      </c>
      <c r="D185" s="2">
        <v>2</v>
      </c>
      <c r="E185" s="33">
        <v>183</v>
      </c>
      <c r="F185" s="4">
        <v>22.642916666666668</v>
      </c>
      <c r="G185" s="37">
        <v>306.4319148936172</v>
      </c>
      <c r="H185" s="4">
        <v>24.760208333333331</v>
      </c>
      <c r="I185" s="37">
        <v>9.4070833333333326</v>
      </c>
      <c r="J185" s="4">
        <v>10.363125000000002</v>
      </c>
      <c r="K185" s="37">
        <v>13.01673611111111</v>
      </c>
      <c r="L185" s="4">
        <v>19.640763888888895</v>
      </c>
      <c r="M185" s="63" t="s">
        <v>27</v>
      </c>
      <c r="N185" s="6">
        <v>138.612669191919</v>
      </c>
      <c r="O185" s="37" t="s">
        <v>27</v>
      </c>
      <c r="P185" s="7">
        <f t="shared" si="15"/>
        <v>11.976134618181803</v>
      </c>
      <c r="Q185" s="60">
        <v>306.4319148936172</v>
      </c>
      <c r="R185" s="61">
        <v>2235.9111102127672</v>
      </c>
      <c r="S185" s="8">
        <v>71341.011510365905</v>
      </c>
      <c r="T185" s="77" t="s">
        <v>27</v>
      </c>
      <c r="U185" s="80" t="s">
        <v>27</v>
      </c>
      <c r="V185" s="86">
        <f t="shared" si="16"/>
        <v>12505.988014638006</v>
      </c>
    </row>
    <row r="186" spans="1:22" x14ac:dyDescent="0.3">
      <c r="A186" s="33">
        <v>2011</v>
      </c>
      <c r="B186" s="3">
        <v>40727</v>
      </c>
      <c r="C186" s="33">
        <v>7</v>
      </c>
      <c r="D186" s="2">
        <v>3</v>
      </c>
      <c r="E186" s="33">
        <v>184</v>
      </c>
      <c r="F186" s="4">
        <v>20.960416666666664</v>
      </c>
      <c r="G186" s="37">
        <v>307.28958333333327</v>
      </c>
      <c r="H186" s="4">
        <v>24.717604166666668</v>
      </c>
      <c r="I186" s="37">
        <v>9.4479166666666696</v>
      </c>
      <c r="J186" s="4">
        <v>10.386805555555556</v>
      </c>
      <c r="K186" s="37">
        <v>13.073819444444444</v>
      </c>
      <c r="L186" s="4">
        <v>21.099930555555559</v>
      </c>
      <c r="M186" s="63" t="s">
        <v>27</v>
      </c>
      <c r="N186" s="6">
        <v>140.98401287878801</v>
      </c>
      <c r="O186" s="37" t="s">
        <v>27</v>
      </c>
      <c r="P186" s="7">
        <f t="shared" si="15"/>
        <v>12.181018712727282</v>
      </c>
      <c r="Q186" s="60">
        <v>307.28958333333327</v>
      </c>
      <c r="R186" s="61">
        <v>2242.1691737499991</v>
      </c>
      <c r="S186" s="8">
        <v>71244.12768948033</v>
      </c>
      <c r="T186" s="77" t="s">
        <v>27</v>
      </c>
      <c r="U186" s="80" t="s">
        <v>27</v>
      </c>
      <c r="V186" s="86">
        <f t="shared" si="16"/>
        <v>12518.169033350732</v>
      </c>
    </row>
    <row r="187" spans="1:22" x14ac:dyDescent="0.3">
      <c r="A187" s="33">
        <v>2011</v>
      </c>
      <c r="B187" s="3">
        <v>40728</v>
      </c>
      <c r="C187" s="33">
        <v>7</v>
      </c>
      <c r="D187" s="2">
        <v>4</v>
      </c>
      <c r="E187" s="33">
        <v>185</v>
      </c>
      <c r="F187" s="4">
        <v>19.230208333333334</v>
      </c>
      <c r="G187" s="37">
        <v>306.58333333333337</v>
      </c>
      <c r="H187" s="4">
        <v>23.643645833333338</v>
      </c>
      <c r="I187" s="37">
        <v>9.4713888888888889</v>
      </c>
      <c r="J187" s="4">
        <v>10.669166666666664</v>
      </c>
      <c r="K187" s="37">
        <v>13.137569444444445</v>
      </c>
      <c r="L187" s="4">
        <v>20.523958333333329</v>
      </c>
      <c r="M187" s="63" t="s">
        <v>27</v>
      </c>
      <c r="N187" s="6">
        <v>143.35535656565699</v>
      </c>
      <c r="O187" s="37" t="s">
        <v>27</v>
      </c>
      <c r="P187" s="7">
        <f t="shared" si="15"/>
        <v>12.385902807272764</v>
      </c>
      <c r="Q187" s="60">
        <v>306.58333333333297</v>
      </c>
      <c r="R187" s="61">
        <v>2237.0159499999972</v>
      </c>
      <c r="S187" s="8">
        <v>71147.243868594756</v>
      </c>
      <c r="T187" s="77" t="s">
        <v>27</v>
      </c>
      <c r="U187" s="80" t="s">
        <v>27</v>
      </c>
      <c r="V187" s="86">
        <f t="shared" si="16"/>
        <v>12530.554936158005</v>
      </c>
    </row>
    <row r="188" spans="1:22" x14ac:dyDescent="0.3">
      <c r="A188" s="33">
        <v>2011</v>
      </c>
      <c r="B188" s="3">
        <v>40729</v>
      </c>
      <c r="C188" s="33">
        <v>7</v>
      </c>
      <c r="D188" s="2">
        <v>5</v>
      </c>
      <c r="E188" s="33">
        <v>186</v>
      </c>
      <c r="F188" s="4">
        <v>21.250625000000003</v>
      </c>
      <c r="G188" s="37">
        <v>306.03958333333327</v>
      </c>
      <c r="H188" s="4">
        <v>24.176666666666669</v>
      </c>
      <c r="I188" s="37">
        <v>9.5229166666666654</v>
      </c>
      <c r="J188" s="4">
        <v>10.486805555555556</v>
      </c>
      <c r="K188" s="37">
        <v>13.396944444444438</v>
      </c>
      <c r="L188" s="4">
        <v>20.294027777777774</v>
      </c>
      <c r="M188" s="63" t="s">
        <v>27</v>
      </c>
      <c r="N188" s="6">
        <v>145.72670025252501</v>
      </c>
      <c r="O188" s="37" t="s">
        <v>27</v>
      </c>
      <c r="P188" s="7">
        <f t="shared" si="15"/>
        <v>12.590786901818159</v>
      </c>
      <c r="Q188" s="60">
        <v>306.03958333333327</v>
      </c>
      <c r="R188" s="61">
        <v>2233.0484237499995</v>
      </c>
      <c r="S188" s="8">
        <v>71050.360047709182</v>
      </c>
      <c r="T188" s="77" t="s">
        <v>27</v>
      </c>
      <c r="U188" s="80" t="s">
        <v>27</v>
      </c>
      <c r="V188" s="86">
        <f t="shared" si="16"/>
        <v>12543.145723059823</v>
      </c>
    </row>
    <row r="189" spans="1:22" x14ac:dyDescent="0.3">
      <c r="A189" s="33">
        <v>2011</v>
      </c>
      <c r="B189" s="3">
        <v>40730</v>
      </c>
      <c r="C189" s="33">
        <v>7</v>
      </c>
      <c r="D189" s="2">
        <v>6</v>
      </c>
      <c r="E189" s="33">
        <v>187</v>
      </c>
      <c r="F189" s="4">
        <v>21.136041666666667</v>
      </c>
      <c r="G189" s="37">
        <v>305.5833333333332</v>
      </c>
      <c r="H189" s="4">
        <v>25.209270833333331</v>
      </c>
      <c r="I189" s="37">
        <v>9.518472222222222</v>
      </c>
      <c r="J189" s="4">
        <v>10.618263888888889</v>
      </c>
      <c r="K189" s="37">
        <v>13.422986111111115</v>
      </c>
      <c r="L189" s="4">
        <v>21.26381944444444</v>
      </c>
      <c r="M189" s="63" t="s">
        <v>27</v>
      </c>
      <c r="N189" s="6">
        <v>148.09804393939399</v>
      </c>
      <c r="O189" s="37" t="s">
        <v>27</v>
      </c>
      <c r="P189" s="7">
        <f t="shared" si="15"/>
        <v>12.79567099636364</v>
      </c>
      <c r="Q189" s="60">
        <v>305.5833333333332</v>
      </c>
      <c r="R189" s="61">
        <v>2229.7193499999989</v>
      </c>
      <c r="S189" s="8">
        <v>70953.476226823608</v>
      </c>
      <c r="T189" s="77" t="s">
        <v>27</v>
      </c>
      <c r="U189" s="80" t="s">
        <v>27</v>
      </c>
      <c r="V189" s="86">
        <f t="shared" si="16"/>
        <v>12555.941394056186</v>
      </c>
    </row>
    <row r="190" spans="1:22" x14ac:dyDescent="0.3">
      <c r="A190" s="33">
        <v>2011</v>
      </c>
      <c r="B190" s="3">
        <v>40731</v>
      </c>
      <c r="C190" s="33">
        <v>7</v>
      </c>
      <c r="D190" s="2">
        <v>7</v>
      </c>
      <c r="E190" s="33">
        <v>188</v>
      </c>
      <c r="F190" s="4">
        <v>20.965833333333332</v>
      </c>
      <c r="G190" s="37">
        <v>305.04791666666665</v>
      </c>
      <c r="H190" s="4">
        <v>25.16791666666667</v>
      </c>
      <c r="I190" s="37">
        <v>9.4954166666666691</v>
      </c>
      <c r="J190" s="4">
        <v>10.830625</v>
      </c>
      <c r="K190" s="37">
        <v>13.049722222222222</v>
      </c>
      <c r="L190" s="4">
        <v>21.062847222222221</v>
      </c>
      <c r="M190" s="63" t="s">
        <v>27</v>
      </c>
      <c r="N190" s="6">
        <v>150.469387626263</v>
      </c>
      <c r="O190" s="37" t="s">
        <v>27</v>
      </c>
      <c r="P190" s="7">
        <f t="shared" si="15"/>
        <v>13.000555090909124</v>
      </c>
      <c r="Q190" s="60">
        <v>305.04791666666665</v>
      </c>
      <c r="R190" s="61">
        <v>2225.8126287499999</v>
      </c>
      <c r="S190" s="8">
        <v>70856.592405938034</v>
      </c>
      <c r="T190" s="77" t="s">
        <v>27</v>
      </c>
      <c r="U190" s="80" t="s">
        <v>27</v>
      </c>
      <c r="V190" s="86">
        <f t="shared" si="16"/>
        <v>12568.941949147096</v>
      </c>
    </row>
    <row r="191" spans="1:22" x14ac:dyDescent="0.3">
      <c r="A191" s="33">
        <v>2011</v>
      </c>
      <c r="B191" s="3">
        <v>40732</v>
      </c>
      <c r="C191" s="33">
        <v>7</v>
      </c>
      <c r="D191" s="2">
        <v>8</v>
      </c>
      <c r="E191" s="33">
        <v>189</v>
      </c>
      <c r="F191" s="4">
        <v>21.594999999999999</v>
      </c>
      <c r="G191" s="37">
        <v>304.69166666666666</v>
      </c>
      <c r="H191" s="4">
        <v>26.497395833333343</v>
      </c>
      <c r="I191" s="37">
        <v>9.5918749999999999</v>
      </c>
      <c r="J191" s="4">
        <v>10.966388888888888</v>
      </c>
      <c r="K191" s="37">
        <v>13.147083333333335</v>
      </c>
      <c r="L191" s="4">
        <v>21.642569444444444</v>
      </c>
      <c r="M191" s="63" t="s">
        <v>27</v>
      </c>
      <c r="N191" s="6">
        <v>152.84073131313099</v>
      </c>
      <c r="O191" s="37" t="s">
        <v>27</v>
      </c>
      <c r="P191" s="7">
        <f t="shared" si="15"/>
        <v>13.205439185454518</v>
      </c>
      <c r="Q191" s="60">
        <v>304.69166666666666</v>
      </c>
      <c r="R191" s="61">
        <v>2223.2132149999998</v>
      </c>
      <c r="S191" s="8">
        <v>70759.70858505246</v>
      </c>
      <c r="T191" s="77" t="s">
        <v>27</v>
      </c>
      <c r="U191" s="80" t="s">
        <v>27</v>
      </c>
      <c r="V191" s="86">
        <f t="shared" si="16"/>
        <v>12582.147388332551</v>
      </c>
    </row>
    <row r="192" spans="1:22" x14ac:dyDescent="0.3">
      <c r="A192" s="33">
        <v>2011</v>
      </c>
      <c r="B192" s="3">
        <v>40733</v>
      </c>
      <c r="C192" s="33">
        <v>7</v>
      </c>
      <c r="D192" s="2">
        <v>9</v>
      </c>
      <c r="E192" s="33">
        <v>190</v>
      </c>
      <c r="F192" s="4">
        <v>21.692499999999999</v>
      </c>
      <c r="G192" s="37">
        <v>303.99583333333351</v>
      </c>
      <c r="H192" s="4">
        <v>26.610520833333332</v>
      </c>
      <c r="I192" s="37">
        <v>9.6339583333333323</v>
      </c>
      <c r="J192" s="4">
        <v>11.042916666666663</v>
      </c>
      <c r="K192" s="37">
        <v>13.528819444444444</v>
      </c>
      <c r="L192" s="4">
        <v>21.73138888888889</v>
      </c>
      <c r="M192" s="63">
        <v>155.212075</v>
      </c>
      <c r="N192" s="6">
        <v>155.212075</v>
      </c>
      <c r="O192" s="37">
        <v>13.410323279999998</v>
      </c>
      <c r="P192" s="7">
        <f t="shared" si="15"/>
        <v>13.41032328</v>
      </c>
      <c r="Q192" s="60">
        <v>303.99583333333351</v>
      </c>
      <c r="R192" s="61">
        <v>2218.1359975000009</v>
      </c>
      <c r="S192" s="8">
        <v>70662.824764166886</v>
      </c>
      <c r="T192" s="77">
        <v>6.0457624307591598E-3</v>
      </c>
      <c r="U192" s="80">
        <v>1.8977904329123808E-4</v>
      </c>
      <c r="V192" s="86">
        <f t="shared" si="16"/>
        <v>12595.557711612551</v>
      </c>
    </row>
    <row r="193" spans="1:22" x14ac:dyDescent="0.3">
      <c r="A193" s="33">
        <v>2011</v>
      </c>
      <c r="B193" s="3">
        <v>40734</v>
      </c>
      <c r="C193" s="33">
        <v>7</v>
      </c>
      <c r="D193" s="2">
        <v>10</v>
      </c>
      <c r="E193" s="33">
        <v>191</v>
      </c>
      <c r="F193" s="4">
        <v>23.749583333333334</v>
      </c>
      <c r="G193" s="37">
        <v>303.65416666666664</v>
      </c>
      <c r="H193" s="4">
        <v>26.026979166666671</v>
      </c>
      <c r="I193" s="37">
        <v>9.7077777777777801</v>
      </c>
      <c r="J193" s="4">
        <v>11.060555555555554</v>
      </c>
      <c r="K193" s="37">
        <v>13.880208333333329</v>
      </c>
      <c r="L193" s="4">
        <v>21.969652777777778</v>
      </c>
      <c r="M193" s="63" t="s">
        <v>27</v>
      </c>
      <c r="N193" s="6">
        <v>180.77449375</v>
      </c>
      <c r="O193" s="37" t="s">
        <v>27</v>
      </c>
      <c r="P193" s="7">
        <f t="shared" si="15"/>
        <v>15.618916260000001</v>
      </c>
      <c r="Q193" s="60">
        <v>303.65416666666664</v>
      </c>
      <c r="R193" s="61">
        <v>2215.6429924999998</v>
      </c>
      <c r="S193" s="8">
        <v>70565.940943281312</v>
      </c>
      <c r="T193" s="77" t="s">
        <v>27</v>
      </c>
      <c r="U193" s="80" t="s">
        <v>27</v>
      </c>
      <c r="V193" s="86">
        <f t="shared" si="16"/>
        <v>12611.176627872552</v>
      </c>
    </row>
    <row r="194" spans="1:22" x14ac:dyDescent="0.3">
      <c r="A194" s="33">
        <v>2011</v>
      </c>
      <c r="B194" s="3">
        <v>40735</v>
      </c>
      <c r="C194" s="33">
        <v>7</v>
      </c>
      <c r="D194" s="2">
        <v>11</v>
      </c>
      <c r="E194" s="33">
        <v>192</v>
      </c>
      <c r="F194" s="4">
        <v>24.790625000000006</v>
      </c>
      <c r="G194" s="37">
        <v>303.05416666666662</v>
      </c>
      <c r="H194" s="4">
        <v>26.607708333333335</v>
      </c>
      <c r="I194" s="37">
        <v>9.9089184397163113</v>
      </c>
      <c r="J194" s="4">
        <v>11.679920212765962</v>
      </c>
      <c r="K194" s="37">
        <v>13.867070035460996</v>
      </c>
      <c r="L194" s="4">
        <v>22.481826241134755</v>
      </c>
      <c r="M194" s="63" t="s">
        <v>27</v>
      </c>
      <c r="N194" s="6">
        <v>206.33691250000001</v>
      </c>
      <c r="O194" s="37" t="s">
        <v>27</v>
      </c>
      <c r="P194" s="7">
        <f t="shared" si="15"/>
        <v>17.827509240000001</v>
      </c>
      <c r="Q194" s="60">
        <v>303.05416666666662</v>
      </c>
      <c r="R194" s="61">
        <v>2211.2650324999995</v>
      </c>
      <c r="S194" s="8">
        <v>70469.057122395738</v>
      </c>
      <c r="T194" s="77" t="s">
        <v>27</v>
      </c>
      <c r="U194" s="80" t="s">
        <v>27</v>
      </c>
      <c r="V194" s="86">
        <f t="shared" si="16"/>
        <v>12629.004137112552</v>
      </c>
    </row>
    <row r="195" spans="1:22" x14ac:dyDescent="0.3">
      <c r="A195" s="33">
        <v>2011</v>
      </c>
      <c r="B195" s="3">
        <v>40736</v>
      </c>
      <c r="C195" s="33">
        <v>7</v>
      </c>
      <c r="D195" s="2">
        <v>12</v>
      </c>
      <c r="E195" s="33">
        <v>193</v>
      </c>
      <c r="F195" s="4">
        <v>22.662291666666665</v>
      </c>
      <c r="G195" s="37">
        <v>302.54166666666663</v>
      </c>
      <c r="H195" s="4">
        <v>27.226979166666666</v>
      </c>
      <c r="I195" s="37">
        <v>10.068888888888893</v>
      </c>
      <c r="J195" s="4">
        <v>11.777569444444445</v>
      </c>
      <c r="K195" s="37">
        <v>14.085625</v>
      </c>
      <c r="L195" s="4">
        <v>23.167777777777783</v>
      </c>
      <c r="M195" s="63" t="s">
        <v>27</v>
      </c>
      <c r="N195" s="6">
        <v>231.89933124999999</v>
      </c>
      <c r="O195" s="37" t="s">
        <v>27</v>
      </c>
      <c r="P195" s="7">
        <f t="shared" si="15"/>
        <v>20.03610222</v>
      </c>
      <c r="Q195" s="60">
        <v>302.54166666666663</v>
      </c>
      <c r="R195" s="61">
        <v>2207.5255249999996</v>
      </c>
      <c r="S195" s="8">
        <v>70372.173301510164</v>
      </c>
      <c r="T195" s="77" t="s">
        <v>27</v>
      </c>
      <c r="U195" s="80" t="s">
        <v>27</v>
      </c>
      <c r="V195" s="86">
        <f t="shared" si="16"/>
        <v>12649.040239332551</v>
      </c>
    </row>
    <row r="196" spans="1:22" x14ac:dyDescent="0.3">
      <c r="A196" s="33">
        <v>2011</v>
      </c>
      <c r="B196" s="3">
        <v>40737</v>
      </c>
      <c r="C196" s="33">
        <v>7</v>
      </c>
      <c r="D196" s="2">
        <v>13</v>
      </c>
      <c r="E196" s="33">
        <v>194</v>
      </c>
      <c r="F196" s="4">
        <v>17.638333333333339</v>
      </c>
      <c r="G196" s="37">
        <v>302.01875000000001</v>
      </c>
      <c r="H196" s="4">
        <v>23.448124999999997</v>
      </c>
      <c r="I196" s="37">
        <v>10.168958333333334</v>
      </c>
      <c r="J196" s="4">
        <v>11.600972222222223</v>
      </c>
      <c r="K196" s="37">
        <v>14.648888888888889</v>
      </c>
      <c r="L196" s="4">
        <v>21.31</v>
      </c>
      <c r="M196" s="63">
        <v>257.46174999999999</v>
      </c>
      <c r="N196" s="6">
        <v>257.46174999999999</v>
      </c>
      <c r="O196" s="37">
        <v>22.244695199999999</v>
      </c>
      <c r="P196" s="7">
        <f t="shared" ref="P196:P259" si="17">N196*60*60*24/10^6</f>
        <v>22.244695200000002</v>
      </c>
      <c r="Q196" s="60">
        <v>302.01875000000001</v>
      </c>
      <c r="R196" s="61">
        <v>2203.7100112500002</v>
      </c>
      <c r="S196" s="8">
        <v>70275.289480624589</v>
      </c>
      <c r="T196" s="77">
        <v>1.0094202543184093E-2</v>
      </c>
      <c r="U196" s="80">
        <v>3.1653651467537569E-4</v>
      </c>
      <c r="V196" s="86">
        <f t="shared" ref="V196:V259" si="18">V195+P196</f>
        <v>12671.28493453255</v>
      </c>
    </row>
    <row r="197" spans="1:22" x14ac:dyDescent="0.3">
      <c r="A197" s="33">
        <v>2011</v>
      </c>
      <c r="B197" s="3">
        <v>40738</v>
      </c>
      <c r="C197" s="33">
        <v>7</v>
      </c>
      <c r="D197" s="2">
        <v>14</v>
      </c>
      <c r="E197" s="33">
        <v>195</v>
      </c>
      <c r="F197" s="4">
        <v>19.615208333333335</v>
      </c>
      <c r="G197" s="37">
        <v>301.49791666666658</v>
      </c>
      <c r="H197" s="4">
        <v>24.470520833333332</v>
      </c>
      <c r="I197" s="37">
        <v>10.238749999999998</v>
      </c>
      <c r="J197" s="4">
        <v>11.825902777777776</v>
      </c>
      <c r="K197" s="37">
        <v>14.588958333333336</v>
      </c>
      <c r="L197" s="4">
        <v>20.475069444444447</v>
      </c>
      <c r="M197" s="63">
        <v>235.35842500000001</v>
      </c>
      <c r="N197" s="6">
        <v>235.35842500000001</v>
      </c>
      <c r="O197" s="37">
        <v>20.33496792</v>
      </c>
      <c r="P197" s="7">
        <f t="shared" si="17"/>
        <v>20.33496792</v>
      </c>
      <c r="Q197" s="60">
        <v>301.49791666666658</v>
      </c>
      <c r="R197" s="61">
        <v>2199.9096987499993</v>
      </c>
      <c r="S197" s="8">
        <v>70178.405659739015</v>
      </c>
      <c r="T197" s="77">
        <v>9.2435466471894011E-3</v>
      </c>
      <c r="U197" s="80">
        <v>2.8976104157444639E-4</v>
      </c>
      <c r="V197" s="86">
        <f t="shared" si="18"/>
        <v>12691.61990245255</v>
      </c>
    </row>
    <row r="198" spans="1:22" x14ac:dyDescent="0.3">
      <c r="A198" s="33">
        <v>2011</v>
      </c>
      <c r="B198" s="3">
        <v>40739</v>
      </c>
      <c r="C198" s="33">
        <v>7</v>
      </c>
      <c r="D198" s="2">
        <v>15</v>
      </c>
      <c r="E198" s="33">
        <v>196</v>
      </c>
      <c r="F198" s="4">
        <v>20.799791666666668</v>
      </c>
      <c r="G198" s="37">
        <v>300.95416666666659</v>
      </c>
      <c r="H198" s="4">
        <v>25.056354166666665</v>
      </c>
      <c r="I198" s="37">
        <v>10.24326388888889</v>
      </c>
      <c r="J198" s="4">
        <v>11.646736111111109</v>
      </c>
      <c r="K198" s="37">
        <v>14.744097222222221</v>
      </c>
      <c r="L198" s="4">
        <v>20.735763888888894</v>
      </c>
      <c r="M198" s="63">
        <v>231.60415</v>
      </c>
      <c r="N198" s="6">
        <v>231.60415</v>
      </c>
      <c r="O198" s="37">
        <v>20.010598559999998</v>
      </c>
      <c r="P198" s="7">
        <f t="shared" si="17"/>
        <v>20.010598559999998</v>
      </c>
      <c r="Q198" s="60">
        <v>300.95416666666659</v>
      </c>
      <c r="R198" s="61">
        <v>2195.9421724999993</v>
      </c>
      <c r="S198" s="8">
        <v>70081.521838853441</v>
      </c>
      <c r="T198" s="77">
        <v>9.1125343875602463E-3</v>
      </c>
      <c r="U198" s="80">
        <v>2.8553316245061977E-4</v>
      </c>
      <c r="V198" s="86">
        <f t="shared" si="18"/>
        <v>12711.630501012551</v>
      </c>
    </row>
    <row r="199" spans="1:22" x14ac:dyDescent="0.3">
      <c r="A199" s="33">
        <v>2011</v>
      </c>
      <c r="B199" s="3">
        <v>40740</v>
      </c>
      <c r="C199" s="33">
        <v>7</v>
      </c>
      <c r="D199" s="2">
        <v>16</v>
      </c>
      <c r="E199" s="33">
        <v>197</v>
      </c>
      <c r="F199" s="4">
        <v>24.334791666666661</v>
      </c>
      <c r="G199" s="37">
        <v>300.33124999999995</v>
      </c>
      <c r="H199" s="4">
        <v>27.180416666666666</v>
      </c>
      <c r="I199" s="37">
        <v>10.330972222222222</v>
      </c>
      <c r="J199" s="4">
        <v>11.675902777777779</v>
      </c>
      <c r="K199" s="37">
        <v>15.114166666666669</v>
      </c>
      <c r="L199" s="4">
        <v>21.252291666666668</v>
      </c>
      <c r="M199" s="63">
        <v>259.48254736842102</v>
      </c>
      <c r="N199" s="6">
        <v>259.48254736842102</v>
      </c>
      <c r="O199" s="37">
        <v>22.419292092631572</v>
      </c>
      <c r="P199" s="7">
        <f t="shared" si="17"/>
        <v>22.419292092631579</v>
      </c>
      <c r="Q199" s="60">
        <v>300.33124999999995</v>
      </c>
      <c r="R199" s="61">
        <v>2191.3969987499995</v>
      </c>
      <c r="S199" s="8">
        <v>69984.638017967867</v>
      </c>
      <c r="T199" s="77">
        <v>1.0230593591859356E-2</v>
      </c>
      <c r="U199" s="80">
        <v>3.2034590343777499E-4</v>
      </c>
      <c r="V199" s="86">
        <f t="shared" si="18"/>
        <v>12734.049793105181</v>
      </c>
    </row>
    <row r="200" spans="1:22" x14ac:dyDescent="0.3">
      <c r="A200" s="33">
        <v>2011</v>
      </c>
      <c r="B200" s="3">
        <v>40741</v>
      </c>
      <c r="C200" s="33">
        <v>7</v>
      </c>
      <c r="D200" s="2">
        <v>17</v>
      </c>
      <c r="E200" s="33">
        <v>198</v>
      </c>
      <c r="F200" s="4">
        <v>25.834166666666672</v>
      </c>
      <c r="G200" s="37">
        <v>299.84791666666655</v>
      </c>
      <c r="H200" s="4">
        <v>28.963958333333338</v>
      </c>
      <c r="I200" s="37">
        <v>10.495208333333332</v>
      </c>
      <c r="J200" s="4">
        <v>12.226597222222223</v>
      </c>
      <c r="K200" s="37">
        <v>15.732847222222224</v>
      </c>
      <c r="L200" s="4">
        <v>23.821666666666662</v>
      </c>
      <c r="M200" s="63">
        <v>244.86498800000001</v>
      </c>
      <c r="N200" s="6">
        <v>244.86498800000001</v>
      </c>
      <c r="O200" s="37">
        <v>21.156334963199999</v>
      </c>
      <c r="P200" s="7">
        <f t="shared" si="17"/>
        <v>21.156334963200003</v>
      </c>
      <c r="Q200" s="60">
        <v>299.84791666666655</v>
      </c>
      <c r="R200" s="61">
        <v>2187.8703087499989</v>
      </c>
      <c r="S200" s="8">
        <v>69887.754197082293</v>
      </c>
      <c r="T200" s="77">
        <v>9.6698304641682793E-3</v>
      </c>
      <c r="U200" s="80">
        <v>3.0271876963651587E-4</v>
      </c>
      <c r="V200" s="86">
        <f t="shared" si="18"/>
        <v>12755.206128068381</v>
      </c>
    </row>
    <row r="201" spans="1:22" x14ac:dyDescent="0.3">
      <c r="A201" s="33">
        <v>2011</v>
      </c>
      <c r="B201" s="3">
        <v>40742</v>
      </c>
      <c r="C201" s="33">
        <v>7</v>
      </c>
      <c r="D201" s="2">
        <v>18</v>
      </c>
      <c r="E201" s="33">
        <v>199</v>
      </c>
      <c r="F201" s="4">
        <v>24.723125</v>
      </c>
      <c r="G201" s="37">
        <v>299.40208333333334</v>
      </c>
      <c r="H201" s="4">
        <v>28.572916666666668</v>
      </c>
      <c r="I201" s="37">
        <v>10.694305555555554</v>
      </c>
      <c r="J201" s="4">
        <v>12.020069444444447</v>
      </c>
      <c r="K201" s="37">
        <v>15.46923611111111</v>
      </c>
      <c r="L201" s="4">
        <v>23.748541666666664</v>
      </c>
      <c r="M201" s="63">
        <v>294.73717777777802</v>
      </c>
      <c r="N201" s="6">
        <v>294.73717777777802</v>
      </c>
      <c r="O201" s="37">
        <v>25.465292160000018</v>
      </c>
      <c r="P201" s="7">
        <f t="shared" si="17"/>
        <v>25.465292160000018</v>
      </c>
      <c r="Q201" s="60">
        <v>299.40208333333334</v>
      </c>
      <c r="R201" s="61">
        <v>2184.61724125</v>
      </c>
      <c r="S201" s="8">
        <v>69790.870376196719</v>
      </c>
      <c r="T201" s="77">
        <v>1.1656637913115261E-2</v>
      </c>
      <c r="U201" s="80">
        <v>3.6487999107524181E-4</v>
      </c>
      <c r="V201" s="86">
        <f t="shared" si="18"/>
        <v>12780.671420228382</v>
      </c>
    </row>
    <row r="202" spans="1:22" x14ac:dyDescent="0.3">
      <c r="A202" s="33">
        <v>2011</v>
      </c>
      <c r="B202" s="3">
        <v>40743</v>
      </c>
      <c r="C202" s="33">
        <v>7</v>
      </c>
      <c r="D202" s="2">
        <v>19</v>
      </c>
      <c r="E202" s="33">
        <v>200</v>
      </c>
      <c r="F202" s="4">
        <v>23.948958333333334</v>
      </c>
      <c r="G202" s="37">
        <v>299.17291666666677</v>
      </c>
      <c r="H202" s="4">
        <v>28.482083333333328</v>
      </c>
      <c r="I202" s="37">
        <v>10.679652777777781</v>
      </c>
      <c r="J202" s="4">
        <v>12.029236111111109</v>
      </c>
      <c r="K202" s="37">
        <v>15.761527777777777</v>
      </c>
      <c r="L202" s="4">
        <v>24.639583333333334</v>
      </c>
      <c r="M202" s="63">
        <v>399.71449999999999</v>
      </c>
      <c r="N202" s="6">
        <v>399.71449999999999</v>
      </c>
      <c r="O202" s="37">
        <v>34.535332799999992</v>
      </c>
      <c r="P202" s="7">
        <f t="shared" si="17"/>
        <v>34.535332799999999</v>
      </c>
      <c r="Q202" s="60">
        <v>299.17291666666677</v>
      </c>
      <c r="R202" s="61">
        <v>2182.9451037500007</v>
      </c>
      <c r="S202" s="8">
        <v>69693.986555311145</v>
      </c>
      <c r="T202" s="77">
        <v>1.5820522806859881E-2</v>
      </c>
      <c r="U202" s="80">
        <v>4.9552815826644906E-4</v>
      </c>
      <c r="V202" s="86">
        <f t="shared" si="18"/>
        <v>12815.206753028382</v>
      </c>
    </row>
    <row r="203" spans="1:22" x14ac:dyDescent="0.3">
      <c r="A203" s="33">
        <v>2011</v>
      </c>
      <c r="B203" s="3">
        <v>40744</v>
      </c>
      <c r="C203" s="33">
        <v>7</v>
      </c>
      <c r="D203" s="2">
        <v>20</v>
      </c>
      <c r="E203" s="33">
        <v>201</v>
      </c>
      <c r="F203" s="4">
        <v>25.964791666666667</v>
      </c>
      <c r="G203" s="37">
        <v>298.72291666666666</v>
      </c>
      <c r="H203" s="4">
        <v>29.201041666666665</v>
      </c>
      <c r="I203" s="37">
        <v>10.819930555555556</v>
      </c>
      <c r="J203" s="4">
        <v>12.068819444444445</v>
      </c>
      <c r="K203" s="37">
        <v>15.697638888888889</v>
      </c>
      <c r="L203" s="4">
        <v>25.032430555555553</v>
      </c>
      <c r="M203" s="63">
        <v>371.403520833333</v>
      </c>
      <c r="N203" s="6">
        <v>371.403520833333</v>
      </c>
      <c r="O203" s="37">
        <v>32.089264199999974</v>
      </c>
      <c r="P203" s="7">
        <f t="shared" si="17"/>
        <v>32.089264199999967</v>
      </c>
      <c r="Q203" s="60">
        <v>298.72291666666666</v>
      </c>
      <c r="R203" s="61">
        <v>2179.66163375</v>
      </c>
      <c r="S203" s="8">
        <v>69597.102734425571</v>
      </c>
      <c r="T203" s="77">
        <v>1.4722131042326961E-2</v>
      </c>
      <c r="U203" s="80">
        <v>4.6107183976391755E-4</v>
      </c>
      <c r="V203" s="86">
        <f t="shared" si="18"/>
        <v>12847.296017228382</v>
      </c>
    </row>
    <row r="204" spans="1:22" x14ac:dyDescent="0.3">
      <c r="A204" s="33">
        <v>2011</v>
      </c>
      <c r="B204" s="3">
        <v>40745</v>
      </c>
      <c r="C204" s="33">
        <v>7</v>
      </c>
      <c r="D204" s="2">
        <v>21</v>
      </c>
      <c r="E204" s="33">
        <v>202</v>
      </c>
      <c r="F204" s="4">
        <v>28.068749999999998</v>
      </c>
      <c r="G204" s="37">
        <v>298.04791666666671</v>
      </c>
      <c r="H204" s="4">
        <v>30.823541666666664</v>
      </c>
      <c r="I204" s="37">
        <v>11.138055555555555</v>
      </c>
      <c r="J204" s="4">
        <v>12.149097222222222</v>
      </c>
      <c r="K204" s="37">
        <v>15.973888888888892</v>
      </c>
      <c r="L204" s="4">
        <v>26.255833333333332</v>
      </c>
      <c r="M204" s="63">
        <v>419.58564000000001</v>
      </c>
      <c r="N204" s="6">
        <v>419.58564000000001</v>
      </c>
      <c r="O204" s="37">
        <v>36.252199296000001</v>
      </c>
      <c r="P204" s="7">
        <f t="shared" si="17"/>
        <v>36.252199296000001</v>
      </c>
      <c r="Q204" s="60">
        <v>298.04791666666671</v>
      </c>
      <c r="R204" s="61">
        <v>2174.7364287500004</v>
      </c>
      <c r="S204" s="8">
        <v>69500.218913539997</v>
      </c>
      <c r="T204" s="77">
        <v>1.6669697907638913E-2</v>
      </c>
      <c r="U204" s="80">
        <v>5.2161273536560572E-4</v>
      </c>
      <c r="V204" s="86">
        <f t="shared" si="18"/>
        <v>12883.548216524381</v>
      </c>
    </row>
    <row r="205" spans="1:22" x14ac:dyDescent="0.3">
      <c r="A205" s="33">
        <v>2011</v>
      </c>
      <c r="B205" s="3">
        <v>40746</v>
      </c>
      <c r="C205" s="33">
        <v>7</v>
      </c>
      <c r="D205" s="2">
        <v>22</v>
      </c>
      <c r="E205" s="33">
        <v>203</v>
      </c>
      <c r="F205" s="4">
        <v>22.946875000000002</v>
      </c>
      <c r="G205" s="37">
        <v>297.76458333333335</v>
      </c>
      <c r="H205" s="4">
        <v>26.087395833333332</v>
      </c>
      <c r="I205" s="37">
        <v>11.166458333333333</v>
      </c>
      <c r="J205" s="4">
        <v>12.332222222222223</v>
      </c>
      <c r="K205" s="37">
        <v>15.914861111111108</v>
      </c>
      <c r="L205" s="4">
        <v>24.495972222222221</v>
      </c>
      <c r="M205" s="63">
        <v>395.34679999999997</v>
      </c>
      <c r="N205" s="6">
        <v>395.34679999999997</v>
      </c>
      <c r="O205" s="37">
        <v>34.157963519999996</v>
      </c>
      <c r="P205" s="7">
        <f t="shared" si="17"/>
        <v>34.157963519999996</v>
      </c>
      <c r="Q205" s="60">
        <v>297.76458333333335</v>
      </c>
      <c r="R205" s="61">
        <v>2172.6690587499997</v>
      </c>
      <c r="S205" s="8">
        <v>69403.335092654423</v>
      </c>
      <c r="T205" s="77">
        <v>1.5721659671285637E-2</v>
      </c>
      <c r="U205" s="80">
        <v>4.921660245058632E-4</v>
      </c>
      <c r="V205" s="86">
        <f t="shared" si="18"/>
        <v>12917.706180044381</v>
      </c>
    </row>
    <row r="206" spans="1:22" x14ac:dyDescent="0.3">
      <c r="A206" s="33">
        <v>2011</v>
      </c>
      <c r="B206" s="3">
        <v>40747</v>
      </c>
      <c r="C206" s="33">
        <v>7</v>
      </c>
      <c r="D206" s="2">
        <v>23</v>
      </c>
      <c r="E206" s="33">
        <v>204</v>
      </c>
      <c r="F206" s="4">
        <v>24.626458333333328</v>
      </c>
      <c r="G206" s="37">
        <v>297.39583333333331</v>
      </c>
      <c r="H206" s="4">
        <v>28.67947916666666</v>
      </c>
      <c r="I206" s="37">
        <v>11.175069444444444</v>
      </c>
      <c r="J206" s="4">
        <v>12.268819444444446</v>
      </c>
      <c r="K206" s="37">
        <v>15.734166666666672</v>
      </c>
      <c r="L206" s="4">
        <v>24.495277777777773</v>
      </c>
      <c r="M206" s="63">
        <v>468.30041249999999</v>
      </c>
      <c r="N206" s="6">
        <v>468.30041249999999</v>
      </c>
      <c r="O206" s="37">
        <v>40.461155640000001</v>
      </c>
      <c r="P206" s="7">
        <f t="shared" si="17"/>
        <v>40.461155640000001</v>
      </c>
      <c r="Q206" s="60">
        <v>297.39583333333331</v>
      </c>
      <c r="R206" s="61">
        <v>2169.9784374999999</v>
      </c>
      <c r="S206" s="8">
        <v>69306.451271768849</v>
      </c>
      <c r="T206" s="77">
        <v>1.8645879120630666E-2</v>
      </c>
      <c r="U206" s="80">
        <v>5.8380071259659728E-4</v>
      </c>
      <c r="V206" s="86">
        <f t="shared" si="18"/>
        <v>12958.16733568438</v>
      </c>
    </row>
    <row r="207" spans="1:22" x14ac:dyDescent="0.3">
      <c r="A207" s="33">
        <v>2011</v>
      </c>
      <c r="B207" s="3">
        <v>40748</v>
      </c>
      <c r="C207" s="33">
        <v>7</v>
      </c>
      <c r="D207" s="2">
        <v>24</v>
      </c>
      <c r="E207" s="33">
        <v>205</v>
      </c>
      <c r="F207" s="4">
        <v>23.807708333333334</v>
      </c>
      <c r="G207" s="37">
        <v>297.12916666666666</v>
      </c>
      <c r="H207" s="4">
        <v>28.071458333333339</v>
      </c>
      <c r="I207" s="37">
        <v>11.140625</v>
      </c>
      <c r="J207" s="4">
        <v>12.530972222222223</v>
      </c>
      <c r="K207" s="37">
        <v>16.09868055555555</v>
      </c>
      <c r="L207" s="4">
        <v>24.486388888888893</v>
      </c>
      <c r="M207" s="63">
        <v>639.78381000000002</v>
      </c>
      <c r="N207" s="6">
        <v>639.78381000000002</v>
      </c>
      <c r="O207" s="37">
        <v>55.277321183999995</v>
      </c>
      <c r="P207" s="7">
        <f t="shared" si="17"/>
        <v>55.277321184000002</v>
      </c>
      <c r="Q207" s="60">
        <v>297.12916666666666</v>
      </c>
      <c r="R207" s="61">
        <v>2168.0326774999999</v>
      </c>
      <c r="S207" s="8">
        <v>69209.567450883274</v>
      </c>
      <c r="T207" s="77">
        <v>2.5496535065025559E-2</v>
      </c>
      <c r="U207" s="80">
        <v>7.9869479350856037E-4</v>
      </c>
      <c r="V207" s="86">
        <f t="shared" si="18"/>
        <v>13013.44465686838</v>
      </c>
    </row>
    <row r="208" spans="1:22" x14ac:dyDescent="0.3">
      <c r="A208" s="33">
        <v>2011</v>
      </c>
      <c r="B208" s="3">
        <v>40749</v>
      </c>
      <c r="C208" s="33">
        <v>7</v>
      </c>
      <c r="D208" s="2">
        <v>25</v>
      </c>
      <c r="E208" s="33">
        <v>206</v>
      </c>
      <c r="F208" s="4">
        <v>21.393541666666664</v>
      </c>
      <c r="G208" s="37">
        <v>296.76666666666659</v>
      </c>
      <c r="H208" s="4">
        <v>26.343958333333337</v>
      </c>
      <c r="I208" s="37">
        <v>11.218819444444444</v>
      </c>
      <c r="J208" s="4">
        <v>12.571458333333334</v>
      </c>
      <c r="K208" s="37">
        <v>16.317916666666665</v>
      </c>
      <c r="L208" s="4">
        <v>24.044722222222223</v>
      </c>
      <c r="M208" s="63">
        <v>757.98913333333303</v>
      </c>
      <c r="N208" s="6">
        <v>757.98913333333303</v>
      </c>
      <c r="O208" s="37">
        <v>65.490261119999971</v>
      </c>
      <c r="P208" s="7">
        <f t="shared" si="17"/>
        <v>65.490261119999971</v>
      </c>
      <c r="Q208" s="60">
        <v>296.76666666666659</v>
      </c>
      <c r="R208" s="61">
        <v>2165.3876599999994</v>
      </c>
      <c r="S208" s="8">
        <v>69112.6836299977</v>
      </c>
      <c r="T208" s="77">
        <v>3.0244127797421728E-2</v>
      </c>
      <c r="U208" s="80">
        <v>9.4758671896766789E-4</v>
      </c>
      <c r="V208" s="86">
        <f t="shared" si="18"/>
        <v>13078.934917988379</v>
      </c>
    </row>
    <row r="209" spans="1:34" x14ac:dyDescent="0.3">
      <c r="A209" s="33">
        <v>2011</v>
      </c>
      <c r="B209" s="3">
        <v>40750</v>
      </c>
      <c r="C209" s="33">
        <v>7</v>
      </c>
      <c r="D209" s="2">
        <v>26</v>
      </c>
      <c r="E209" s="33">
        <v>207</v>
      </c>
      <c r="F209" s="4">
        <v>19.010208333333338</v>
      </c>
      <c r="G209" s="37">
        <v>296.42083333333329</v>
      </c>
      <c r="H209" s="4">
        <v>23.72</v>
      </c>
      <c r="I209" s="37">
        <v>11.199513888888889</v>
      </c>
      <c r="J209" s="4">
        <v>12.742638888888889</v>
      </c>
      <c r="K209" s="37">
        <v>16.58861111111111</v>
      </c>
      <c r="L209" s="4">
        <v>22.057222222222219</v>
      </c>
      <c r="M209" s="63">
        <v>620.87843333333296</v>
      </c>
      <c r="N209" s="6">
        <v>620.87843333333296</v>
      </c>
      <c r="O209" s="37">
        <v>53.643896639999966</v>
      </c>
      <c r="P209" s="7">
        <f t="shared" si="17"/>
        <v>53.643896639999966</v>
      </c>
      <c r="Q209" s="60">
        <v>296.42083333333329</v>
      </c>
      <c r="R209" s="61">
        <v>2162.8642524999996</v>
      </c>
      <c r="S209" s="8">
        <v>69015.799809112126</v>
      </c>
      <c r="T209" s="77">
        <v>2.4802248489702649E-2</v>
      </c>
      <c r="U209" s="80">
        <v>7.7726979602310402E-4</v>
      </c>
      <c r="V209" s="86">
        <f t="shared" si="18"/>
        <v>13132.578814628379</v>
      </c>
    </row>
    <row r="210" spans="1:34" x14ac:dyDescent="0.3">
      <c r="A210" s="33">
        <v>2011</v>
      </c>
      <c r="B210" s="3">
        <v>40751</v>
      </c>
      <c r="C210" s="33">
        <v>7</v>
      </c>
      <c r="D210" s="2">
        <v>27</v>
      </c>
      <c r="E210" s="33">
        <v>208</v>
      </c>
      <c r="F210" s="4">
        <v>20.74625</v>
      </c>
      <c r="G210" s="37">
        <v>296.06458333333336</v>
      </c>
      <c r="H210" s="4">
        <v>24.667291666666657</v>
      </c>
      <c r="I210" s="37">
        <v>11.136180555555557</v>
      </c>
      <c r="J210" s="4">
        <v>12.53375</v>
      </c>
      <c r="K210" s="37">
        <v>16.451458333333335</v>
      </c>
      <c r="L210" s="4">
        <v>22.027777777777775</v>
      </c>
      <c r="M210" s="63">
        <v>609.70854999999995</v>
      </c>
      <c r="N210" s="6">
        <v>609.70854999999995</v>
      </c>
      <c r="O210" s="37">
        <v>52.678818719999995</v>
      </c>
      <c r="P210" s="7">
        <f t="shared" si="17"/>
        <v>52.678818719999995</v>
      </c>
      <c r="Q210" s="60">
        <v>296.06458333333336</v>
      </c>
      <c r="R210" s="61">
        <v>2160.2648387499999</v>
      </c>
      <c r="S210" s="8">
        <v>68918.915988226552</v>
      </c>
      <c r="T210" s="77">
        <v>2.4385352098996199E-2</v>
      </c>
      <c r="U210" s="80">
        <v>7.6435936295050173E-4</v>
      </c>
      <c r="V210" s="86">
        <f t="shared" si="18"/>
        <v>13185.257633348379</v>
      </c>
    </row>
    <row r="211" spans="1:34" x14ac:dyDescent="0.3">
      <c r="A211" s="33">
        <v>2011</v>
      </c>
      <c r="B211" s="3">
        <v>40752</v>
      </c>
      <c r="C211" s="33">
        <v>7</v>
      </c>
      <c r="D211" s="2">
        <v>28</v>
      </c>
      <c r="E211" s="33">
        <v>209</v>
      </c>
      <c r="F211" s="4">
        <v>21.970208333333343</v>
      </c>
      <c r="G211" s="37">
        <v>295.96250000000009</v>
      </c>
      <c r="H211" s="4">
        <v>24.877395833333338</v>
      </c>
      <c r="I211" s="37">
        <v>11.268541666666669</v>
      </c>
      <c r="J211" s="4">
        <v>12.343541666666665</v>
      </c>
      <c r="K211" s="37">
        <v>16.445277777777779</v>
      </c>
      <c r="L211" s="4">
        <v>21.719444444444438</v>
      </c>
      <c r="M211" s="63">
        <v>821.19267500000001</v>
      </c>
      <c r="N211" s="6">
        <v>821.19267500000001</v>
      </c>
      <c r="O211" s="37">
        <v>70.951047119999998</v>
      </c>
      <c r="P211" s="7">
        <f t="shared" si="17"/>
        <v>70.951047119999998</v>
      </c>
      <c r="Q211" s="60">
        <v>295.96250000000009</v>
      </c>
      <c r="R211" s="61">
        <v>2159.5199775000006</v>
      </c>
      <c r="S211" s="8">
        <v>68822.032167340978</v>
      </c>
      <c r="T211" s="77">
        <v>3.2855008455229713E-2</v>
      </c>
      <c r="U211" s="80">
        <v>1.0309350782825232E-3</v>
      </c>
      <c r="V211" s="86">
        <f t="shared" si="18"/>
        <v>13256.208680468379</v>
      </c>
    </row>
    <row r="212" spans="1:34" x14ac:dyDescent="0.3">
      <c r="A212" s="33">
        <v>2011</v>
      </c>
      <c r="B212" s="3">
        <v>40753</v>
      </c>
      <c r="C212" s="33">
        <v>7</v>
      </c>
      <c r="D212" s="2">
        <v>29</v>
      </c>
      <c r="E212" s="33">
        <v>210</v>
      </c>
      <c r="F212" s="4">
        <v>22.707083333333333</v>
      </c>
      <c r="G212" s="37">
        <v>296.92291666666665</v>
      </c>
      <c r="H212" s="4">
        <v>25.850625000000001</v>
      </c>
      <c r="I212" s="37">
        <v>11.703194444444447</v>
      </c>
      <c r="J212" s="4">
        <v>12.968819444444447</v>
      </c>
      <c r="K212" s="37">
        <v>16.363611111111108</v>
      </c>
      <c r="L212" s="4">
        <v>22.898472222222221</v>
      </c>
      <c r="M212" s="63">
        <v>729.12429999999995</v>
      </c>
      <c r="N212" s="6">
        <v>729.12429999999995</v>
      </c>
      <c r="O212" s="37">
        <v>62.996339519999992</v>
      </c>
      <c r="P212" s="7">
        <f t="shared" si="17"/>
        <v>62.996339519999999</v>
      </c>
      <c r="Q212" s="60">
        <v>296.92291666666665</v>
      </c>
      <c r="R212" s="61">
        <v>2166.5277537499996</v>
      </c>
      <c r="S212" s="8">
        <v>68725.148346455404</v>
      </c>
      <c r="T212" s="77">
        <v>2.9077097863602665E-2</v>
      </c>
      <c r="U212" s="80">
        <v>9.1664173938809865E-4</v>
      </c>
      <c r="V212" s="86">
        <f t="shared" si="18"/>
        <v>13319.205019988378</v>
      </c>
    </row>
    <row r="213" spans="1:34" x14ac:dyDescent="0.3">
      <c r="A213" s="33">
        <v>2011</v>
      </c>
      <c r="B213" s="3">
        <v>40754</v>
      </c>
      <c r="C213" s="33">
        <v>7</v>
      </c>
      <c r="D213" s="2">
        <v>30</v>
      </c>
      <c r="E213" s="33">
        <v>211</v>
      </c>
      <c r="F213" s="4">
        <v>21.676041666666677</v>
      </c>
      <c r="G213" s="37">
        <v>296.36458333333331</v>
      </c>
      <c r="H213" s="4">
        <v>25.166875000000005</v>
      </c>
      <c r="I213" s="37">
        <v>11.758680555555555</v>
      </c>
      <c r="J213" s="4">
        <v>13.134097222222222</v>
      </c>
      <c r="K213" s="37">
        <v>16.174097222222226</v>
      </c>
      <c r="L213" s="4">
        <v>22.892083333333336</v>
      </c>
      <c r="M213" s="63" t="s">
        <v>27</v>
      </c>
      <c r="N213" s="6">
        <v>772.19283600000006</v>
      </c>
      <c r="O213" s="37" t="s">
        <v>27</v>
      </c>
      <c r="P213" s="7">
        <f t="shared" si="17"/>
        <v>66.717461030400003</v>
      </c>
      <c r="Q213" s="60">
        <v>296.36458333333331</v>
      </c>
      <c r="R213" s="61">
        <v>2162.4538187499998</v>
      </c>
      <c r="S213" s="8">
        <v>68628.26452556983</v>
      </c>
      <c r="T213" s="77" t="s">
        <v>27</v>
      </c>
      <c r="U213" s="80" t="s">
        <v>27</v>
      </c>
      <c r="V213" s="86">
        <f t="shared" si="18"/>
        <v>13385.922481018777</v>
      </c>
    </row>
    <row r="214" spans="1:34" x14ac:dyDescent="0.3">
      <c r="A214" s="33">
        <v>2011</v>
      </c>
      <c r="B214" s="3">
        <v>40755</v>
      </c>
      <c r="C214" s="33">
        <v>7</v>
      </c>
      <c r="D214" s="2">
        <v>31</v>
      </c>
      <c r="E214" s="33">
        <v>212</v>
      </c>
      <c r="F214" s="4">
        <v>23.926458333333329</v>
      </c>
      <c r="G214" s="37">
        <v>295.86666666666662</v>
      </c>
      <c r="H214" s="4">
        <v>27.312604166666667</v>
      </c>
      <c r="I214" s="37">
        <v>11.468333333333334</v>
      </c>
      <c r="J214" s="4">
        <v>12.907430555555555</v>
      </c>
      <c r="K214" s="37">
        <v>16.411944444444444</v>
      </c>
      <c r="L214" s="4">
        <v>23.888125000000002</v>
      </c>
      <c r="M214" s="63" t="s">
        <v>27</v>
      </c>
      <c r="N214" s="6">
        <v>815.26137200000005</v>
      </c>
      <c r="O214" s="37" t="s">
        <v>27</v>
      </c>
      <c r="P214" s="7">
        <f t="shared" si="17"/>
        <v>70.438582540799999</v>
      </c>
      <c r="Q214" s="60">
        <v>295.86666666666662</v>
      </c>
      <c r="R214" s="61">
        <v>2158.8207199999997</v>
      </c>
      <c r="S214" s="8">
        <v>68531.380704684256</v>
      </c>
      <c r="T214" s="77" t="s">
        <v>27</v>
      </c>
      <c r="U214" s="80" t="s">
        <v>27</v>
      </c>
      <c r="V214" s="86">
        <f t="shared" si="18"/>
        <v>13456.361063559578</v>
      </c>
    </row>
    <row r="215" spans="1:34" x14ac:dyDescent="0.3">
      <c r="A215" s="33">
        <v>2011</v>
      </c>
      <c r="B215" s="3">
        <v>40756</v>
      </c>
      <c r="C215" s="33">
        <v>8</v>
      </c>
      <c r="D215" s="2">
        <v>1</v>
      </c>
      <c r="E215" s="33">
        <v>213</v>
      </c>
      <c r="F215" s="4">
        <v>22.935833333333346</v>
      </c>
      <c r="G215" s="37">
        <v>295.48750000000007</v>
      </c>
      <c r="H215" s="4">
        <v>26.245729166666656</v>
      </c>
      <c r="I215" s="37">
        <v>11.394722222222223</v>
      </c>
      <c r="J215" s="4">
        <v>12.974930555555559</v>
      </c>
      <c r="K215" s="37">
        <v>16.135555555555555</v>
      </c>
      <c r="L215" s="4">
        <v>24.135625000000001</v>
      </c>
      <c r="M215" s="63" t="s">
        <v>27</v>
      </c>
      <c r="N215" s="6">
        <v>858.32990800000005</v>
      </c>
      <c r="O215" s="37" t="s">
        <v>27</v>
      </c>
      <c r="P215" s="7">
        <f t="shared" si="17"/>
        <v>74.159704051200009</v>
      </c>
      <c r="Q215" s="60">
        <v>295.48750000000007</v>
      </c>
      <c r="R215" s="61">
        <v>2156.0540925000005</v>
      </c>
      <c r="S215" s="8">
        <v>68434.496883798682</v>
      </c>
      <c r="T215" s="77" t="s">
        <v>27</v>
      </c>
      <c r="U215" s="80" t="s">
        <v>27</v>
      </c>
      <c r="V215" s="86">
        <f t="shared" si="18"/>
        <v>13530.520767610778</v>
      </c>
    </row>
    <row r="216" spans="1:34" x14ac:dyDescent="0.3">
      <c r="A216" s="33">
        <v>2011</v>
      </c>
      <c r="B216" s="3">
        <v>40757</v>
      </c>
      <c r="C216" s="33">
        <v>8</v>
      </c>
      <c r="D216" s="2">
        <v>2</v>
      </c>
      <c r="E216" s="33">
        <v>214</v>
      </c>
      <c r="F216" s="4">
        <v>21.564374999999998</v>
      </c>
      <c r="G216" s="37">
        <v>295.05833333333334</v>
      </c>
      <c r="H216" s="4">
        <v>24.664479166666666</v>
      </c>
      <c r="I216" s="37">
        <v>11.716944444444445</v>
      </c>
      <c r="J216" s="4">
        <v>12.963472222222224</v>
      </c>
      <c r="K216" s="37">
        <v>16.435277777777774</v>
      </c>
      <c r="L216" s="4">
        <v>22.952222222222222</v>
      </c>
      <c r="M216" s="63" t="s">
        <v>27</v>
      </c>
      <c r="N216" s="6">
        <v>901.39844400000004</v>
      </c>
      <c r="O216" s="37" t="s">
        <v>27</v>
      </c>
      <c r="P216" s="7">
        <f t="shared" si="17"/>
        <v>77.880825561600005</v>
      </c>
      <c r="Q216" s="60">
        <v>295.05833333333334</v>
      </c>
      <c r="R216" s="61">
        <v>2152.9226349999999</v>
      </c>
      <c r="S216" s="8">
        <v>68337.613062913108</v>
      </c>
      <c r="T216" s="77" t="s">
        <v>27</v>
      </c>
      <c r="U216" s="80" t="s">
        <v>27</v>
      </c>
      <c r="V216" s="86">
        <f t="shared" si="18"/>
        <v>13608.401593172379</v>
      </c>
    </row>
    <row r="217" spans="1:34" x14ac:dyDescent="0.3">
      <c r="A217" s="33">
        <v>2011</v>
      </c>
      <c r="B217" s="3">
        <v>40758</v>
      </c>
      <c r="C217" s="33">
        <v>8</v>
      </c>
      <c r="D217" s="2">
        <v>3</v>
      </c>
      <c r="E217" s="33">
        <v>215</v>
      </c>
      <c r="F217" s="4">
        <v>20.098125</v>
      </c>
      <c r="G217" s="37">
        <v>296.42708333333326</v>
      </c>
      <c r="H217" s="4">
        <v>23.639583333333334</v>
      </c>
      <c r="I217" s="37">
        <v>11.768750000000002</v>
      </c>
      <c r="J217" s="4">
        <v>12.781736111111108</v>
      </c>
      <c r="K217" s="37">
        <v>16.777152777777776</v>
      </c>
      <c r="L217" s="4">
        <v>21.75611111111111</v>
      </c>
      <c r="M217" s="63">
        <v>944.46698000000004</v>
      </c>
      <c r="N217" s="6">
        <v>944.46698000000004</v>
      </c>
      <c r="O217" s="37">
        <v>81.601947071999987</v>
      </c>
      <c r="P217" s="7">
        <f t="shared" si="17"/>
        <v>81.601947072000016</v>
      </c>
      <c r="Q217" s="60">
        <v>296.42708333333326</v>
      </c>
      <c r="R217" s="61">
        <v>2162.9098562499994</v>
      </c>
      <c r="S217" s="8">
        <v>68240.729242027533</v>
      </c>
      <c r="T217" s="77">
        <v>3.7727853907642488E-2</v>
      </c>
      <c r="U217" s="80">
        <v>1.1957953553307526E-3</v>
      </c>
      <c r="V217" s="86">
        <f t="shared" si="18"/>
        <v>13690.003540244379</v>
      </c>
    </row>
    <row r="218" spans="1:34" x14ac:dyDescent="0.3">
      <c r="A218" s="33">
        <v>2011</v>
      </c>
      <c r="B218" s="3">
        <v>40759</v>
      </c>
      <c r="C218" s="33">
        <v>8</v>
      </c>
      <c r="D218" s="2">
        <v>4</v>
      </c>
      <c r="E218" s="33">
        <v>216</v>
      </c>
      <c r="F218" s="4">
        <v>20.508750000000003</v>
      </c>
      <c r="G218" s="37">
        <v>295.49166666666662</v>
      </c>
      <c r="H218" s="4">
        <v>24.469270833333336</v>
      </c>
      <c r="I218" s="37">
        <v>11.713888888888889</v>
      </c>
      <c r="J218" s="4">
        <v>13.121250000000002</v>
      </c>
      <c r="K218" s="37">
        <v>16.616249999999997</v>
      </c>
      <c r="L218" s="4">
        <v>22.40048611111111</v>
      </c>
      <c r="M218" s="63">
        <v>850.24671999999998</v>
      </c>
      <c r="N218" s="6">
        <v>850.24671999999998</v>
      </c>
      <c r="O218" s="37">
        <v>73.46131660799999</v>
      </c>
      <c r="P218" s="7">
        <f t="shared" si="17"/>
        <v>73.461316608000004</v>
      </c>
      <c r="Q218" s="60">
        <v>295.49166666666662</v>
      </c>
      <c r="R218" s="61">
        <v>2156.0844949999996</v>
      </c>
      <c r="S218" s="8">
        <v>68143.845421141959</v>
      </c>
      <c r="T218" s="77">
        <v>3.4071631598092823E-2</v>
      </c>
      <c r="U218" s="80">
        <v>1.0780330366446896E-3</v>
      </c>
      <c r="V218" s="86">
        <f t="shared" si="18"/>
        <v>13763.464856852379</v>
      </c>
    </row>
    <row r="219" spans="1:34" x14ac:dyDescent="0.3">
      <c r="A219" s="33">
        <v>2011</v>
      </c>
      <c r="B219" s="3">
        <v>40760</v>
      </c>
      <c r="C219" s="33">
        <v>8</v>
      </c>
      <c r="D219" s="2">
        <v>5</v>
      </c>
      <c r="E219" s="33">
        <v>217</v>
      </c>
      <c r="F219" s="4">
        <v>20.98854166666667</v>
      </c>
      <c r="G219" s="37">
        <v>295.20416666666671</v>
      </c>
      <c r="H219" s="4">
        <v>23.905833333333334</v>
      </c>
      <c r="I219" s="37">
        <v>11.90875</v>
      </c>
      <c r="J219" s="4">
        <v>13.067708333333334</v>
      </c>
      <c r="K219" s="37">
        <v>16.494027777777774</v>
      </c>
      <c r="L219" s="4">
        <v>22.450277777777782</v>
      </c>
      <c r="M219" s="63" t="s">
        <v>27</v>
      </c>
      <c r="N219" s="6">
        <v>800.88807999999995</v>
      </c>
      <c r="O219" s="37" t="s">
        <v>27</v>
      </c>
      <c r="P219" s="7">
        <f t="shared" si="17"/>
        <v>69.196730111999983</v>
      </c>
      <c r="Q219" s="60">
        <v>295.20416666666671</v>
      </c>
      <c r="R219" s="61">
        <v>2153.9867225000003</v>
      </c>
      <c r="S219" s="8">
        <v>68046.961600256385</v>
      </c>
      <c r="T219" s="77" t="s">
        <v>27</v>
      </c>
      <c r="U219" s="80" t="s">
        <v>27</v>
      </c>
      <c r="V219" s="86">
        <f t="shared" si="18"/>
        <v>13832.661586964379</v>
      </c>
    </row>
    <row r="220" spans="1:34" x14ac:dyDescent="0.3">
      <c r="A220" s="33">
        <v>2011</v>
      </c>
      <c r="B220" s="3">
        <v>40761</v>
      </c>
      <c r="C220" s="33">
        <v>8</v>
      </c>
      <c r="D220" s="2">
        <v>6</v>
      </c>
      <c r="E220" s="33">
        <v>218</v>
      </c>
      <c r="F220" s="4">
        <v>22.533541666666661</v>
      </c>
      <c r="G220" s="37">
        <v>295.55833333333334</v>
      </c>
      <c r="H220" s="4">
        <v>25.802500000000002</v>
      </c>
      <c r="I220" s="37">
        <v>12.176527777777777</v>
      </c>
      <c r="J220" s="4">
        <v>13.327222222222224</v>
      </c>
      <c r="K220" s="37">
        <v>16.100555555555555</v>
      </c>
      <c r="L220" s="4">
        <v>22.685486111111107</v>
      </c>
      <c r="M220" s="63" t="s">
        <v>27</v>
      </c>
      <c r="N220" s="6">
        <v>751.52944000000002</v>
      </c>
      <c r="O220" s="37" t="s">
        <v>27</v>
      </c>
      <c r="P220" s="7">
        <f t="shared" si="17"/>
        <v>64.932143616000005</v>
      </c>
      <c r="Q220" s="60">
        <v>295.55833333333334</v>
      </c>
      <c r="R220" s="61">
        <v>2156.5709349999997</v>
      </c>
      <c r="S220" s="8">
        <v>67950.077779370811</v>
      </c>
      <c r="T220" s="77" t="s">
        <v>27</v>
      </c>
      <c r="U220" s="80" t="s">
        <v>27</v>
      </c>
      <c r="V220" s="86">
        <f t="shared" si="18"/>
        <v>13897.59373058038</v>
      </c>
    </row>
    <row r="221" spans="1:34" x14ac:dyDescent="0.3">
      <c r="A221" s="33">
        <v>2011</v>
      </c>
      <c r="B221" s="3">
        <v>40762</v>
      </c>
      <c r="C221" s="33">
        <v>8</v>
      </c>
      <c r="D221" s="2">
        <v>7</v>
      </c>
      <c r="E221" s="33">
        <v>219</v>
      </c>
      <c r="F221" s="4">
        <v>22.168749999999999</v>
      </c>
      <c r="G221" s="37">
        <v>297.20833333333331</v>
      </c>
      <c r="H221" s="4">
        <v>25.350000000000009</v>
      </c>
      <c r="I221" s="37">
        <v>12.416180555555556</v>
      </c>
      <c r="J221" s="4">
        <v>13.627847222222224</v>
      </c>
      <c r="K221" s="37">
        <v>16.024236111111108</v>
      </c>
      <c r="L221" s="4">
        <v>22.86118055555556</v>
      </c>
      <c r="M221" s="63" t="s">
        <v>27</v>
      </c>
      <c r="N221" s="6">
        <v>702.17079999999999</v>
      </c>
      <c r="O221" s="37" t="s">
        <v>27</v>
      </c>
      <c r="P221" s="7">
        <f t="shared" si="17"/>
        <v>60.667557119999998</v>
      </c>
      <c r="Q221" s="60">
        <v>297.20833333333331</v>
      </c>
      <c r="R221" s="61">
        <v>2168.6103249999996</v>
      </c>
      <c r="S221" s="8">
        <v>67853.193958485237</v>
      </c>
      <c r="T221" s="77" t="s">
        <v>27</v>
      </c>
      <c r="U221" s="80" t="s">
        <v>27</v>
      </c>
      <c r="V221" s="86">
        <f t="shared" si="18"/>
        <v>13958.261287700379</v>
      </c>
    </row>
    <row r="222" spans="1:34" s="16" customFormat="1" x14ac:dyDescent="0.3">
      <c r="A222" s="34">
        <v>2011</v>
      </c>
      <c r="B222" s="11">
        <v>40763</v>
      </c>
      <c r="C222" s="34">
        <v>8</v>
      </c>
      <c r="D222" s="10">
        <v>8</v>
      </c>
      <c r="E222" s="34">
        <v>220</v>
      </c>
      <c r="F222" s="12">
        <v>20.91854166666667</v>
      </c>
      <c r="G222" s="38">
        <v>298.29791666666665</v>
      </c>
      <c r="H222" s="12">
        <v>24.781354166666659</v>
      </c>
      <c r="I222" s="38">
        <v>12.520555555555555</v>
      </c>
      <c r="J222" s="12">
        <v>13.843541666666669</v>
      </c>
      <c r="K222" s="38">
        <v>15.702083333333334</v>
      </c>
      <c r="L222" s="12">
        <v>22.639722222222222</v>
      </c>
      <c r="M222" s="38">
        <v>652.81215999999995</v>
      </c>
      <c r="N222" s="12">
        <v>652.81215999999995</v>
      </c>
      <c r="O222" s="38">
        <v>56.402970623999998</v>
      </c>
      <c r="P222" s="12">
        <f t="shared" si="17"/>
        <v>56.402970623999998</v>
      </c>
      <c r="Q222" s="13">
        <v>298.29791666666665</v>
      </c>
      <c r="R222" s="48">
        <v>2176.5605787499999</v>
      </c>
      <c r="S222" s="13">
        <v>67756.31013759911</v>
      </c>
      <c r="T222" s="83">
        <v>2.5913806936810488E-2</v>
      </c>
      <c r="U222" s="84">
        <v>8.3243863943383554E-4</v>
      </c>
      <c r="V222" s="87">
        <f t="shared" si="18"/>
        <v>14014.664258324379</v>
      </c>
      <c r="Y222"/>
      <c r="Z222"/>
      <c r="AA222"/>
      <c r="AB222"/>
      <c r="AC222"/>
      <c r="AD222"/>
      <c r="AE222"/>
      <c r="AF222"/>
      <c r="AG222"/>
      <c r="AH222"/>
    </row>
    <row r="223" spans="1:34" x14ac:dyDescent="0.3">
      <c r="A223" s="33">
        <v>2011</v>
      </c>
      <c r="B223" s="3">
        <v>40764</v>
      </c>
      <c r="C223" s="33">
        <v>8</v>
      </c>
      <c r="D223" s="2">
        <v>9</v>
      </c>
      <c r="E223" s="33">
        <v>221</v>
      </c>
      <c r="F223" s="4">
        <v>19.749791666666663</v>
      </c>
      <c r="G223" s="37">
        <v>299.44166666666678</v>
      </c>
      <c r="H223" s="4">
        <v>22.983958333333344</v>
      </c>
      <c r="I223" s="37">
        <v>12.538750000000002</v>
      </c>
      <c r="J223" s="4">
        <v>13.256180555555554</v>
      </c>
      <c r="K223" s="37">
        <v>15.240347222222221</v>
      </c>
      <c r="L223" s="4">
        <v>21.728888888888889</v>
      </c>
      <c r="M223" s="63">
        <v>555.00453333333303</v>
      </c>
      <c r="N223" s="6">
        <v>555.00453333333303</v>
      </c>
      <c r="O223" s="37">
        <v>47.952391679999977</v>
      </c>
      <c r="P223" s="7">
        <f t="shared" si="17"/>
        <v>47.952391679999977</v>
      </c>
      <c r="Q223" s="60">
        <v>299.44166666666678</v>
      </c>
      <c r="R223" s="61">
        <v>2184.906065000001</v>
      </c>
      <c r="S223" s="8">
        <v>67756.31013759911</v>
      </c>
      <c r="T223" s="77">
        <v>2.1947118207116128E-2</v>
      </c>
      <c r="U223" s="80">
        <v>7.0771846316038383E-4</v>
      </c>
      <c r="V223" s="86">
        <f t="shared" si="18"/>
        <v>14062.61665000438</v>
      </c>
    </row>
    <row r="224" spans="1:34" x14ac:dyDescent="0.3">
      <c r="A224" s="33">
        <v>2011</v>
      </c>
      <c r="B224" s="3">
        <v>40765</v>
      </c>
      <c r="C224" s="33">
        <v>8</v>
      </c>
      <c r="D224" s="2">
        <v>10</v>
      </c>
      <c r="E224" s="33">
        <v>222</v>
      </c>
      <c r="F224" s="4">
        <v>17.029999999999998</v>
      </c>
      <c r="G224" s="37">
        <v>300.78750000000002</v>
      </c>
      <c r="H224" s="4">
        <v>19.940625000000001</v>
      </c>
      <c r="I224" s="37">
        <v>12.802083333333334</v>
      </c>
      <c r="J224" s="4">
        <v>13.126805555555556</v>
      </c>
      <c r="K224" s="37">
        <v>14.887083333333331</v>
      </c>
      <c r="L224" s="4">
        <v>20.922499999999996</v>
      </c>
      <c r="M224" s="63">
        <v>700.08295714285703</v>
      </c>
      <c r="N224" s="6">
        <v>700.08295714285703</v>
      </c>
      <c r="O224" s="37">
        <v>60.487167497142842</v>
      </c>
      <c r="P224" s="7">
        <f t="shared" si="17"/>
        <v>60.487167497142849</v>
      </c>
      <c r="Q224" s="60">
        <v>300.78750000000002</v>
      </c>
      <c r="R224" s="61">
        <v>2194.7260725000001</v>
      </c>
      <c r="S224" s="8">
        <v>67756.310137599095</v>
      </c>
      <c r="T224" s="77">
        <v>2.7560235536930697E-2</v>
      </c>
      <c r="U224" s="80">
        <v>8.9271637393337796E-4</v>
      </c>
      <c r="V224" s="86">
        <f t="shared" si="18"/>
        <v>14123.103817501524</v>
      </c>
    </row>
    <row r="225" spans="1:34" x14ac:dyDescent="0.3">
      <c r="A225" s="33">
        <v>2011</v>
      </c>
      <c r="B225" s="3">
        <v>40766</v>
      </c>
      <c r="C225" s="33">
        <v>8</v>
      </c>
      <c r="D225" s="2">
        <v>11</v>
      </c>
      <c r="E225" s="33">
        <v>223</v>
      </c>
      <c r="F225" s="4">
        <v>16.72666666666667</v>
      </c>
      <c r="G225" s="37">
        <v>300.31666666666666</v>
      </c>
      <c r="H225" s="4">
        <v>19.892812499999998</v>
      </c>
      <c r="I225" s="37">
        <v>12.832152777777779</v>
      </c>
      <c r="J225" s="4">
        <v>12.904791666666666</v>
      </c>
      <c r="K225" s="37">
        <v>14.343611111111111</v>
      </c>
      <c r="L225" s="4">
        <v>20.086666666666662</v>
      </c>
      <c r="M225" s="63" t="s">
        <v>27</v>
      </c>
      <c r="N225" s="6">
        <v>676.35017857142896</v>
      </c>
      <c r="O225" s="37" t="s">
        <v>27</v>
      </c>
      <c r="P225" s="7">
        <f t="shared" si="17"/>
        <v>58.436655428571463</v>
      </c>
      <c r="Q225" s="60">
        <v>300.31666666666666</v>
      </c>
      <c r="R225" s="61">
        <v>2191.2905899999996</v>
      </c>
      <c r="S225" s="8">
        <v>67756.310137599095</v>
      </c>
      <c r="T225" s="77" t="s">
        <v>27</v>
      </c>
      <c r="U225" s="80" t="s">
        <v>27</v>
      </c>
      <c r="V225" s="86">
        <f t="shared" si="18"/>
        <v>14181.540472930095</v>
      </c>
    </row>
    <row r="226" spans="1:34" x14ac:dyDescent="0.3">
      <c r="A226" s="33">
        <v>2011</v>
      </c>
      <c r="B226" s="3">
        <v>40767</v>
      </c>
      <c r="C226" s="33">
        <v>8</v>
      </c>
      <c r="D226" s="2">
        <v>12</v>
      </c>
      <c r="E226" s="33">
        <v>224</v>
      </c>
      <c r="F226" s="4">
        <v>19.26520833333333</v>
      </c>
      <c r="G226" s="37">
        <v>299.69166666666666</v>
      </c>
      <c r="H226" s="4">
        <v>22.929270833333327</v>
      </c>
      <c r="I226" s="37">
        <v>12.754513888888887</v>
      </c>
      <c r="J226" s="4">
        <v>12.833194444444446</v>
      </c>
      <c r="K226" s="37">
        <v>14.111805555555556</v>
      </c>
      <c r="L226" s="4">
        <v>20.780416666666664</v>
      </c>
      <c r="M226" s="63">
        <v>652.61739999999998</v>
      </c>
      <c r="N226" s="6">
        <v>652.61739999999998</v>
      </c>
      <c r="O226" s="37">
        <v>56.386143359999998</v>
      </c>
      <c r="P226" s="7">
        <f t="shared" si="17"/>
        <v>56.386143359999998</v>
      </c>
      <c r="Q226" s="60">
        <v>299.69166666666666</v>
      </c>
      <c r="R226" s="61">
        <v>2186.7302149999996</v>
      </c>
      <c r="S226" s="8">
        <v>67756.310137599095</v>
      </c>
      <c r="T226" s="77">
        <v>2.5785596674530793E-2</v>
      </c>
      <c r="U226" s="80">
        <v>8.3219028966440717E-4</v>
      </c>
      <c r="V226" s="86">
        <f t="shared" si="18"/>
        <v>14237.926616290095</v>
      </c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x14ac:dyDescent="0.3">
      <c r="A227" s="33">
        <v>2011</v>
      </c>
      <c r="B227" s="3">
        <v>40768</v>
      </c>
      <c r="C227" s="33">
        <v>8</v>
      </c>
      <c r="D227" s="2">
        <v>13</v>
      </c>
      <c r="E227" s="33">
        <v>225</v>
      </c>
      <c r="F227" s="4">
        <v>20.208333333333329</v>
      </c>
      <c r="G227" s="37">
        <v>299.55</v>
      </c>
      <c r="H227" s="4">
        <v>22.899791666666662</v>
      </c>
      <c r="I227" s="37">
        <v>12.734236111111114</v>
      </c>
      <c r="J227" s="4">
        <v>12.743819444444446</v>
      </c>
      <c r="K227" s="37">
        <v>14.036805555555558</v>
      </c>
      <c r="L227" s="4">
        <v>20.985069444444449</v>
      </c>
      <c r="M227" s="63">
        <v>770.31259</v>
      </c>
      <c r="N227" s="6">
        <v>770.31259</v>
      </c>
      <c r="O227" s="37">
        <v>66.555007775999997</v>
      </c>
      <c r="P227" s="7">
        <f t="shared" si="17"/>
        <v>66.555007775999997</v>
      </c>
      <c r="Q227" s="60">
        <v>299.55</v>
      </c>
      <c r="R227" s="61">
        <v>2185.6965299999997</v>
      </c>
      <c r="S227" s="8">
        <v>67756.310137599095</v>
      </c>
      <c r="T227" s="77">
        <v>3.0450250921156014E-2</v>
      </c>
      <c r="U227" s="80">
        <v>9.8227025115211401E-4</v>
      </c>
      <c r="V227" s="86">
        <f t="shared" si="18"/>
        <v>14304.481624066095</v>
      </c>
    </row>
    <row r="228" spans="1:34" x14ac:dyDescent="0.3">
      <c r="A228" s="33">
        <v>2011</v>
      </c>
      <c r="B228" s="3">
        <v>40769</v>
      </c>
      <c r="C228" s="33">
        <v>8</v>
      </c>
      <c r="D228" s="2">
        <v>14</v>
      </c>
      <c r="E228" s="33">
        <v>226</v>
      </c>
      <c r="F228" s="4">
        <v>17.712916666666668</v>
      </c>
      <c r="G228" s="37">
        <v>301.78125</v>
      </c>
      <c r="H228" s="4">
        <v>20.678333333333335</v>
      </c>
      <c r="I228" s="37">
        <v>12.746527777777777</v>
      </c>
      <c r="J228" s="4">
        <v>12.77361111111111</v>
      </c>
      <c r="K228" s="37">
        <v>13.934305555555554</v>
      </c>
      <c r="L228" s="4">
        <v>19.997291666666666</v>
      </c>
      <c r="M228" s="63">
        <v>807.01456666666695</v>
      </c>
      <c r="N228" s="6">
        <v>807.01456666666695</v>
      </c>
      <c r="O228" s="37">
        <v>69.726058560000013</v>
      </c>
      <c r="P228" s="7">
        <f t="shared" si="17"/>
        <v>69.726058560000013</v>
      </c>
      <c r="Q228" s="60">
        <v>301.78125</v>
      </c>
      <c r="R228" s="61">
        <v>2201.9770687499999</v>
      </c>
      <c r="S228" s="8">
        <v>67756.310137599095</v>
      </c>
      <c r="T228" s="77">
        <v>3.1665206486269873E-2</v>
      </c>
      <c r="U228" s="80">
        <v>1.0290710698147637E-3</v>
      </c>
      <c r="V228" s="86">
        <f t="shared" si="18"/>
        <v>14374.207682626095</v>
      </c>
    </row>
    <row r="229" spans="1:34" x14ac:dyDescent="0.3">
      <c r="A229" s="33">
        <v>2011</v>
      </c>
      <c r="B229" s="3">
        <v>40770</v>
      </c>
      <c r="C229" s="33">
        <v>8</v>
      </c>
      <c r="D229" s="2">
        <v>15</v>
      </c>
      <c r="E229" s="33">
        <v>227</v>
      </c>
      <c r="F229" s="4">
        <v>19.424375000000001</v>
      </c>
      <c r="G229" s="37">
        <v>304.7291666666668</v>
      </c>
      <c r="H229" s="4">
        <v>22.337187499999999</v>
      </c>
      <c r="I229" s="37">
        <v>12.818402777777777</v>
      </c>
      <c r="J229" s="4">
        <v>12.893611111111113</v>
      </c>
      <c r="K229" s="37">
        <v>14.016527777777776</v>
      </c>
      <c r="L229" s="4">
        <v>20.17347222222222</v>
      </c>
      <c r="M229" s="63">
        <v>908.34270000000004</v>
      </c>
      <c r="N229" s="6">
        <v>908.34270000000004</v>
      </c>
      <c r="O229" s="37">
        <v>78.480809280000003</v>
      </c>
      <c r="P229" s="7">
        <f t="shared" si="17"/>
        <v>78.480809280000003</v>
      </c>
      <c r="Q229" s="60">
        <v>304.7291666666668</v>
      </c>
      <c r="R229" s="61">
        <v>2223.486837500001</v>
      </c>
      <c r="S229" s="8">
        <v>67756.310137599095</v>
      </c>
      <c r="T229" s="77">
        <v>3.5296277880484631E-2</v>
      </c>
      <c r="U229" s="80">
        <v>1.1582804482803397E-3</v>
      </c>
      <c r="V229" s="86">
        <f t="shared" si="18"/>
        <v>14452.688491906094</v>
      </c>
    </row>
    <row r="230" spans="1:34" x14ac:dyDescent="0.3">
      <c r="A230" s="33">
        <v>2011</v>
      </c>
      <c r="B230" s="3">
        <v>40771</v>
      </c>
      <c r="C230" s="33">
        <v>8</v>
      </c>
      <c r="D230" s="2">
        <v>16</v>
      </c>
      <c r="E230" s="33">
        <v>228</v>
      </c>
      <c r="F230" s="4">
        <v>19.904791666666664</v>
      </c>
      <c r="G230" s="37">
        <v>302.95833333333343</v>
      </c>
      <c r="H230" s="4">
        <v>22.990000000000002</v>
      </c>
      <c r="I230" s="37">
        <v>12.975069444444445</v>
      </c>
      <c r="J230" s="4">
        <v>13.02048611111111</v>
      </c>
      <c r="K230" s="37">
        <v>14.015555555555556</v>
      </c>
      <c r="L230" s="4">
        <v>20.888750000000002</v>
      </c>
      <c r="M230" s="63" t="s">
        <v>27</v>
      </c>
      <c r="N230" s="6">
        <v>824.35045227272701</v>
      </c>
      <c r="O230" s="37" t="s">
        <v>27</v>
      </c>
      <c r="P230" s="7">
        <f t="shared" si="17"/>
        <v>71.223879076363602</v>
      </c>
      <c r="Q230" s="60">
        <v>302.95833333333343</v>
      </c>
      <c r="R230" s="61">
        <v>2210.5657750000009</v>
      </c>
      <c r="S230" s="8">
        <v>67756.310137599095</v>
      </c>
      <c r="T230" s="77" t="s">
        <v>27</v>
      </c>
      <c r="U230" s="80" t="s">
        <v>27</v>
      </c>
      <c r="V230" s="86">
        <f t="shared" si="18"/>
        <v>14523.912370982458</v>
      </c>
    </row>
    <row r="231" spans="1:34" x14ac:dyDescent="0.3">
      <c r="A231" s="33">
        <v>2011</v>
      </c>
      <c r="B231" s="3">
        <v>40772</v>
      </c>
      <c r="C231" s="33">
        <v>8</v>
      </c>
      <c r="D231" s="2">
        <v>17</v>
      </c>
      <c r="E231" s="33">
        <v>229</v>
      </c>
      <c r="F231" s="4">
        <v>20.345000000000002</v>
      </c>
      <c r="G231" s="37">
        <v>302.36874999999998</v>
      </c>
      <c r="H231" s="4">
        <v>22.337395833333336</v>
      </c>
      <c r="I231" s="37">
        <v>13.075069444444445</v>
      </c>
      <c r="J231" s="4">
        <v>13.074239066193853</v>
      </c>
      <c r="K231" s="37">
        <v>14.001906028368792</v>
      </c>
      <c r="L231" s="4">
        <v>21.173407210401891</v>
      </c>
      <c r="M231" s="63">
        <v>740.35820454545501</v>
      </c>
      <c r="N231" s="6">
        <v>740.35820454545501</v>
      </c>
      <c r="O231" s="37">
        <v>63.966948872727308</v>
      </c>
      <c r="P231" s="7">
        <f t="shared" si="17"/>
        <v>63.966948872727315</v>
      </c>
      <c r="Q231" s="60">
        <v>302.36874999999998</v>
      </c>
      <c r="R231" s="61">
        <v>2206.2638212499996</v>
      </c>
      <c r="S231" s="8">
        <v>67756.310137599095</v>
      </c>
      <c r="T231" s="77">
        <v>2.8993336271310313E-2</v>
      </c>
      <c r="U231" s="80">
        <v>9.4407367731246916E-4</v>
      </c>
      <c r="V231" s="86">
        <f t="shared" si="18"/>
        <v>14587.879319855185</v>
      </c>
    </row>
    <row r="232" spans="1:34" x14ac:dyDescent="0.3">
      <c r="A232" s="33">
        <v>2011</v>
      </c>
      <c r="B232" s="3">
        <v>40773</v>
      </c>
      <c r="C232" s="33">
        <v>8</v>
      </c>
      <c r="D232" s="2">
        <v>18</v>
      </c>
      <c r="E232" s="33">
        <v>230</v>
      </c>
      <c r="F232" s="4">
        <v>20.743958333333328</v>
      </c>
      <c r="G232" s="37">
        <v>302.05833333333334</v>
      </c>
      <c r="H232" s="4">
        <v>23.494166666666661</v>
      </c>
      <c r="I232" s="37">
        <v>13.091319444444446</v>
      </c>
      <c r="J232" s="4">
        <v>13.174999999999999</v>
      </c>
      <c r="K232" s="37">
        <v>13.939999999999998</v>
      </c>
      <c r="L232" s="4">
        <v>21.408749999999998</v>
      </c>
      <c r="M232" s="63">
        <v>813.53443636363602</v>
      </c>
      <c r="N232" s="6">
        <v>813.53443636363602</v>
      </c>
      <c r="O232" s="37">
        <v>70.28937530181814</v>
      </c>
      <c r="P232" s="7">
        <f t="shared" si="17"/>
        <v>70.289375301818168</v>
      </c>
      <c r="Q232" s="60">
        <v>302.05833333333334</v>
      </c>
      <c r="R232" s="61">
        <v>2203.9988349999999</v>
      </c>
      <c r="S232" s="8">
        <v>67756.310137599095</v>
      </c>
      <c r="T232" s="77">
        <v>3.189174793815993E-2</v>
      </c>
      <c r="U232" s="80">
        <v>1.0373849337290491E-3</v>
      </c>
      <c r="V232" s="86">
        <f t="shared" si="18"/>
        <v>14658.168695157003</v>
      </c>
    </row>
    <row r="233" spans="1:34" x14ac:dyDescent="0.3">
      <c r="A233" s="33">
        <v>2011</v>
      </c>
      <c r="B233" s="3">
        <v>40774</v>
      </c>
      <c r="C233" s="33">
        <v>8</v>
      </c>
      <c r="D233" s="2">
        <v>19</v>
      </c>
      <c r="E233" s="33">
        <v>231</v>
      </c>
      <c r="F233" s="4">
        <v>20.833958333333332</v>
      </c>
      <c r="G233" s="37">
        <v>301.53749999999997</v>
      </c>
      <c r="H233" s="4">
        <v>23.719895833333339</v>
      </c>
      <c r="I233" s="37">
        <v>13.160763888888889</v>
      </c>
      <c r="J233" s="4">
        <v>13.223541666666664</v>
      </c>
      <c r="K233" s="37">
        <v>13.787569444444443</v>
      </c>
      <c r="L233" s="4">
        <v>21.207013888888884</v>
      </c>
      <c r="M233" s="63">
        <v>529.20735000000002</v>
      </c>
      <c r="N233" s="6">
        <v>529.20735000000002</v>
      </c>
      <c r="O233" s="37">
        <v>45.723515039999995</v>
      </c>
      <c r="P233" s="7">
        <f t="shared" si="17"/>
        <v>45.723515040000009</v>
      </c>
      <c r="Q233" s="60">
        <v>301.53749999999997</v>
      </c>
      <c r="R233" s="61">
        <v>2200.1985224999999</v>
      </c>
      <c r="S233" s="8">
        <v>67756.310137599095</v>
      </c>
      <c r="T233" s="77">
        <v>2.0781540652998053E-2</v>
      </c>
      <c r="U233" s="80">
        <v>6.7482297880662283E-4</v>
      </c>
      <c r="V233" s="86">
        <f t="shared" si="18"/>
        <v>14703.892210197002</v>
      </c>
    </row>
    <row r="234" spans="1:34" x14ac:dyDescent="0.3">
      <c r="A234" s="33">
        <v>2011</v>
      </c>
      <c r="B234" s="3">
        <v>40775</v>
      </c>
      <c r="C234" s="33">
        <v>8</v>
      </c>
      <c r="D234" s="2">
        <v>20</v>
      </c>
      <c r="E234" s="33">
        <v>232</v>
      </c>
      <c r="F234" s="4">
        <v>19.874999999999996</v>
      </c>
      <c r="G234" s="37">
        <v>302.32083333333333</v>
      </c>
      <c r="H234" s="4">
        <v>21.805416666666666</v>
      </c>
      <c r="I234" s="37">
        <v>13.266458333333334</v>
      </c>
      <c r="J234" s="4">
        <v>13.303541666666666</v>
      </c>
      <c r="K234" s="37">
        <v>13.865625000000001</v>
      </c>
      <c r="L234" s="4">
        <v>20.489861111111111</v>
      </c>
      <c r="M234" s="63">
        <v>835.58301500000005</v>
      </c>
      <c r="N234" s="6">
        <v>835.58301500000005</v>
      </c>
      <c r="O234" s="37">
        <v>72.194372496</v>
      </c>
      <c r="P234" s="7">
        <f t="shared" si="17"/>
        <v>72.194372496</v>
      </c>
      <c r="Q234" s="60">
        <v>302.32083333333333</v>
      </c>
      <c r="R234" s="61">
        <v>2205.9141924999999</v>
      </c>
      <c r="S234" s="8">
        <v>67756.310137599095</v>
      </c>
      <c r="T234" s="77">
        <v>3.272764314290072E-2</v>
      </c>
      <c r="U234" s="80">
        <v>1.0655003548656666E-3</v>
      </c>
      <c r="V234" s="86">
        <f t="shared" si="18"/>
        <v>14776.086582693002</v>
      </c>
    </row>
    <row r="235" spans="1:34" x14ac:dyDescent="0.3">
      <c r="A235" s="33">
        <v>2011</v>
      </c>
      <c r="B235" s="3">
        <v>40776</v>
      </c>
      <c r="C235" s="33">
        <v>8</v>
      </c>
      <c r="D235" s="2">
        <v>21</v>
      </c>
      <c r="E235" s="33">
        <v>233</v>
      </c>
      <c r="F235" s="4">
        <v>16.355833333333333</v>
      </c>
      <c r="G235" s="37">
        <v>307.23749999999995</v>
      </c>
      <c r="H235" s="4">
        <v>19.315520833333338</v>
      </c>
      <c r="I235" s="37">
        <v>13.414722222222219</v>
      </c>
      <c r="J235" s="4">
        <v>13.431527777777781</v>
      </c>
      <c r="K235" s="37">
        <v>13.966527777777776</v>
      </c>
      <c r="L235" s="4">
        <v>19.229861111111109</v>
      </c>
      <c r="M235" s="63">
        <v>577.14801666666699</v>
      </c>
      <c r="N235" s="6">
        <v>577.14801666666699</v>
      </c>
      <c r="O235" s="37">
        <v>49.865588640000027</v>
      </c>
      <c r="P235" s="7">
        <f t="shared" si="17"/>
        <v>49.865588640000027</v>
      </c>
      <c r="Q235" s="60">
        <v>307.23749999999995</v>
      </c>
      <c r="R235" s="61">
        <v>2241.7891424999993</v>
      </c>
      <c r="S235" s="8">
        <v>67756.310137599095</v>
      </c>
      <c r="T235" s="77">
        <v>2.2243656949997938E-2</v>
      </c>
      <c r="U235" s="80">
        <v>7.3595490277928799E-4</v>
      </c>
      <c r="V235" s="86">
        <f t="shared" si="18"/>
        <v>14825.952171333001</v>
      </c>
    </row>
    <row r="236" spans="1:34" x14ac:dyDescent="0.3">
      <c r="A236" s="33">
        <v>2011</v>
      </c>
      <c r="B236" s="3">
        <v>40777</v>
      </c>
      <c r="C236" s="33">
        <v>8</v>
      </c>
      <c r="D236" s="2">
        <v>22</v>
      </c>
      <c r="E236" s="33">
        <v>234</v>
      </c>
      <c r="F236" s="4">
        <v>15.078750000000005</v>
      </c>
      <c r="G236" s="37">
        <v>307.38333333333327</v>
      </c>
      <c r="H236" s="4">
        <v>18.384374999999999</v>
      </c>
      <c r="I236" s="37">
        <v>13.452708333333332</v>
      </c>
      <c r="J236" s="4">
        <v>13.511736111111111</v>
      </c>
      <c r="K236" s="37">
        <v>13.963263888888894</v>
      </c>
      <c r="L236" s="4">
        <v>18.484097222222221</v>
      </c>
      <c r="M236" s="63">
        <v>522.45322857142901</v>
      </c>
      <c r="N236" s="6">
        <v>522.45322857142901</v>
      </c>
      <c r="O236" s="37">
        <v>45.139958948571461</v>
      </c>
      <c r="P236" s="7">
        <f t="shared" si="17"/>
        <v>45.139958948571476</v>
      </c>
      <c r="Q236" s="60">
        <v>307.38333333333327</v>
      </c>
      <c r="R236" s="61">
        <v>2242.8532299999993</v>
      </c>
      <c r="S236" s="8">
        <v>67756.310137599095</v>
      </c>
      <c r="T236" s="77">
        <v>2.0126131458263755E-2</v>
      </c>
      <c r="U236" s="80">
        <v>6.6621040692596025E-4</v>
      </c>
      <c r="V236" s="86">
        <f t="shared" si="18"/>
        <v>14871.092130281573</v>
      </c>
    </row>
    <row r="237" spans="1:34" x14ac:dyDescent="0.3">
      <c r="A237" s="33">
        <v>2011</v>
      </c>
      <c r="B237" s="3">
        <v>40778</v>
      </c>
      <c r="C237" s="33">
        <v>8</v>
      </c>
      <c r="D237" s="2">
        <v>23</v>
      </c>
      <c r="E237" s="33">
        <v>235</v>
      </c>
      <c r="F237" s="4">
        <v>18.088333333333338</v>
      </c>
      <c r="G237" s="37">
        <v>306.98958333333337</v>
      </c>
      <c r="H237" s="4">
        <v>20.270208333333336</v>
      </c>
      <c r="I237" s="37">
        <v>13.409305555555555</v>
      </c>
      <c r="J237" s="4">
        <v>13.496666666666663</v>
      </c>
      <c r="K237" s="37">
        <v>13.861527777777775</v>
      </c>
      <c r="L237" s="4">
        <v>19.448125000000001</v>
      </c>
      <c r="M237" s="63">
        <v>977.93057027027101</v>
      </c>
      <c r="N237" s="6">
        <v>977.93057027027101</v>
      </c>
      <c r="O237" s="37">
        <v>84.49320127135141</v>
      </c>
      <c r="P237" s="7">
        <f t="shared" si="17"/>
        <v>84.49320127135141</v>
      </c>
      <c r="Q237" s="60">
        <v>306.98958333333337</v>
      </c>
      <c r="R237" s="61">
        <v>2239.9801937500001</v>
      </c>
      <c r="S237" s="8">
        <v>67756.310137599095</v>
      </c>
      <c r="T237" s="77">
        <v>3.7720512666631879E-2</v>
      </c>
      <c r="U237" s="80">
        <v>1.2470159768110621E-3</v>
      </c>
      <c r="V237" s="86">
        <f t="shared" si="18"/>
        <v>14955.585331552924</v>
      </c>
    </row>
    <row r="238" spans="1:34" x14ac:dyDescent="0.3">
      <c r="A238" s="33">
        <v>2011</v>
      </c>
      <c r="B238" s="3">
        <v>40779</v>
      </c>
      <c r="C238" s="33">
        <v>8</v>
      </c>
      <c r="D238" s="2">
        <v>24</v>
      </c>
      <c r="E238" s="33">
        <v>236</v>
      </c>
      <c r="F238" s="4">
        <v>20.384583333333335</v>
      </c>
      <c r="G238" s="37">
        <v>308.81875000000002</v>
      </c>
      <c r="H238" s="4">
        <v>22.380625000000002</v>
      </c>
      <c r="I238" s="37">
        <v>13.475833333333334</v>
      </c>
      <c r="J238" s="4">
        <v>13.61284722222222</v>
      </c>
      <c r="K238" s="37">
        <v>13.860624999999997</v>
      </c>
      <c r="L238" s="4">
        <v>20.017083333333332</v>
      </c>
      <c r="M238" s="63">
        <v>1010.58221914894</v>
      </c>
      <c r="N238" s="6">
        <v>1010.58221914894</v>
      </c>
      <c r="O238" s="37">
        <v>87.31430373446841</v>
      </c>
      <c r="P238" s="7">
        <f t="shared" si="17"/>
        <v>87.31430373446841</v>
      </c>
      <c r="Q238" s="60">
        <v>308.81875000000002</v>
      </c>
      <c r="R238" s="61">
        <v>2253.3268912500002</v>
      </c>
      <c r="S238" s="8">
        <v>67756.310137599095</v>
      </c>
      <c r="T238" s="77">
        <v>3.8749062141637189E-2</v>
      </c>
      <c r="U238" s="80">
        <v>1.2886519876473654E-3</v>
      </c>
      <c r="V238" s="86">
        <f t="shared" si="18"/>
        <v>15042.899635287393</v>
      </c>
    </row>
    <row r="239" spans="1:34" x14ac:dyDescent="0.3">
      <c r="A239" s="33">
        <v>2011</v>
      </c>
      <c r="B239" s="3">
        <v>40780</v>
      </c>
      <c r="C239" s="33">
        <v>8</v>
      </c>
      <c r="D239" s="2">
        <v>25</v>
      </c>
      <c r="E239" s="33">
        <v>237</v>
      </c>
      <c r="F239" s="4">
        <v>17.811041666666664</v>
      </c>
      <c r="G239" s="37">
        <v>311.31041666666658</v>
      </c>
      <c r="H239" s="4">
        <v>21.296249999999993</v>
      </c>
      <c r="I239" s="37">
        <v>13.56159722222222</v>
      </c>
      <c r="J239" s="4">
        <v>13.653611111111111</v>
      </c>
      <c r="K239" s="37">
        <v>13.889583333333336</v>
      </c>
      <c r="L239" s="4">
        <v>20.467291666666668</v>
      </c>
      <c r="M239" s="63">
        <v>895.76403333333303</v>
      </c>
      <c r="N239" s="6">
        <v>895.76403333333303</v>
      </c>
      <c r="O239" s="37">
        <v>77.394012479999972</v>
      </c>
      <c r="P239" s="7">
        <f t="shared" si="17"/>
        <v>77.394012479999972</v>
      </c>
      <c r="Q239" s="60">
        <v>311.31041666666658</v>
      </c>
      <c r="R239" s="61">
        <v>2271.5075862499993</v>
      </c>
      <c r="S239" s="8">
        <v>67756.310137599095</v>
      </c>
      <c r="T239" s="77">
        <v>3.4071650452978976E-2</v>
      </c>
      <c r="U239" s="80">
        <v>1.1422406610222531E-3</v>
      </c>
      <c r="V239" s="86">
        <f t="shared" si="18"/>
        <v>15120.293647767392</v>
      </c>
    </row>
    <row r="240" spans="1:34" x14ac:dyDescent="0.3">
      <c r="A240" s="33">
        <v>2011</v>
      </c>
      <c r="B240" s="3">
        <v>40781</v>
      </c>
      <c r="C240" s="33">
        <v>8</v>
      </c>
      <c r="D240" s="2">
        <v>26</v>
      </c>
      <c r="E240" s="33">
        <v>238</v>
      </c>
      <c r="F240" s="4">
        <v>19.410208333333333</v>
      </c>
      <c r="G240" s="37">
        <v>309.08125000000007</v>
      </c>
      <c r="H240" s="4">
        <v>22.87135416666667</v>
      </c>
      <c r="I240" s="37">
        <v>13.632500000000002</v>
      </c>
      <c r="J240" s="4">
        <v>13.727569444444446</v>
      </c>
      <c r="K240" s="37">
        <v>13.881388888888891</v>
      </c>
      <c r="L240" s="4">
        <v>20.379652777777778</v>
      </c>
      <c r="M240" s="63">
        <v>810.88789999999995</v>
      </c>
      <c r="N240" s="6">
        <v>810.88789999999995</v>
      </c>
      <c r="O240" s="37">
        <v>70.060714559999994</v>
      </c>
      <c r="P240" s="7">
        <f t="shared" si="17"/>
        <v>70.060714560000008</v>
      </c>
      <c r="Q240" s="60">
        <v>309.08125000000007</v>
      </c>
      <c r="R240" s="61">
        <v>2255.2422487500003</v>
      </c>
      <c r="S240" s="8">
        <v>67756.310137599095</v>
      </c>
      <c r="T240" s="77">
        <v>3.1065715711397358E-2</v>
      </c>
      <c r="U240" s="80">
        <v>1.034010181748698E-3</v>
      </c>
      <c r="V240" s="86">
        <f t="shared" si="18"/>
        <v>15190.354362327393</v>
      </c>
    </row>
    <row r="241" spans="1:22" x14ac:dyDescent="0.3">
      <c r="A241" s="33">
        <v>2011</v>
      </c>
      <c r="B241" s="3">
        <v>40782</v>
      </c>
      <c r="C241" s="33">
        <v>8</v>
      </c>
      <c r="D241" s="2">
        <v>27</v>
      </c>
      <c r="E241" s="33">
        <v>239</v>
      </c>
      <c r="F241" s="4">
        <v>19.224375000000002</v>
      </c>
      <c r="G241" s="37">
        <v>309.57499999999999</v>
      </c>
      <c r="H241" s="4">
        <v>22.753437499999997</v>
      </c>
      <c r="I241" s="37">
        <v>13.716249999999997</v>
      </c>
      <c r="J241" s="4">
        <v>13.833194444444445</v>
      </c>
      <c r="K241" s="37">
        <v>13.939583333333337</v>
      </c>
      <c r="L241" s="4">
        <v>20.176666666666666</v>
      </c>
      <c r="M241" s="63">
        <v>1118.06406153846</v>
      </c>
      <c r="N241" s="6">
        <v>1118.06406153846</v>
      </c>
      <c r="O241" s="37">
        <v>96.600734916922931</v>
      </c>
      <c r="P241" s="7">
        <f t="shared" si="17"/>
        <v>96.600734916922931</v>
      </c>
      <c r="Q241" s="60">
        <v>309.57499999999999</v>
      </c>
      <c r="R241" s="61">
        <v>2258.8449449999998</v>
      </c>
      <c r="S241" s="8">
        <v>67756.310137599095</v>
      </c>
      <c r="T241" s="77">
        <v>4.2765544899728801E-2</v>
      </c>
      <c r="U241" s="80">
        <v>1.4257083173618334E-3</v>
      </c>
      <c r="V241" s="86">
        <f t="shared" si="18"/>
        <v>15286.955097244316</v>
      </c>
    </row>
    <row r="242" spans="1:22" x14ac:dyDescent="0.3">
      <c r="A242" s="33">
        <v>2011</v>
      </c>
      <c r="B242" s="3">
        <v>40783</v>
      </c>
      <c r="C242" s="33">
        <v>8</v>
      </c>
      <c r="D242" s="2">
        <v>28</v>
      </c>
      <c r="E242" s="33">
        <v>240</v>
      </c>
      <c r="F242" s="4">
        <v>16.311875000000001</v>
      </c>
      <c r="G242" s="37">
        <v>307.83750000000003</v>
      </c>
      <c r="H242" s="4">
        <v>18.547395833333336</v>
      </c>
      <c r="I242" s="37">
        <v>13.775208333333332</v>
      </c>
      <c r="J242" s="4">
        <v>13.868124999999999</v>
      </c>
      <c r="K242" s="37">
        <v>13.973819444444445</v>
      </c>
      <c r="L242" s="4">
        <v>19.697708333333335</v>
      </c>
      <c r="M242" s="63">
        <v>1212.8471648648599</v>
      </c>
      <c r="N242" s="6">
        <v>1212.8471648648599</v>
      </c>
      <c r="O242" s="37">
        <v>104.78999504432389</v>
      </c>
      <c r="P242" s="7">
        <f t="shared" si="17"/>
        <v>104.78999504432389</v>
      </c>
      <c r="Q242" s="60">
        <v>307.83750000000003</v>
      </c>
      <c r="R242" s="61">
        <v>2246.1671025000001</v>
      </c>
      <c r="S242" s="8">
        <v>67756.310137599095</v>
      </c>
      <c r="T242" s="77">
        <v>4.665280465006004E-2</v>
      </c>
      <c r="U242" s="80">
        <v>1.546571748542933E-3</v>
      </c>
      <c r="V242" s="86">
        <f t="shared" si="18"/>
        <v>15391.74509228864</v>
      </c>
    </row>
    <row r="243" spans="1:22" x14ac:dyDescent="0.3">
      <c r="A243" s="33">
        <v>2011</v>
      </c>
      <c r="B243" s="3">
        <v>40784</v>
      </c>
      <c r="C243" s="33">
        <v>8</v>
      </c>
      <c r="D243" s="2">
        <v>29</v>
      </c>
      <c r="E243" s="33">
        <v>241</v>
      </c>
      <c r="F243" s="4">
        <v>16.399166666666662</v>
      </c>
      <c r="G243" s="37">
        <v>307.65416666666664</v>
      </c>
      <c r="H243" s="4">
        <v>19.336041666666667</v>
      </c>
      <c r="I243" s="37">
        <v>13.838055555555551</v>
      </c>
      <c r="J243" s="4">
        <v>13.910347222222219</v>
      </c>
      <c r="K243" s="37">
        <v>13.999236111111108</v>
      </c>
      <c r="L243" s="4">
        <v>18.824444444444442</v>
      </c>
      <c r="M243" s="63">
        <v>842.17629999999997</v>
      </c>
      <c r="N243" s="6">
        <v>842.17629999999997</v>
      </c>
      <c r="O243" s="37">
        <v>72.764032319999984</v>
      </c>
      <c r="P243" s="7">
        <f t="shared" si="17"/>
        <v>72.764032320000013</v>
      </c>
      <c r="Q243" s="60">
        <v>307.65416666666664</v>
      </c>
      <c r="R243" s="61">
        <v>2244.8293924999998</v>
      </c>
      <c r="S243" s="8">
        <v>67756.310137599095</v>
      </c>
      <c r="T243" s="77">
        <v>3.2414058976199006E-2</v>
      </c>
      <c r="U243" s="80">
        <v>1.0739078348899348E-3</v>
      </c>
      <c r="V243" s="86">
        <f t="shared" si="18"/>
        <v>15464.509124608639</v>
      </c>
    </row>
    <row r="244" spans="1:22" x14ac:dyDescent="0.3">
      <c r="A244" s="33">
        <v>2011</v>
      </c>
      <c r="B244" s="3">
        <v>40785</v>
      </c>
      <c r="C244" s="33">
        <v>8</v>
      </c>
      <c r="D244" s="2">
        <v>30</v>
      </c>
      <c r="E244" s="33">
        <v>242</v>
      </c>
      <c r="F244" s="4">
        <v>18.590833333333332</v>
      </c>
      <c r="G244" s="37">
        <v>306.95416666666671</v>
      </c>
      <c r="H244" s="4">
        <v>21.013229166666669</v>
      </c>
      <c r="I244" s="37">
        <v>13.958263888888892</v>
      </c>
      <c r="J244" s="4">
        <v>14.036666666666667</v>
      </c>
      <c r="K244" s="37">
        <v>14.138402777777776</v>
      </c>
      <c r="L244" s="4">
        <v>18.761180555555558</v>
      </c>
      <c r="M244" s="63">
        <v>1096.35557857143</v>
      </c>
      <c r="N244" s="6">
        <v>1096.35557857143</v>
      </c>
      <c r="O244" s="37">
        <v>94.725121988571544</v>
      </c>
      <c r="P244" s="7">
        <f t="shared" si="17"/>
        <v>94.725121988571559</v>
      </c>
      <c r="Q244" s="60">
        <v>306.95416666666671</v>
      </c>
      <c r="R244" s="61">
        <v>2239.7217725</v>
      </c>
      <c r="S244" s="8">
        <v>67756.310137599095</v>
      </c>
      <c r="T244" s="77">
        <v>4.229325407808953E-2</v>
      </c>
      <c r="U244" s="80">
        <v>1.3980265719341026E-3</v>
      </c>
      <c r="V244" s="86">
        <f t="shared" si="18"/>
        <v>15559.234246597211</v>
      </c>
    </row>
    <row r="245" spans="1:22" x14ac:dyDescent="0.3">
      <c r="A245" s="33">
        <v>2011</v>
      </c>
      <c r="B245" s="3">
        <v>40786</v>
      </c>
      <c r="C245" s="33">
        <v>8</v>
      </c>
      <c r="D245" s="2">
        <v>31</v>
      </c>
      <c r="E245" s="33">
        <v>243</v>
      </c>
      <c r="F245" s="4">
        <v>18.689999999999998</v>
      </c>
      <c r="G245" s="37">
        <v>306.64999999999992</v>
      </c>
      <c r="H245" s="4">
        <v>20.852812499999999</v>
      </c>
      <c r="I245" s="37">
        <v>14.102569444444443</v>
      </c>
      <c r="J245" s="4">
        <v>14.188472222222224</v>
      </c>
      <c r="K245" s="37">
        <v>14.334999999999999</v>
      </c>
      <c r="L245" s="4">
        <v>18.509930555555556</v>
      </c>
      <c r="M245" s="63">
        <v>1197.3894</v>
      </c>
      <c r="N245" s="6">
        <v>1197.3894</v>
      </c>
      <c r="O245" s="37">
        <v>103.45444415999999</v>
      </c>
      <c r="P245" s="7">
        <f t="shared" si="17"/>
        <v>103.45444415999999</v>
      </c>
      <c r="Q245" s="60">
        <v>306.64999999999992</v>
      </c>
      <c r="R245" s="61">
        <v>2237.5023899999997</v>
      </c>
      <c r="S245" s="8">
        <v>67756.310137599095</v>
      </c>
      <c r="T245" s="77">
        <v>4.6236573700374914E-2</v>
      </c>
      <c r="U245" s="80">
        <v>1.5268606562238315E-3</v>
      </c>
      <c r="V245" s="86">
        <f t="shared" si="18"/>
        <v>15662.68869075721</v>
      </c>
    </row>
    <row r="246" spans="1:22" x14ac:dyDescent="0.3">
      <c r="A246" s="33">
        <v>2011</v>
      </c>
      <c r="B246" s="3">
        <v>40787</v>
      </c>
      <c r="C246" s="33">
        <v>9</v>
      </c>
      <c r="D246" s="2">
        <v>1</v>
      </c>
      <c r="E246" s="33">
        <v>244</v>
      </c>
      <c r="F246" s="4">
        <v>19.88</v>
      </c>
      <c r="G246" s="37">
        <v>310.36874999999998</v>
      </c>
      <c r="H246" s="4">
        <v>22.108229166666661</v>
      </c>
      <c r="I246" s="37">
        <v>14.246944444444443</v>
      </c>
      <c r="J246" s="4">
        <v>14.346805555555557</v>
      </c>
      <c r="K246" s="37">
        <v>14.518125</v>
      </c>
      <c r="L246" s="4">
        <v>18.265138888888888</v>
      </c>
      <c r="M246" s="63">
        <v>997.73798260869603</v>
      </c>
      <c r="N246" s="6">
        <v>997.73798260869603</v>
      </c>
      <c r="O246" s="37">
        <v>86.204561697391327</v>
      </c>
      <c r="P246" s="7">
        <f t="shared" si="17"/>
        <v>86.204561697391327</v>
      </c>
      <c r="Q246" s="60">
        <v>310.36874999999998</v>
      </c>
      <c r="R246" s="61">
        <v>2264.6366212499997</v>
      </c>
      <c r="S246" s="8">
        <v>67756.310137599095</v>
      </c>
      <c r="T246" s="77">
        <v>3.8065516069332769E-2</v>
      </c>
      <c r="U246" s="80">
        <v>1.2722735568440435E-3</v>
      </c>
      <c r="V246" s="86">
        <f t="shared" si="18"/>
        <v>15748.893252454602</v>
      </c>
    </row>
    <row r="247" spans="1:22" x14ac:dyDescent="0.3">
      <c r="A247" s="33">
        <v>2011</v>
      </c>
      <c r="B247" s="3">
        <v>40788</v>
      </c>
      <c r="C247" s="33">
        <v>9</v>
      </c>
      <c r="D247" s="2">
        <v>2</v>
      </c>
      <c r="E247" s="33">
        <v>245</v>
      </c>
      <c r="F247" s="4">
        <v>23.842500000000005</v>
      </c>
      <c r="G247" s="37">
        <v>313.24583333333345</v>
      </c>
      <c r="H247" s="4">
        <v>25.316145833333334</v>
      </c>
      <c r="I247" s="37">
        <v>14.502986111111113</v>
      </c>
      <c r="J247" s="4">
        <v>14.626527777777776</v>
      </c>
      <c r="K247" s="37">
        <v>14.83090277777778</v>
      </c>
      <c r="L247" s="4">
        <v>18.911597222222223</v>
      </c>
      <c r="M247" s="63">
        <v>1409.4364083333301</v>
      </c>
      <c r="N247" s="6">
        <v>1409.4364083333301</v>
      </c>
      <c r="O247" s="37">
        <v>121.77530567999972</v>
      </c>
      <c r="P247" s="7">
        <f t="shared" si="17"/>
        <v>121.7753056799997</v>
      </c>
      <c r="Q247" s="60">
        <v>313.24583333333345</v>
      </c>
      <c r="R247" s="61">
        <v>2285.6295475000006</v>
      </c>
      <c r="S247" s="8">
        <v>67756.310137599095</v>
      </c>
      <c r="T247" s="77">
        <v>5.3278671433520962E-2</v>
      </c>
      <c r="U247" s="80">
        <v>1.7972540923893168E-3</v>
      </c>
      <c r="V247" s="86">
        <f t="shared" si="18"/>
        <v>15870.668558134601</v>
      </c>
    </row>
    <row r="248" spans="1:22" x14ac:dyDescent="0.3">
      <c r="A248" s="33">
        <v>2011</v>
      </c>
      <c r="B248" s="3">
        <v>40789</v>
      </c>
      <c r="C248" s="33">
        <v>9</v>
      </c>
      <c r="D248" s="2">
        <v>3</v>
      </c>
      <c r="E248" s="33">
        <v>246</v>
      </c>
      <c r="F248" s="4">
        <v>24.091458333333332</v>
      </c>
      <c r="G248" s="37">
        <v>310.53125000000006</v>
      </c>
      <c r="H248" s="4">
        <v>25.639374999999994</v>
      </c>
      <c r="I248" s="37">
        <v>14.709444444444443</v>
      </c>
      <c r="J248" s="4">
        <v>14.767361111111107</v>
      </c>
      <c r="K248" s="37">
        <v>15.047013888888889</v>
      </c>
      <c r="L248" s="4">
        <v>19.535624999999996</v>
      </c>
      <c r="M248" s="63">
        <v>1533.2412999999999</v>
      </c>
      <c r="N248" s="6">
        <v>1533.2412999999999</v>
      </c>
      <c r="O248" s="37">
        <v>132.47204832</v>
      </c>
      <c r="P248" s="7">
        <f t="shared" si="17"/>
        <v>132.47204832</v>
      </c>
      <c r="Q248" s="60">
        <v>310.53125000000006</v>
      </c>
      <c r="R248" s="61">
        <v>2265.8223187500002</v>
      </c>
      <c r="S248" s="8">
        <v>67756.310137599095</v>
      </c>
      <c r="T248" s="77">
        <v>5.8465329440784065E-2</v>
      </c>
      <c r="U248" s="80">
        <v>1.9551248887517132E-3</v>
      </c>
      <c r="V248" s="86">
        <f t="shared" si="18"/>
        <v>16003.140606454601</v>
      </c>
    </row>
    <row r="249" spans="1:22" x14ac:dyDescent="0.3">
      <c r="A249" s="33">
        <v>2011</v>
      </c>
      <c r="B249" s="3">
        <v>40790</v>
      </c>
      <c r="C249" s="33">
        <v>9</v>
      </c>
      <c r="D249" s="2">
        <v>4</v>
      </c>
      <c r="E249" s="33">
        <v>247</v>
      </c>
      <c r="F249" s="4">
        <v>19.590208333333333</v>
      </c>
      <c r="G249" s="37">
        <v>310.75208333333336</v>
      </c>
      <c r="H249" s="4">
        <v>21.942916666666669</v>
      </c>
      <c r="I249" s="37">
        <v>15.021805555555554</v>
      </c>
      <c r="J249" s="4">
        <v>15.117569444444449</v>
      </c>
      <c r="K249" s="37">
        <v>15.450138888888892</v>
      </c>
      <c r="L249" s="4">
        <v>19.280486111111113</v>
      </c>
      <c r="M249" s="63">
        <v>1250.23711875</v>
      </c>
      <c r="N249" s="6">
        <v>1250.23711875</v>
      </c>
      <c r="O249" s="37">
        <v>108.02048705999999</v>
      </c>
      <c r="P249" s="7">
        <f t="shared" si="17"/>
        <v>108.02048706000001</v>
      </c>
      <c r="Q249" s="60">
        <v>310.75208333333336</v>
      </c>
      <c r="R249" s="61">
        <v>2267.4336512499999</v>
      </c>
      <c r="S249" s="8">
        <v>67756.310137599095</v>
      </c>
      <c r="T249" s="77">
        <v>4.7639977028853753E-2</v>
      </c>
      <c r="U249" s="80">
        <v>1.5942498468501701E-3</v>
      </c>
      <c r="V249" s="86">
        <f t="shared" si="18"/>
        <v>16111.1610935146</v>
      </c>
    </row>
    <row r="250" spans="1:22" x14ac:dyDescent="0.3">
      <c r="A250" s="33">
        <v>2011</v>
      </c>
      <c r="B250" s="3">
        <v>40791</v>
      </c>
      <c r="C250" s="33">
        <v>9</v>
      </c>
      <c r="D250" s="2">
        <v>5</v>
      </c>
      <c r="E250" s="33">
        <v>248</v>
      </c>
      <c r="F250" s="4">
        <v>12.250416666666665</v>
      </c>
      <c r="G250" s="37">
        <v>313.66249999999997</v>
      </c>
      <c r="H250" s="4">
        <v>15.797812500000003</v>
      </c>
      <c r="I250" s="37">
        <v>15.344722222222222</v>
      </c>
      <c r="J250" s="4">
        <v>15.401527777777774</v>
      </c>
      <c r="K250" s="37">
        <v>15.761597222222221</v>
      </c>
      <c r="L250" s="4">
        <v>17.845833333333335</v>
      </c>
      <c r="M250" s="63">
        <v>1175.41112857143</v>
      </c>
      <c r="N250" s="6">
        <v>1175.41112857143</v>
      </c>
      <c r="O250" s="37">
        <v>101.55552150857154</v>
      </c>
      <c r="P250" s="7">
        <f t="shared" si="17"/>
        <v>101.55552150857153</v>
      </c>
      <c r="Q250" s="60">
        <v>313.66249999999997</v>
      </c>
      <c r="R250" s="61">
        <v>2288.6697974999997</v>
      </c>
      <c r="S250" s="8">
        <v>67756.310137599095</v>
      </c>
      <c r="T250" s="77">
        <v>4.4373164542785712E-2</v>
      </c>
      <c r="U250" s="80">
        <v>1.4988348878847331E-3</v>
      </c>
      <c r="V250" s="86">
        <f t="shared" si="18"/>
        <v>16212.716615023171</v>
      </c>
    </row>
    <row r="251" spans="1:22" x14ac:dyDescent="0.3">
      <c r="A251" s="33">
        <v>2011</v>
      </c>
      <c r="B251" s="3">
        <v>40792</v>
      </c>
      <c r="C251" s="33">
        <v>9</v>
      </c>
      <c r="D251" s="2">
        <v>6</v>
      </c>
      <c r="E251" s="33">
        <v>249</v>
      </c>
      <c r="F251" s="4">
        <v>11.560416666666669</v>
      </c>
      <c r="G251" s="37">
        <v>310.65416666666664</v>
      </c>
      <c r="H251" s="4">
        <v>15.736875000000001</v>
      </c>
      <c r="I251" s="37">
        <v>15.485694444444443</v>
      </c>
      <c r="J251" s="4">
        <v>15.564652777777773</v>
      </c>
      <c r="K251" s="37">
        <v>15.858958333333334</v>
      </c>
      <c r="L251" s="4">
        <v>16.939930555555559</v>
      </c>
      <c r="M251" s="63">
        <v>1493.2989972222199</v>
      </c>
      <c r="N251" s="6">
        <v>1493.2989972222199</v>
      </c>
      <c r="O251" s="37">
        <v>129.02103335999979</v>
      </c>
      <c r="P251" s="7">
        <f t="shared" si="17"/>
        <v>129.02103335999979</v>
      </c>
      <c r="Q251" s="60">
        <v>310.65416666666664</v>
      </c>
      <c r="R251" s="61">
        <v>2266.7191924999997</v>
      </c>
      <c r="S251" s="8">
        <v>67756.310137599095</v>
      </c>
      <c r="T251" s="77">
        <v>5.6919725119413886E-2</v>
      </c>
      <c r="U251" s="80">
        <v>1.9041921423699826E-3</v>
      </c>
      <c r="V251" s="86">
        <f t="shared" si="18"/>
        <v>16341.73764838317</v>
      </c>
    </row>
    <row r="252" spans="1:22" x14ac:dyDescent="0.3">
      <c r="A252" s="33">
        <v>2011</v>
      </c>
      <c r="B252" s="3">
        <v>40793</v>
      </c>
      <c r="C252" s="33">
        <v>9</v>
      </c>
      <c r="D252" s="2">
        <v>7</v>
      </c>
      <c r="E252" s="33">
        <v>250</v>
      </c>
      <c r="F252" s="4">
        <v>14.331041666666666</v>
      </c>
      <c r="G252" s="37">
        <v>310.34374999999983</v>
      </c>
      <c r="H252" s="4">
        <v>16.6678125</v>
      </c>
      <c r="I252" s="37">
        <v>15.511249999999995</v>
      </c>
      <c r="J252" s="4">
        <v>15.517361111111112</v>
      </c>
      <c r="K252" s="37">
        <v>15.868055555555552</v>
      </c>
      <c r="L252" s="4">
        <v>16.465347222222221</v>
      </c>
      <c r="M252" s="63">
        <v>1404.6461187499999</v>
      </c>
      <c r="N252" s="6">
        <v>1404.6461187499999</v>
      </c>
      <c r="O252" s="37">
        <v>121.36142466</v>
      </c>
      <c r="P252" s="7">
        <f t="shared" si="17"/>
        <v>121.36142466</v>
      </c>
      <c r="Q252" s="60">
        <v>310.34374999999983</v>
      </c>
      <c r="R252" s="61">
        <v>2264.4542062499986</v>
      </c>
      <c r="S252" s="8">
        <v>67756.310137599095</v>
      </c>
      <c r="T252" s="77">
        <v>5.3594117436791981E-2</v>
      </c>
      <c r="U252" s="80">
        <v>1.7911457163700322E-3</v>
      </c>
      <c r="V252" s="86">
        <f t="shared" si="18"/>
        <v>16463.099073043169</v>
      </c>
    </row>
    <row r="253" spans="1:22" x14ac:dyDescent="0.3">
      <c r="A253" s="33">
        <v>2011</v>
      </c>
      <c r="B253" s="3">
        <v>40794</v>
      </c>
      <c r="C253" s="33">
        <v>9</v>
      </c>
      <c r="D253" s="2">
        <v>8</v>
      </c>
      <c r="E253" s="33">
        <v>251</v>
      </c>
      <c r="F253" s="4">
        <v>16.723749999999999</v>
      </c>
      <c r="G253" s="37">
        <v>310.72291666666672</v>
      </c>
      <c r="H253" s="4">
        <v>19.897395833333334</v>
      </c>
      <c r="I253" s="37">
        <v>15.478888888888887</v>
      </c>
      <c r="J253" s="4">
        <v>15.571180555555559</v>
      </c>
      <c r="K253" s="37">
        <v>15.861527777777775</v>
      </c>
      <c r="L253" s="4">
        <v>16.75430555555555</v>
      </c>
      <c r="M253" s="63">
        <v>1395.619835</v>
      </c>
      <c r="N253" s="6">
        <v>1395.619835</v>
      </c>
      <c r="O253" s="37">
        <v>120.581553744</v>
      </c>
      <c r="P253" s="7">
        <f t="shared" si="17"/>
        <v>120.58155374399999</v>
      </c>
      <c r="Q253" s="60">
        <v>310.72291666666672</v>
      </c>
      <c r="R253" s="61">
        <v>2267.2208337500001</v>
      </c>
      <c r="S253" s="8">
        <v>67756.310137599095</v>
      </c>
      <c r="T253" s="77">
        <v>5.3184741401902706E-2</v>
      </c>
      <c r="U253" s="80">
        <v>1.7796357785588343E-3</v>
      </c>
      <c r="V253" s="86">
        <f t="shared" si="18"/>
        <v>16583.680626787169</v>
      </c>
    </row>
    <row r="254" spans="1:22" x14ac:dyDescent="0.3">
      <c r="A254" s="33">
        <v>2011</v>
      </c>
      <c r="B254" s="3">
        <v>40795</v>
      </c>
      <c r="C254" s="33">
        <v>9</v>
      </c>
      <c r="D254" s="2">
        <v>9</v>
      </c>
      <c r="E254" s="33">
        <v>252</v>
      </c>
      <c r="F254" s="4">
        <v>18.666666666666664</v>
      </c>
      <c r="G254" s="37">
        <v>310.49791666666664</v>
      </c>
      <c r="H254" s="4">
        <v>21.491875</v>
      </c>
      <c r="I254" s="37">
        <v>15.533263888888888</v>
      </c>
      <c r="J254" s="4">
        <v>15.635486111111112</v>
      </c>
      <c r="K254" s="37">
        <v>16.152777777777779</v>
      </c>
      <c r="L254" s="4">
        <v>17.262222222222224</v>
      </c>
      <c r="M254" s="63">
        <v>1775.7595249999999</v>
      </c>
      <c r="N254" s="6">
        <v>1775.7595249999999</v>
      </c>
      <c r="O254" s="37">
        <v>153.42562296</v>
      </c>
      <c r="P254" s="7">
        <f t="shared" si="17"/>
        <v>153.42562295999997</v>
      </c>
      <c r="Q254" s="60">
        <v>310.49791666666664</v>
      </c>
      <c r="R254" s="61">
        <v>2265.57909875</v>
      </c>
      <c r="S254" s="8">
        <v>67756.310137599095</v>
      </c>
      <c r="T254" s="77">
        <v>6.7720267654592298E-2</v>
      </c>
      <c r="U254" s="80">
        <v>2.2643739402045979E-3</v>
      </c>
      <c r="V254" s="86">
        <f t="shared" si="18"/>
        <v>16737.106249747168</v>
      </c>
    </row>
    <row r="255" spans="1:22" x14ac:dyDescent="0.3">
      <c r="A255" s="33">
        <v>2011</v>
      </c>
      <c r="B255" s="3">
        <v>40796</v>
      </c>
      <c r="C255" s="33">
        <v>9</v>
      </c>
      <c r="D255" s="2">
        <v>10</v>
      </c>
      <c r="E255" s="33">
        <v>253</v>
      </c>
      <c r="F255" s="4">
        <v>18.576249999999998</v>
      </c>
      <c r="G255" s="37">
        <v>310.01666666666659</v>
      </c>
      <c r="H255" s="4">
        <v>20.264583333333334</v>
      </c>
      <c r="I255" s="37">
        <v>15.682013888888889</v>
      </c>
      <c r="J255" s="4">
        <v>15.781944444444449</v>
      </c>
      <c r="K255" s="37">
        <v>16.635208333333335</v>
      </c>
      <c r="L255" s="4">
        <v>17.485902777777778</v>
      </c>
      <c r="M255" s="63">
        <v>1504.0168727272701</v>
      </c>
      <c r="N255" s="6">
        <v>1504.0168727272701</v>
      </c>
      <c r="O255" s="37">
        <v>129.94705780363614</v>
      </c>
      <c r="P255" s="7">
        <f t="shared" si="17"/>
        <v>129.94705780363614</v>
      </c>
      <c r="Q255" s="60">
        <v>310.01666666666659</v>
      </c>
      <c r="R255" s="61">
        <v>2262.0676099999996</v>
      </c>
      <c r="S255" s="8">
        <v>67756.310137599095</v>
      </c>
      <c r="T255" s="77">
        <v>5.7446142294410099E-2</v>
      </c>
      <c r="U255" s="80">
        <v>1.9178591269173374E-3</v>
      </c>
      <c r="V255" s="86">
        <f t="shared" si="18"/>
        <v>16867.053307550803</v>
      </c>
    </row>
    <row r="256" spans="1:22" x14ac:dyDescent="0.3">
      <c r="A256" s="33">
        <v>2011</v>
      </c>
      <c r="B256" s="3">
        <v>40797</v>
      </c>
      <c r="C256" s="33">
        <v>9</v>
      </c>
      <c r="D256" s="2">
        <v>11</v>
      </c>
      <c r="E256" s="33">
        <v>254</v>
      </c>
      <c r="F256" s="4">
        <v>17.783541666666661</v>
      </c>
      <c r="G256" s="37">
        <v>310.16041666666666</v>
      </c>
      <c r="H256" s="4">
        <v>20.116145833333331</v>
      </c>
      <c r="I256" s="37">
        <v>15.874861111111111</v>
      </c>
      <c r="J256" s="4">
        <v>15.936666666666666</v>
      </c>
      <c r="K256" s="37">
        <v>16.974999999999998</v>
      </c>
      <c r="L256" s="4">
        <v>17.563333333333336</v>
      </c>
      <c r="M256" s="63">
        <v>1285.1354100000001</v>
      </c>
      <c r="N256" s="6">
        <v>1285.1354100000001</v>
      </c>
      <c r="O256" s="37">
        <v>111.035699424</v>
      </c>
      <c r="P256" s="7">
        <f t="shared" si="17"/>
        <v>111.03569942400003</v>
      </c>
      <c r="Q256" s="60">
        <v>310.16041666666666</v>
      </c>
      <c r="R256" s="61">
        <v>2263.1164962499997</v>
      </c>
      <c r="S256" s="8">
        <v>67756.310137599095</v>
      </c>
      <c r="T256" s="77">
        <v>4.9063183273148757E-2</v>
      </c>
      <c r="U256" s="80">
        <v>1.6387506816488292E-3</v>
      </c>
      <c r="V256" s="86">
        <f t="shared" si="18"/>
        <v>16978.089006974802</v>
      </c>
    </row>
    <row r="257" spans="1:22" x14ac:dyDescent="0.3">
      <c r="A257" s="33">
        <v>2011</v>
      </c>
      <c r="B257" s="3">
        <v>40798</v>
      </c>
      <c r="C257" s="33">
        <v>9</v>
      </c>
      <c r="D257" s="2">
        <v>12</v>
      </c>
      <c r="E257" s="33">
        <v>255</v>
      </c>
      <c r="F257" s="4">
        <v>19.96854166666667</v>
      </c>
      <c r="G257" s="37">
        <v>313.26666666666665</v>
      </c>
      <c r="H257" s="4">
        <v>21.950416666666669</v>
      </c>
      <c r="I257" s="37">
        <v>15.990624999999996</v>
      </c>
      <c r="J257" s="4">
        <v>16.062083333333337</v>
      </c>
      <c r="K257" s="37">
        <v>17.315208333333334</v>
      </c>
      <c r="L257" s="4">
        <v>17.726597222222225</v>
      </c>
      <c r="M257" s="63">
        <v>1423.15527727273</v>
      </c>
      <c r="N257" s="6">
        <v>1423.15527727273</v>
      </c>
      <c r="O257" s="37">
        <v>122.96061595636387</v>
      </c>
      <c r="P257" s="7">
        <f t="shared" si="17"/>
        <v>122.96061595636388</v>
      </c>
      <c r="Q257" s="60">
        <v>313.26666666666665</v>
      </c>
      <c r="R257" s="61">
        <v>2285.7815599999999</v>
      </c>
      <c r="S257" s="8">
        <v>67756.310137599095</v>
      </c>
      <c r="T257" s="77">
        <v>5.3793686198240168E-2</v>
      </c>
      <c r="U257" s="80">
        <v>1.8147478176815739E-3</v>
      </c>
      <c r="V257" s="86">
        <f t="shared" si="18"/>
        <v>17101.049622931165</v>
      </c>
    </row>
    <row r="258" spans="1:22" x14ac:dyDescent="0.3">
      <c r="A258" s="33">
        <v>2011</v>
      </c>
      <c r="B258" s="3">
        <v>40799</v>
      </c>
      <c r="C258" s="33">
        <v>9</v>
      </c>
      <c r="D258" s="2">
        <v>13</v>
      </c>
      <c r="E258" s="33">
        <v>256</v>
      </c>
      <c r="F258" s="4">
        <v>16.031041666666663</v>
      </c>
      <c r="G258" s="37">
        <v>312.88333333333327</v>
      </c>
      <c r="H258" s="4">
        <v>17.267499999999998</v>
      </c>
      <c r="I258" s="37">
        <v>16.173124999999999</v>
      </c>
      <c r="J258" s="4">
        <v>16.22131944444445</v>
      </c>
      <c r="K258" s="37">
        <v>17.357569444444447</v>
      </c>
      <c r="L258" s="4">
        <v>17.270555555555557</v>
      </c>
      <c r="M258" s="63">
        <v>1145.7124911764699</v>
      </c>
      <c r="N258" s="6">
        <v>1145.7124911764699</v>
      </c>
      <c r="O258" s="37">
        <v>98.989559237646986</v>
      </c>
      <c r="P258" s="7">
        <f t="shared" si="17"/>
        <v>98.989559237647015</v>
      </c>
      <c r="Q258" s="60">
        <v>312.88333333333327</v>
      </c>
      <c r="R258" s="61">
        <v>2282.9845299999997</v>
      </c>
      <c r="S258" s="8">
        <v>67756.310137599095</v>
      </c>
      <c r="T258" s="77">
        <v>4.3359715292353294E-2</v>
      </c>
      <c r="U258" s="80">
        <v>1.4609644332257705E-3</v>
      </c>
      <c r="V258" s="86">
        <f t="shared" si="18"/>
        <v>17200.039182168814</v>
      </c>
    </row>
    <row r="259" spans="1:22" x14ac:dyDescent="0.3">
      <c r="A259" s="33">
        <v>2011</v>
      </c>
      <c r="B259" s="3">
        <v>40800</v>
      </c>
      <c r="C259" s="33">
        <v>9</v>
      </c>
      <c r="D259" s="2">
        <v>14</v>
      </c>
      <c r="E259" s="33">
        <v>257</v>
      </c>
      <c r="F259" s="4">
        <v>11.658187500000002</v>
      </c>
      <c r="G259" s="37">
        <v>319.83541666666662</v>
      </c>
      <c r="H259" s="4">
        <v>14.688302083333333</v>
      </c>
      <c r="I259" s="37">
        <v>16.252430555555552</v>
      </c>
      <c r="J259" s="4">
        <v>16.297916666666666</v>
      </c>
      <c r="K259" s="37">
        <v>16.844583333333336</v>
      </c>
      <c r="L259" s="4">
        <v>16.363541666666666</v>
      </c>
      <c r="M259" s="63">
        <v>977.57358461538502</v>
      </c>
      <c r="N259" s="6">
        <v>977.57358461538502</v>
      </c>
      <c r="O259" s="37">
        <v>84.462357710769268</v>
      </c>
      <c r="P259" s="7">
        <f t="shared" si="17"/>
        <v>84.462357710769268</v>
      </c>
      <c r="Q259" s="60">
        <v>319.83541666666662</v>
      </c>
      <c r="R259" s="61">
        <v>2333.7111012499995</v>
      </c>
      <c r="S259" s="8">
        <v>67756.310137599095</v>
      </c>
      <c r="T259" s="77">
        <v>3.6192293752868088E-2</v>
      </c>
      <c r="U259" s="80">
        <v>1.2465607637022092E-3</v>
      </c>
      <c r="V259" s="86">
        <f t="shared" si="18"/>
        <v>17284.501539879584</v>
      </c>
    </row>
    <row r="260" spans="1:22" x14ac:dyDescent="0.3">
      <c r="A260" s="33">
        <v>2011</v>
      </c>
      <c r="B260" s="3">
        <v>40801</v>
      </c>
      <c r="C260" s="33">
        <v>9</v>
      </c>
      <c r="D260" s="2">
        <v>15</v>
      </c>
      <c r="E260" s="33">
        <v>258</v>
      </c>
      <c r="F260" s="4">
        <v>7.4428333333333327</v>
      </c>
      <c r="G260" s="37">
        <v>309.9270833333332</v>
      </c>
      <c r="H260" s="4">
        <v>11.415666666666667</v>
      </c>
      <c r="I260" s="37">
        <v>16.25180555555556</v>
      </c>
      <c r="J260" s="4">
        <v>16.287291666666665</v>
      </c>
      <c r="K260" s="37">
        <v>16.494652777777777</v>
      </c>
      <c r="L260" s="4">
        <v>15.540277777777776</v>
      </c>
      <c r="M260" s="63">
        <v>802.85602222222201</v>
      </c>
      <c r="N260" s="6">
        <v>802.85602222222201</v>
      </c>
      <c r="O260" s="37">
        <v>69.366760319999969</v>
      </c>
      <c r="P260" s="7">
        <f t="shared" ref="P260:P313" si="19">N260*60*60*24/10^6</f>
        <v>69.366760319999983</v>
      </c>
      <c r="Q260" s="60">
        <v>309.9270833333332</v>
      </c>
      <c r="R260" s="61">
        <v>2261.413956249999</v>
      </c>
      <c r="S260" s="8">
        <v>67756.310137599095</v>
      </c>
      <c r="T260" s="77">
        <v>3.0674065722592313E-2</v>
      </c>
      <c r="U260" s="80">
        <v>1.0237682686546888E-3</v>
      </c>
      <c r="V260" s="86">
        <f t="shared" ref="V260:V313" si="20">V259+P260</f>
        <v>17353.868300199585</v>
      </c>
    </row>
    <row r="261" spans="1:22" x14ac:dyDescent="0.3">
      <c r="A261" s="33">
        <v>2011</v>
      </c>
      <c r="B261" s="3">
        <v>40802</v>
      </c>
      <c r="C261" s="33">
        <v>9</v>
      </c>
      <c r="D261" s="2">
        <v>16</v>
      </c>
      <c r="E261" s="33">
        <v>259</v>
      </c>
      <c r="F261" s="4">
        <v>8.2619791666666664</v>
      </c>
      <c r="G261" s="37">
        <v>309.52916666666664</v>
      </c>
      <c r="H261" s="4">
        <v>13.1693125</v>
      </c>
      <c r="I261" s="37">
        <v>16.104791666666667</v>
      </c>
      <c r="J261" s="4">
        <v>16.153472222222224</v>
      </c>
      <c r="K261" s="37">
        <v>16.123263888888889</v>
      </c>
      <c r="L261" s="4">
        <v>15.14763888888889</v>
      </c>
      <c r="M261" s="63">
        <v>1339.1590799999999</v>
      </c>
      <c r="N261" s="6">
        <v>1339.1590799999999</v>
      </c>
      <c r="O261" s="37">
        <v>115.70334451199999</v>
      </c>
      <c r="P261" s="7">
        <f t="shared" si="19"/>
        <v>115.70334451199997</v>
      </c>
      <c r="Q261" s="60">
        <v>309.52916666666664</v>
      </c>
      <c r="R261" s="61">
        <v>2258.5105174999999</v>
      </c>
      <c r="S261" s="8">
        <v>67756.310137599095</v>
      </c>
      <c r="T261" s="77">
        <v>5.1229933894695705E-2</v>
      </c>
      <c r="U261" s="80">
        <v>1.707639395903206E-3</v>
      </c>
      <c r="V261" s="86">
        <f t="shared" si="20"/>
        <v>17469.571644711585</v>
      </c>
    </row>
    <row r="262" spans="1:22" x14ac:dyDescent="0.3">
      <c r="A262" s="33">
        <v>2011</v>
      </c>
      <c r="B262" s="3">
        <v>40803</v>
      </c>
      <c r="C262" s="33">
        <v>9</v>
      </c>
      <c r="D262" s="2">
        <v>17</v>
      </c>
      <c r="E262" s="33">
        <v>260</v>
      </c>
      <c r="F262" s="4">
        <v>10.024249999999997</v>
      </c>
      <c r="G262" s="37">
        <v>309.03958333333327</v>
      </c>
      <c r="H262" s="4">
        <v>14.111739583333332</v>
      </c>
      <c r="I262" s="37">
        <v>15.993333333333334</v>
      </c>
      <c r="J262" s="4">
        <v>16.046319444444443</v>
      </c>
      <c r="K262" s="37">
        <v>16.047430555555554</v>
      </c>
      <c r="L262" s="4">
        <v>15.214861111111111</v>
      </c>
      <c r="M262" s="63">
        <v>969.62180000000001</v>
      </c>
      <c r="N262" s="6">
        <v>969.62180000000001</v>
      </c>
      <c r="O262" s="37">
        <v>83.775323519999986</v>
      </c>
      <c r="P262" s="7">
        <f t="shared" si="19"/>
        <v>83.775323520000001</v>
      </c>
      <c r="Q262" s="60">
        <v>309.03958333333327</v>
      </c>
      <c r="R262" s="61">
        <v>2254.9382237499995</v>
      </c>
      <c r="S262" s="8">
        <v>67756.310137599095</v>
      </c>
      <c r="T262" s="77">
        <v>3.7151937307036392E-2</v>
      </c>
      <c r="U262" s="80">
        <v>1.2364209820438803E-3</v>
      </c>
      <c r="V262" s="86">
        <f t="shared" si="20"/>
        <v>17553.346968231584</v>
      </c>
    </row>
    <row r="263" spans="1:22" x14ac:dyDescent="0.3">
      <c r="A263" s="33">
        <v>2011</v>
      </c>
      <c r="B263" s="3">
        <v>40804</v>
      </c>
      <c r="C263" s="33">
        <v>9</v>
      </c>
      <c r="D263" s="2">
        <v>18</v>
      </c>
      <c r="E263" s="33">
        <v>261</v>
      </c>
      <c r="F263" s="4">
        <v>12.554791666666661</v>
      </c>
      <c r="G263" s="37">
        <v>309.34583333333336</v>
      </c>
      <c r="H263" s="4">
        <v>14.638854166666661</v>
      </c>
      <c r="I263" s="37">
        <v>15.946250000000001</v>
      </c>
      <c r="J263" s="4">
        <v>15.997430555555553</v>
      </c>
      <c r="K263" s="37">
        <v>16.046597222222221</v>
      </c>
      <c r="L263" s="4">
        <v>15.271180555555553</v>
      </c>
      <c r="M263" s="63">
        <v>771.05356666666705</v>
      </c>
      <c r="N263" s="6">
        <v>771.05356666666705</v>
      </c>
      <c r="O263" s="37">
        <v>66.619028160000028</v>
      </c>
      <c r="P263" s="7">
        <f t="shared" si="19"/>
        <v>66.619028160000028</v>
      </c>
      <c r="Q263" s="60">
        <v>309.34583333333336</v>
      </c>
      <c r="R263" s="61">
        <v>2257.1728075000001</v>
      </c>
      <c r="S263" s="8">
        <v>67756.310137599095</v>
      </c>
      <c r="T263" s="77">
        <v>2.9514367680951264E-2</v>
      </c>
      <c r="U263" s="80">
        <v>9.8321511346634023E-4</v>
      </c>
      <c r="V263" s="86">
        <f t="shared" si="20"/>
        <v>17619.965996391584</v>
      </c>
    </row>
    <row r="264" spans="1:22" x14ac:dyDescent="0.3">
      <c r="A264" s="33">
        <v>2011</v>
      </c>
      <c r="B264" s="3">
        <v>40805</v>
      </c>
      <c r="C264" s="33">
        <v>9</v>
      </c>
      <c r="D264" s="2">
        <v>19</v>
      </c>
      <c r="E264" s="33">
        <v>262</v>
      </c>
      <c r="F264" s="4">
        <v>12.826874999999999</v>
      </c>
      <c r="G264" s="37">
        <v>321.19166666666678</v>
      </c>
      <c r="H264" s="4">
        <v>14.911458333333332</v>
      </c>
      <c r="I264" s="37">
        <v>15.904513888888886</v>
      </c>
      <c r="J264" s="4">
        <v>15.909444444444437</v>
      </c>
      <c r="K264" s="37">
        <v>16.00138888888889</v>
      </c>
      <c r="L264" s="4">
        <v>14.78541666666667</v>
      </c>
      <c r="M264" s="63">
        <v>808.85348636363597</v>
      </c>
      <c r="N264" s="6">
        <v>808.85348636363597</v>
      </c>
      <c r="O264" s="37">
        <v>69.884941221818153</v>
      </c>
      <c r="P264" s="7">
        <f t="shared" si="19"/>
        <v>69.884941221818153</v>
      </c>
      <c r="Q264" s="60">
        <v>321.19166666666678</v>
      </c>
      <c r="R264" s="61">
        <v>2343.6071150000007</v>
      </c>
      <c r="S264" s="8">
        <v>67756.310137599095</v>
      </c>
      <c r="T264" s="77">
        <v>2.9819392838725929E-2</v>
      </c>
      <c r="U264" s="80">
        <v>1.0314159829526762E-3</v>
      </c>
      <c r="V264" s="86">
        <f t="shared" si="20"/>
        <v>17689.850937613402</v>
      </c>
    </row>
    <row r="265" spans="1:22" x14ac:dyDescent="0.3">
      <c r="A265" s="33">
        <v>2011</v>
      </c>
      <c r="B265" s="3">
        <v>40806</v>
      </c>
      <c r="C265" s="33">
        <v>9</v>
      </c>
      <c r="D265" s="2">
        <v>20</v>
      </c>
      <c r="E265" s="33">
        <v>263</v>
      </c>
      <c r="F265" s="4">
        <v>14.246666666666668</v>
      </c>
      <c r="G265" s="37">
        <v>315.22291666666666</v>
      </c>
      <c r="H265" s="4">
        <v>17.670312500000001</v>
      </c>
      <c r="I265" s="37">
        <v>15.809236111111117</v>
      </c>
      <c r="J265" s="4">
        <v>15.830902777777785</v>
      </c>
      <c r="K265" s="37">
        <v>15.954583333333332</v>
      </c>
      <c r="L265" s="4">
        <v>15.397222222222224</v>
      </c>
      <c r="M265" s="63">
        <v>443.52478000000002</v>
      </c>
      <c r="N265" s="6">
        <v>443.52478000000002</v>
      </c>
      <c r="O265" s="37">
        <v>38.320540991999998</v>
      </c>
      <c r="P265" s="7">
        <f t="shared" si="19"/>
        <v>38.320540991999998</v>
      </c>
      <c r="Q265" s="60">
        <v>315.22291666666666</v>
      </c>
      <c r="R265" s="61">
        <v>2300.05553375</v>
      </c>
      <c r="S265" s="8">
        <v>67756.310137599095</v>
      </c>
      <c r="T265" s="77">
        <v>1.6660702504657513E-2</v>
      </c>
      <c r="U265" s="80">
        <v>5.6556416537705315E-4</v>
      </c>
      <c r="V265" s="86">
        <f t="shared" si="20"/>
        <v>17728.171478605404</v>
      </c>
    </row>
    <row r="266" spans="1:22" x14ac:dyDescent="0.3">
      <c r="A266" s="33">
        <v>2011</v>
      </c>
      <c r="B266" s="3">
        <v>40807</v>
      </c>
      <c r="C266" s="33">
        <v>9</v>
      </c>
      <c r="D266" s="2">
        <v>21</v>
      </c>
      <c r="E266" s="33">
        <v>264</v>
      </c>
      <c r="F266" s="4">
        <v>15.578125000000005</v>
      </c>
      <c r="G266" s="37">
        <v>335.54583333333329</v>
      </c>
      <c r="H266" s="4">
        <v>18.034166666666671</v>
      </c>
      <c r="I266" s="37">
        <v>15.707430555555552</v>
      </c>
      <c r="J266" s="4">
        <v>15.77006944444444</v>
      </c>
      <c r="K266" s="37">
        <v>15.883124999999993</v>
      </c>
      <c r="L266" s="4">
        <v>15.64388888888889</v>
      </c>
      <c r="M266" s="63">
        <v>578.26404390243897</v>
      </c>
      <c r="N266" s="6">
        <v>578.26404390243897</v>
      </c>
      <c r="O266" s="37">
        <v>49.962013393170729</v>
      </c>
      <c r="P266" s="7">
        <f t="shared" si="19"/>
        <v>49.962013393170722</v>
      </c>
      <c r="Q266" s="60">
        <v>335.54583333333329</v>
      </c>
      <c r="R266" s="61">
        <v>2448.3437274999997</v>
      </c>
      <c r="S266" s="8">
        <v>67756.310137599095</v>
      </c>
      <c r="T266" s="77">
        <v>2.0406453894521937E-2</v>
      </c>
      <c r="U266" s="80">
        <v>7.3737801382200681E-4</v>
      </c>
      <c r="V266" s="86">
        <f t="shared" si="20"/>
        <v>17778.133491998575</v>
      </c>
    </row>
    <row r="267" spans="1:22" x14ac:dyDescent="0.3">
      <c r="A267" s="33">
        <v>2011</v>
      </c>
      <c r="B267" s="3">
        <v>40808</v>
      </c>
      <c r="C267" s="33">
        <v>9</v>
      </c>
      <c r="D267" s="2">
        <v>22</v>
      </c>
      <c r="E267" s="33">
        <v>265</v>
      </c>
      <c r="F267" s="4">
        <v>14.905833333333332</v>
      </c>
      <c r="G267" s="37">
        <v>314.47291666666666</v>
      </c>
      <c r="H267" s="4">
        <v>17.313020833333336</v>
      </c>
      <c r="I267" s="37">
        <v>15.642569444444442</v>
      </c>
      <c r="J267" s="4">
        <v>15.71111111111111</v>
      </c>
      <c r="K267" s="37">
        <v>15.854791666666664</v>
      </c>
      <c r="L267" s="4">
        <v>16.226180555555555</v>
      </c>
      <c r="M267" s="63">
        <v>380.21781428571398</v>
      </c>
      <c r="N267" s="6">
        <v>380.21781428571398</v>
      </c>
      <c r="O267" s="37">
        <v>32.850819154285688</v>
      </c>
      <c r="P267" s="7">
        <f t="shared" si="19"/>
        <v>32.850819154285695</v>
      </c>
      <c r="Q267" s="60">
        <v>314.47291666666666</v>
      </c>
      <c r="R267" s="61">
        <v>2294.5830837499998</v>
      </c>
      <c r="S267" s="8">
        <v>67756.310137599095</v>
      </c>
      <c r="T267" s="77">
        <v>1.4316683229703815E-2</v>
      </c>
      <c r="U267" s="80">
        <v>4.8483778245262245E-4</v>
      </c>
      <c r="V267" s="86">
        <f t="shared" si="20"/>
        <v>17810.984311152861</v>
      </c>
    </row>
    <row r="268" spans="1:22" x14ac:dyDescent="0.3">
      <c r="A268" s="33">
        <v>2011</v>
      </c>
      <c r="B268" s="3">
        <v>40809</v>
      </c>
      <c r="C268" s="33">
        <v>9</v>
      </c>
      <c r="D268" s="2">
        <v>23</v>
      </c>
      <c r="E268" s="33">
        <v>266</v>
      </c>
      <c r="F268" s="4">
        <v>12.818958333333335</v>
      </c>
      <c r="G268" s="37">
        <v>323.8458333333333</v>
      </c>
      <c r="H268" s="4">
        <v>15.306145833333332</v>
      </c>
      <c r="I268" s="37">
        <v>15.650902777777782</v>
      </c>
      <c r="J268" s="4">
        <v>15.693194444444444</v>
      </c>
      <c r="K268" s="37">
        <v>15.882986111111103</v>
      </c>
      <c r="L268" s="4">
        <v>15.465486111111113</v>
      </c>
      <c r="M268" s="63">
        <v>314.27516666666702</v>
      </c>
      <c r="N268" s="6">
        <v>314.27516666666702</v>
      </c>
      <c r="O268" s="37">
        <v>27.153374400000033</v>
      </c>
      <c r="P268" s="7">
        <f t="shared" si="19"/>
        <v>27.153374400000029</v>
      </c>
      <c r="Q268" s="60">
        <v>323.8458333333333</v>
      </c>
      <c r="R268" s="61">
        <v>2362.9735074999994</v>
      </c>
      <c r="S268" s="8">
        <v>67756.310137599095</v>
      </c>
      <c r="T268" s="77">
        <v>1.1491188671314394E-2</v>
      </c>
      <c r="U268" s="80">
        <v>4.0075048869776304E-4</v>
      </c>
      <c r="V268" s="86">
        <f t="shared" si="20"/>
        <v>17838.137685552862</v>
      </c>
    </row>
    <row r="269" spans="1:22" x14ac:dyDescent="0.3">
      <c r="A269" s="33">
        <v>2011</v>
      </c>
      <c r="B269" s="3">
        <v>40810</v>
      </c>
      <c r="C269" s="33">
        <v>9</v>
      </c>
      <c r="D269" s="2">
        <v>24</v>
      </c>
      <c r="E269" s="33">
        <v>267</v>
      </c>
      <c r="F269" s="4">
        <v>13.984791666666668</v>
      </c>
      <c r="G269" s="37">
        <v>315.58958333333334</v>
      </c>
      <c r="H269" s="4">
        <v>17.149166666666666</v>
      </c>
      <c r="I269" s="37">
        <v>15.579513888888888</v>
      </c>
      <c r="J269" s="4">
        <v>15.632916666666668</v>
      </c>
      <c r="K269" s="37">
        <v>15.88951388888889</v>
      </c>
      <c r="L269" s="4">
        <v>15.413194444444445</v>
      </c>
      <c r="M269" s="63">
        <v>387.06704999999999</v>
      </c>
      <c r="N269" s="6">
        <v>387.06704999999999</v>
      </c>
      <c r="O269" s="37">
        <v>33.442593119999998</v>
      </c>
      <c r="P269" s="7">
        <f t="shared" si="19"/>
        <v>33.442593120000005</v>
      </c>
      <c r="Q269" s="60">
        <v>315.58958333333334</v>
      </c>
      <c r="R269" s="61">
        <v>2302.73095375</v>
      </c>
      <c r="S269" s="8">
        <v>67756.310137599095</v>
      </c>
      <c r="T269" s="77">
        <v>1.4523013670154863E-2</v>
      </c>
      <c r="U269" s="80">
        <v>4.9357164007433386E-4</v>
      </c>
      <c r="V269" s="86">
        <f t="shared" si="20"/>
        <v>17871.58027867286</v>
      </c>
    </row>
    <row r="270" spans="1:22" x14ac:dyDescent="0.3">
      <c r="A270" s="33">
        <v>2011</v>
      </c>
      <c r="B270" s="3">
        <v>40811</v>
      </c>
      <c r="C270" s="33">
        <v>9</v>
      </c>
      <c r="D270" s="2">
        <v>25</v>
      </c>
      <c r="E270" s="33">
        <v>268</v>
      </c>
      <c r="F270" s="4">
        <v>17.071875000000006</v>
      </c>
      <c r="G270" s="37">
        <v>313.76458333333329</v>
      </c>
      <c r="H270" s="4">
        <v>18.775520833333331</v>
      </c>
      <c r="I270" s="37">
        <v>15.436666666666676</v>
      </c>
      <c r="J270" s="4">
        <v>15.514861111111109</v>
      </c>
      <c r="K270" s="37">
        <v>15.829652777777776</v>
      </c>
      <c r="L270" s="4">
        <v>16.39576388888889</v>
      </c>
      <c r="M270" s="63">
        <v>404.17910909090898</v>
      </c>
      <c r="N270" s="6">
        <v>404.17910909090898</v>
      </c>
      <c r="O270" s="37">
        <v>34.921075025454535</v>
      </c>
      <c r="P270" s="7">
        <f t="shared" si="19"/>
        <v>34.921075025454535</v>
      </c>
      <c r="Q270" s="60">
        <v>313.76458333333329</v>
      </c>
      <c r="R270" s="61">
        <v>2289.4146587499995</v>
      </c>
      <c r="S270" s="8">
        <v>67756.310137599095</v>
      </c>
      <c r="T270" s="77">
        <v>1.525327659276941E-2</v>
      </c>
      <c r="U270" s="80">
        <v>5.1539221888761402E-4</v>
      </c>
      <c r="V270" s="86">
        <f t="shared" si="20"/>
        <v>17906.501353698313</v>
      </c>
    </row>
    <row r="271" spans="1:22" x14ac:dyDescent="0.3">
      <c r="A271" s="33">
        <v>2011</v>
      </c>
      <c r="B271" s="3">
        <v>40812</v>
      </c>
      <c r="C271" s="33">
        <v>9</v>
      </c>
      <c r="D271" s="2">
        <v>26</v>
      </c>
      <c r="E271" s="33">
        <v>269</v>
      </c>
      <c r="F271" s="4">
        <v>18.473333333333336</v>
      </c>
      <c r="G271" s="37">
        <v>312.66250000000002</v>
      </c>
      <c r="H271" s="4">
        <v>20.41375</v>
      </c>
      <c r="I271" s="37">
        <v>15.369999999999992</v>
      </c>
      <c r="J271" s="4">
        <v>15.513125000000002</v>
      </c>
      <c r="K271" s="37">
        <v>15.742847222222222</v>
      </c>
      <c r="L271" s="4">
        <v>17.806458333333328</v>
      </c>
      <c r="M271" s="63" t="s">
        <v>27</v>
      </c>
      <c r="N271" s="6">
        <v>407.85240681818198</v>
      </c>
      <c r="O271" s="37" t="s">
        <v>27</v>
      </c>
      <c r="P271" s="7">
        <f t="shared" si="19"/>
        <v>35.238447949090919</v>
      </c>
      <c r="Q271" s="60">
        <v>312.66250000000002</v>
      </c>
      <c r="R271" s="61">
        <v>2281.3731975000001</v>
      </c>
      <c r="S271" s="8">
        <v>67756.310137599095</v>
      </c>
      <c r="T271" s="77" t="s">
        <v>27</v>
      </c>
      <c r="U271" s="80" t="s">
        <v>27</v>
      </c>
      <c r="V271" s="86">
        <f t="shared" si="20"/>
        <v>17941.739801647404</v>
      </c>
    </row>
    <row r="272" spans="1:22" x14ac:dyDescent="0.3">
      <c r="A272" s="33">
        <v>2011</v>
      </c>
      <c r="B272" s="3">
        <v>40813</v>
      </c>
      <c r="C272" s="33">
        <v>9</v>
      </c>
      <c r="D272" s="2">
        <v>27</v>
      </c>
      <c r="E272" s="33">
        <v>270</v>
      </c>
      <c r="F272" s="4">
        <v>17.075208333333332</v>
      </c>
      <c r="G272" s="37">
        <v>315.24583333333322</v>
      </c>
      <c r="H272" s="4">
        <v>19.813333333333333</v>
      </c>
      <c r="I272" s="37">
        <v>15.433541666666665</v>
      </c>
      <c r="J272" s="4">
        <v>15.488402777777777</v>
      </c>
      <c r="K272" s="37">
        <v>15.840972222222222</v>
      </c>
      <c r="L272" s="4">
        <v>18.285</v>
      </c>
      <c r="M272" s="63" t="s">
        <v>27</v>
      </c>
      <c r="N272" s="6">
        <v>411.52570454545503</v>
      </c>
      <c r="O272" s="37" t="s">
        <v>27</v>
      </c>
      <c r="P272" s="7">
        <f t="shared" si="19"/>
        <v>35.555820872727317</v>
      </c>
      <c r="Q272" s="60">
        <v>315.24583333333322</v>
      </c>
      <c r="R272" s="61">
        <v>2300.2227474999991</v>
      </c>
      <c r="S272" s="8">
        <v>67756.310137599095</v>
      </c>
      <c r="T272" s="77" t="s">
        <v>27</v>
      </c>
      <c r="U272" s="80" t="s">
        <v>27</v>
      </c>
      <c r="V272" s="86">
        <f t="shared" si="20"/>
        <v>17977.295622520131</v>
      </c>
    </row>
    <row r="273" spans="1:22" x14ac:dyDescent="0.3">
      <c r="A273" s="33">
        <v>2011</v>
      </c>
      <c r="B273" s="3">
        <v>40814</v>
      </c>
      <c r="C273" s="33">
        <v>9</v>
      </c>
      <c r="D273" s="2">
        <v>28</v>
      </c>
      <c r="E273" s="33">
        <v>271</v>
      </c>
      <c r="F273" s="4">
        <v>15.307708333333336</v>
      </c>
      <c r="G273" s="37">
        <v>314.33958333333334</v>
      </c>
      <c r="H273" s="4">
        <v>17.268645833333331</v>
      </c>
      <c r="I273" s="37">
        <v>15.398402777777774</v>
      </c>
      <c r="J273" s="4">
        <v>15.484375000000002</v>
      </c>
      <c r="K273" s="37">
        <v>15.837986111111112</v>
      </c>
      <c r="L273" s="4">
        <v>17.378888888888891</v>
      </c>
      <c r="M273" s="63" t="s">
        <v>27</v>
      </c>
      <c r="N273" s="6">
        <v>415.199002272727</v>
      </c>
      <c r="O273" s="37" t="s">
        <v>27</v>
      </c>
      <c r="P273" s="7">
        <f t="shared" si="19"/>
        <v>35.873193796363616</v>
      </c>
      <c r="Q273" s="60">
        <v>314.33958333333334</v>
      </c>
      <c r="R273" s="61">
        <v>2293.61020375</v>
      </c>
      <c r="S273" s="8">
        <v>67756.310137599095</v>
      </c>
      <c r="T273" s="77" t="s">
        <v>27</v>
      </c>
      <c r="U273" s="80" t="s">
        <v>27</v>
      </c>
      <c r="V273" s="86">
        <f t="shared" si="20"/>
        <v>18013.168816316494</v>
      </c>
    </row>
    <row r="274" spans="1:22" x14ac:dyDescent="0.3">
      <c r="A274" s="33">
        <v>2011</v>
      </c>
      <c r="B274" s="3">
        <v>40815</v>
      </c>
      <c r="C274" s="33">
        <v>9</v>
      </c>
      <c r="D274" s="2">
        <v>29</v>
      </c>
      <c r="E274" s="33">
        <v>272</v>
      </c>
      <c r="F274" s="4">
        <v>13.535208333333328</v>
      </c>
      <c r="G274" s="37">
        <v>316.82083333333327</v>
      </c>
      <c r="H274" s="4">
        <v>16.368749999999999</v>
      </c>
      <c r="I274" s="37">
        <v>15.376319444444446</v>
      </c>
      <c r="J274" s="4">
        <v>15.464097222222215</v>
      </c>
      <c r="K274" s="37">
        <v>15.886041666666664</v>
      </c>
      <c r="L274" s="4">
        <v>16.525416666666668</v>
      </c>
      <c r="M274" s="63">
        <v>418.8723</v>
      </c>
      <c r="N274" s="6">
        <v>418.8723</v>
      </c>
      <c r="O274" s="37">
        <v>36.19056672</v>
      </c>
      <c r="P274" s="7">
        <f t="shared" si="19"/>
        <v>36.19056672</v>
      </c>
      <c r="Q274" s="60">
        <v>316.82083333333327</v>
      </c>
      <c r="R274" s="61">
        <v>2311.7148924999997</v>
      </c>
      <c r="S274" s="8">
        <v>67756.310137599095</v>
      </c>
      <c r="T274" s="77">
        <v>1.5655289861831439E-2</v>
      </c>
      <c r="U274" s="80">
        <v>5.3412835862083434E-4</v>
      </c>
      <c r="V274" s="86">
        <f t="shared" si="20"/>
        <v>18049.359383036495</v>
      </c>
    </row>
    <row r="275" spans="1:22" x14ac:dyDescent="0.3">
      <c r="A275" s="33">
        <v>2011</v>
      </c>
      <c r="B275" s="3">
        <v>40816</v>
      </c>
      <c r="C275" s="33">
        <v>9</v>
      </c>
      <c r="D275" s="2">
        <v>30</v>
      </c>
      <c r="E275" s="33">
        <v>273</v>
      </c>
      <c r="F275" s="4">
        <v>10.196291666666667</v>
      </c>
      <c r="G275" s="37">
        <v>323.09999999999997</v>
      </c>
      <c r="H275" s="4">
        <v>14.154895833333335</v>
      </c>
      <c r="I275" s="37">
        <v>15.363194444444446</v>
      </c>
      <c r="J275" s="4">
        <v>15.464999999999996</v>
      </c>
      <c r="K275" s="37">
        <v>15.898819444444444</v>
      </c>
      <c r="L275" s="4">
        <v>14.655555555555553</v>
      </c>
      <c r="M275" s="63">
        <v>364.93736388888902</v>
      </c>
      <c r="N275" s="6">
        <v>364.93736388888902</v>
      </c>
      <c r="O275" s="37">
        <v>31.530588240000011</v>
      </c>
      <c r="P275" s="7">
        <f t="shared" si="19"/>
        <v>31.530588240000011</v>
      </c>
      <c r="Q275" s="60">
        <v>323.09999999999997</v>
      </c>
      <c r="R275" s="61">
        <v>2357.5314599999997</v>
      </c>
      <c r="S275" s="8">
        <v>67756.310137599095</v>
      </c>
      <c r="T275" s="77">
        <v>1.3374408263463859E-2</v>
      </c>
      <c r="U275" s="80">
        <v>4.6535279409353739E-4</v>
      </c>
      <c r="V275" s="86">
        <f t="shared" si="20"/>
        <v>18080.889971276494</v>
      </c>
    </row>
    <row r="276" spans="1:22" x14ac:dyDescent="0.3">
      <c r="A276" s="33">
        <v>2011</v>
      </c>
      <c r="B276" s="3">
        <v>40817</v>
      </c>
      <c r="C276" s="33">
        <v>10</v>
      </c>
      <c r="D276" s="2">
        <v>1</v>
      </c>
      <c r="E276" s="33">
        <v>274</v>
      </c>
      <c r="F276" s="4">
        <v>5.7476250000000002</v>
      </c>
      <c r="G276" s="37">
        <v>314.46458333333322</v>
      </c>
      <c r="H276" s="4">
        <v>9.8288854166666653</v>
      </c>
      <c r="I276" s="37">
        <v>15.410138888888888</v>
      </c>
      <c r="J276" s="4">
        <v>15.448611111111108</v>
      </c>
      <c r="K276" s="37">
        <v>15.890416666666665</v>
      </c>
      <c r="L276" s="4">
        <v>11.354305555555555</v>
      </c>
      <c r="M276" s="63">
        <v>338.92632083333302</v>
      </c>
      <c r="N276" s="6">
        <v>338.92632083333302</v>
      </c>
      <c r="O276" s="37">
        <v>29.283234119999975</v>
      </c>
      <c r="P276" s="7">
        <f t="shared" si="19"/>
        <v>29.283234119999975</v>
      </c>
      <c r="Q276" s="60">
        <v>314.46458333333322</v>
      </c>
      <c r="R276" s="61">
        <v>2294.5222787499993</v>
      </c>
      <c r="S276" s="8">
        <v>67756.310137599095</v>
      </c>
      <c r="T276" s="77">
        <v>1.2762235691149086E-2</v>
      </c>
      <c r="U276" s="80">
        <v>4.3218460480701746E-4</v>
      </c>
      <c r="V276" s="86">
        <f t="shared" si="20"/>
        <v>18110.173205396495</v>
      </c>
    </row>
    <row r="277" spans="1:22" x14ac:dyDescent="0.3">
      <c r="A277" s="33">
        <v>2011</v>
      </c>
      <c r="B277" s="3">
        <v>40818</v>
      </c>
      <c r="C277" s="33">
        <v>10</v>
      </c>
      <c r="D277" s="2">
        <v>2</v>
      </c>
      <c r="E277" s="33">
        <v>275</v>
      </c>
      <c r="F277" s="4">
        <v>5.0724375000000004</v>
      </c>
      <c r="G277" s="37">
        <v>317.60624999999999</v>
      </c>
      <c r="H277" s="4">
        <v>8.1302187500000009</v>
      </c>
      <c r="I277" s="37">
        <v>15.360416666666666</v>
      </c>
      <c r="J277" s="4">
        <v>15.419791666666669</v>
      </c>
      <c r="K277" s="37">
        <v>15.762916666666664</v>
      </c>
      <c r="L277" s="4">
        <v>9.3119166666666668</v>
      </c>
      <c r="M277" s="63">
        <v>319.596745</v>
      </c>
      <c r="N277" s="6">
        <v>319.596745</v>
      </c>
      <c r="O277" s="37">
        <v>27.613158767999998</v>
      </c>
      <c r="P277" s="7">
        <f t="shared" si="19"/>
        <v>27.613158768000002</v>
      </c>
      <c r="Q277" s="60">
        <v>317.60624999999999</v>
      </c>
      <c r="R277" s="61">
        <v>2317.44576375</v>
      </c>
      <c r="S277" s="8">
        <v>67756.310137599095</v>
      </c>
      <c r="T277" s="77">
        <v>1.1915341968270043E-2</v>
      </c>
      <c r="U277" s="80">
        <v>4.0753634180969075E-4</v>
      </c>
      <c r="V277" s="86">
        <f t="shared" si="20"/>
        <v>18137.786364164494</v>
      </c>
    </row>
    <row r="278" spans="1:22" x14ac:dyDescent="0.3">
      <c r="A278" s="33">
        <v>2011</v>
      </c>
      <c r="B278" s="3">
        <v>40819</v>
      </c>
      <c r="C278" s="33">
        <v>10</v>
      </c>
      <c r="D278" s="2">
        <v>3</v>
      </c>
      <c r="E278" s="33">
        <v>276</v>
      </c>
      <c r="F278" s="4">
        <v>9.9185416666666644</v>
      </c>
      <c r="G278" s="37">
        <v>320.46666666666675</v>
      </c>
      <c r="H278" s="4">
        <v>12.586562499999999</v>
      </c>
      <c r="I278" s="37">
        <v>15.300208333333336</v>
      </c>
      <c r="J278" s="4">
        <v>15.357916666666668</v>
      </c>
      <c r="K278" s="37">
        <v>15.223750000000001</v>
      </c>
      <c r="L278" s="4">
        <v>10.283958333333333</v>
      </c>
      <c r="M278" s="63">
        <v>324.55567575757601</v>
      </c>
      <c r="N278" s="6">
        <v>324.55567575757601</v>
      </c>
      <c r="O278" s="37">
        <v>28.041610385454568</v>
      </c>
      <c r="P278" s="7">
        <f t="shared" si="19"/>
        <v>28.041610385454565</v>
      </c>
      <c r="Q278" s="60">
        <v>320.46666666666675</v>
      </c>
      <c r="R278" s="61">
        <v>2338.3170800000003</v>
      </c>
      <c r="S278" s="8">
        <v>67756.310137599095</v>
      </c>
      <c r="T278" s="77">
        <v>1.1992218944684168E-2</v>
      </c>
      <c r="U278" s="80">
        <v>4.1385976196914857E-4</v>
      </c>
      <c r="V278" s="86">
        <f t="shared" si="20"/>
        <v>18165.827974549949</v>
      </c>
    </row>
    <row r="279" spans="1:22" x14ac:dyDescent="0.3">
      <c r="A279" s="33">
        <v>2011</v>
      </c>
      <c r="B279" s="3">
        <v>40820</v>
      </c>
      <c r="C279" s="33">
        <v>10</v>
      </c>
      <c r="D279" s="2">
        <v>4</v>
      </c>
      <c r="E279" s="33">
        <v>277</v>
      </c>
      <c r="F279" s="4">
        <v>12.249791666666665</v>
      </c>
      <c r="G279" s="37">
        <v>321.89583333333348</v>
      </c>
      <c r="H279" s="4">
        <v>14.369375000000002</v>
      </c>
      <c r="I279" s="37">
        <v>15.221944444444446</v>
      </c>
      <c r="J279" s="4">
        <v>15.189097222222211</v>
      </c>
      <c r="K279" s="37">
        <v>15.076805555555554</v>
      </c>
      <c r="L279" s="4">
        <v>12.029305555555554</v>
      </c>
      <c r="M279" s="63">
        <v>256.67485714285698</v>
      </c>
      <c r="N279" s="6">
        <v>256.67485714285698</v>
      </c>
      <c r="O279" s="37">
        <v>22.176707657142842</v>
      </c>
      <c r="P279" s="7">
        <f t="shared" si="19"/>
        <v>22.176707657142845</v>
      </c>
      <c r="Q279" s="60">
        <v>321.89583333333348</v>
      </c>
      <c r="R279" s="61">
        <v>2348.745137500001</v>
      </c>
      <c r="S279" s="8">
        <v>67756.310137599095</v>
      </c>
      <c r="T279" s="77">
        <v>9.4419387199871675E-3</v>
      </c>
      <c r="U279" s="80">
        <v>3.2730099399017629E-4</v>
      </c>
      <c r="V279" s="86">
        <f t="shared" si="20"/>
        <v>18188.004682207091</v>
      </c>
    </row>
    <row r="280" spans="1:22" x14ac:dyDescent="0.3">
      <c r="A280" s="33">
        <v>2011</v>
      </c>
      <c r="B280" s="3">
        <v>40821</v>
      </c>
      <c r="C280" s="33">
        <v>10</v>
      </c>
      <c r="D280" s="2">
        <v>5</v>
      </c>
      <c r="E280" s="33">
        <v>278</v>
      </c>
      <c r="F280" s="4">
        <v>12.274854166666669</v>
      </c>
      <c r="G280" s="37">
        <v>317.21458333333334</v>
      </c>
      <c r="H280" s="4">
        <v>13.838770833333335</v>
      </c>
      <c r="I280" s="37">
        <v>15.159375000000002</v>
      </c>
      <c r="J280" s="4">
        <v>15.187500000000005</v>
      </c>
      <c r="K280" s="37">
        <v>15.051180555555559</v>
      </c>
      <c r="L280" s="4">
        <v>12.721249999999998</v>
      </c>
      <c r="M280" s="63">
        <v>300.25144999999998</v>
      </c>
      <c r="N280" s="6">
        <v>300.25144999999998</v>
      </c>
      <c r="O280" s="37">
        <v>25.941725279999996</v>
      </c>
      <c r="P280" s="7">
        <f t="shared" si="19"/>
        <v>25.94172528</v>
      </c>
      <c r="Q280" s="60">
        <v>317.21458333333334</v>
      </c>
      <c r="R280" s="61">
        <v>2314.5879287499997</v>
      </c>
      <c r="S280" s="8">
        <v>67756.310137599095</v>
      </c>
      <c r="T280" s="77">
        <v>1.1207923863151703E-2</v>
      </c>
      <c r="U280" s="80">
        <v>3.8286803439144929E-4</v>
      </c>
      <c r="V280" s="86">
        <f t="shared" si="20"/>
        <v>18213.946407487092</v>
      </c>
    </row>
    <row r="281" spans="1:22" x14ac:dyDescent="0.3">
      <c r="A281" s="33">
        <v>2011</v>
      </c>
      <c r="B281" s="3">
        <v>40822</v>
      </c>
      <c r="C281" s="33">
        <v>10</v>
      </c>
      <c r="D281" s="2">
        <v>6</v>
      </c>
      <c r="E281" s="33">
        <v>279</v>
      </c>
      <c r="F281" s="4">
        <v>12.216312499999995</v>
      </c>
      <c r="G281" s="37">
        <v>314.56041666666664</v>
      </c>
      <c r="H281" s="4">
        <v>14.004510416666665</v>
      </c>
      <c r="I281" s="37">
        <v>15.110624999999999</v>
      </c>
      <c r="J281" s="4">
        <v>15.148888888888882</v>
      </c>
      <c r="K281" s="37">
        <v>14.854444444444445</v>
      </c>
      <c r="L281" s="4">
        <v>12.876111111111113</v>
      </c>
      <c r="M281" s="63">
        <v>387.02989374999999</v>
      </c>
      <c r="N281" s="6">
        <v>387.02989374999999</v>
      </c>
      <c r="O281" s="37">
        <v>33.439382819999999</v>
      </c>
      <c r="P281" s="7">
        <f t="shared" si="19"/>
        <v>33.439382819999999</v>
      </c>
      <c r="Q281" s="60">
        <v>314.56041666666664</v>
      </c>
      <c r="R281" s="61">
        <v>2295.2215362499996</v>
      </c>
      <c r="S281" s="8">
        <v>67756.310137599095</v>
      </c>
      <c r="T281" s="77">
        <v>1.4569130818907461E-2</v>
      </c>
      <c r="U281" s="80">
        <v>4.935242599854022E-4</v>
      </c>
      <c r="V281" s="86">
        <f t="shared" si="20"/>
        <v>18247.385790307093</v>
      </c>
    </row>
    <row r="282" spans="1:22" x14ac:dyDescent="0.3">
      <c r="A282" s="33">
        <v>2011</v>
      </c>
      <c r="B282" s="3">
        <v>40823</v>
      </c>
      <c r="C282" s="33">
        <v>10</v>
      </c>
      <c r="D282" s="2">
        <v>7</v>
      </c>
      <c r="E282" s="33">
        <v>280</v>
      </c>
      <c r="F282" s="4">
        <v>15.341250000000002</v>
      </c>
      <c r="G282" s="37">
        <v>314.70624999999984</v>
      </c>
      <c r="H282" s="4">
        <v>16.338020833333335</v>
      </c>
      <c r="I282" s="37">
        <v>15.068263888888888</v>
      </c>
      <c r="J282" s="4">
        <v>15.074305555555549</v>
      </c>
      <c r="K282" s="37">
        <v>14.735486111111108</v>
      </c>
      <c r="L282" s="4">
        <v>14.094930555555555</v>
      </c>
      <c r="M282" s="63">
        <v>317.44905714285699</v>
      </c>
      <c r="N282" s="6">
        <v>317.44905714285699</v>
      </c>
      <c r="O282" s="37">
        <v>27.427598537142842</v>
      </c>
      <c r="P282" s="7">
        <f t="shared" si="19"/>
        <v>27.427598537142845</v>
      </c>
      <c r="Q282" s="60">
        <v>314.70624999999984</v>
      </c>
      <c r="R282" s="61">
        <v>2296.2856237499986</v>
      </c>
      <c r="S282" s="8">
        <v>67756.310137599095</v>
      </c>
      <c r="T282" s="77">
        <v>1.1944332296237439E-2</v>
      </c>
      <c r="U282" s="80">
        <v>4.0479770048639077E-4</v>
      </c>
      <c r="V282" s="86">
        <f t="shared" si="20"/>
        <v>18274.813388844235</v>
      </c>
    </row>
    <row r="283" spans="1:22" x14ac:dyDescent="0.3">
      <c r="A283" s="33">
        <v>2011</v>
      </c>
      <c r="B283" s="3">
        <v>40824</v>
      </c>
      <c r="C283" s="33">
        <v>10</v>
      </c>
      <c r="D283" s="2">
        <v>8</v>
      </c>
      <c r="E283" s="33">
        <v>281</v>
      </c>
      <c r="F283" s="4">
        <v>16.825416666666666</v>
      </c>
      <c r="G283" s="37">
        <v>315.56666666666678</v>
      </c>
      <c r="H283" s="4">
        <v>17.260312500000005</v>
      </c>
      <c r="I283" s="37">
        <v>15.05388888888888</v>
      </c>
      <c r="J283" s="4">
        <v>15.057152777777778</v>
      </c>
      <c r="K283" s="37">
        <v>14.705</v>
      </c>
      <c r="L283" s="4">
        <v>15.114444444444446</v>
      </c>
      <c r="M283" s="63">
        <v>343.76000857142901</v>
      </c>
      <c r="N283" s="6">
        <v>343.76000857142901</v>
      </c>
      <c r="O283" s="37">
        <v>29.700864740571465</v>
      </c>
      <c r="P283" s="7">
        <f t="shared" si="19"/>
        <v>29.700864740571465</v>
      </c>
      <c r="Q283" s="60">
        <v>315.56666666666678</v>
      </c>
      <c r="R283" s="61">
        <v>2302.5637400000005</v>
      </c>
      <c r="S283" s="8">
        <v>67756.310137599095</v>
      </c>
      <c r="T283" s="77">
        <v>1.2899041283682969E-2</v>
      </c>
      <c r="U283" s="80">
        <v>4.3834832032994613E-4</v>
      </c>
      <c r="V283" s="86">
        <f t="shared" si="20"/>
        <v>18304.514253584806</v>
      </c>
    </row>
    <row r="284" spans="1:22" x14ac:dyDescent="0.3">
      <c r="A284" s="33">
        <v>2011</v>
      </c>
      <c r="B284" s="3">
        <v>40825</v>
      </c>
      <c r="C284" s="33">
        <v>10</v>
      </c>
      <c r="D284" s="2">
        <v>9</v>
      </c>
      <c r="E284" s="33">
        <v>282</v>
      </c>
      <c r="F284" s="4">
        <v>18.087916666666668</v>
      </c>
      <c r="G284" s="37">
        <v>314.46041666666667</v>
      </c>
      <c r="H284" s="4">
        <v>18.938645833333332</v>
      </c>
      <c r="I284" s="37">
        <v>15.042361111111106</v>
      </c>
      <c r="J284" s="4">
        <v>15.010347222222222</v>
      </c>
      <c r="K284" s="37">
        <v>14.690833333333336</v>
      </c>
      <c r="L284" s="4">
        <v>15.845902777777779</v>
      </c>
      <c r="M284" s="63">
        <v>284.71537000000001</v>
      </c>
      <c r="N284" s="6">
        <v>284.71537000000001</v>
      </c>
      <c r="O284" s="37">
        <v>24.599407968000001</v>
      </c>
      <c r="P284" s="7">
        <f t="shared" si="19"/>
        <v>24.599407968000001</v>
      </c>
      <c r="Q284" s="60">
        <v>314.46041666666667</v>
      </c>
      <c r="R284" s="61">
        <v>2294.4918762500001</v>
      </c>
      <c r="S284" s="8">
        <v>67756.310137599095</v>
      </c>
      <c r="T284" s="77">
        <v>1.0721069977464472E-2</v>
      </c>
      <c r="U284" s="80">
        <v>3.63057077902319E-4</v>
      </c>
      <c r="V284" s="86">
        <f t="shared" si="20"/>
        <v>18329.113661552805</v>
      </c>
    </row>
    <row r="285" spans="1:22" x14ac:dyDescent="0.3">
      <c r="A285" s="33">
        <v>2011</v>
      </c>
      <c r="B285" s="3">
        <v>40826</v>
      </c>
      <c r="C285" s="33">
        <v>10</v>
      </c>
      <c r="D285" s="2">
        <v>10</v>
      </c>
      <c r="E285" s="33">
        <v>283</v>
      </c>
      <c r="F285" s="4">
        <v>16.958750000000006</v>
      </c>
      <c r="G285" s="37">
        <v>314.35416666666669</v>
      </c>
      <c r="H285" s="4">
        <v>17.903958333333332</v>
      </c>
      <c r="I285" s="37">
        <v>14.988888888888887</v>
      </c>
      <c r="J285" s="4">
        <v>14.954375000000006</v>
      </c>
      <c r="K285" s="37">
        <v>14.75798611111111</v>
      </c>
      <c r="L285" s="4">
        <v>16.07236111111111</v>
      </c>
      <c r="M285" s="63" t="s">
        <v>27</v>
      </c>
      <c r="N285" s="6">
        <v>276.66861833333297</v>
      </c>
      <c r="O285" s="37" t="s">
        <v>27</v>
      </c>
      <c r="P285" s="7">
        <f t="shared" si="19"/>
        <v>23.904168623999968</v>
      </c>
      <c r="Q285" s="60">
        <v>314.35416666666669</v>
      </c>
      <c r="R285" s="61">
        <v>2293.7166124999999</v>
      </c>
      <c r="S285" s="8">
        <v>67756.310137599095</v>
      </c>
      <c r="T285" s="77" t="s">
        <v>27</v>
      </c>
      <c r="U285" s="80" t="s">
        <v>27</v>
      </c>
      <c r="V285" s="86">
        <f t="shared" si="20"/>
        <v>18353.017830176806</v>
      </c>
    </row>
    <row r="286" spans="1:22" x14ac:dyDescent="0.3">
      <c r="A286" s="33">
        <v>2011</v>
      </c>
      <c r="B286" s="3">
        <v>40827</v>
      </c>
      <c r="C286" s="33">
        <v>10</v>
      </c>
      <c r="D286" s="2">
        <v>11</v>
      </c>
      <c r="E286" s="33">
        <v>284</v>
      </c>
      <c r="F286" s="4">
        <v>16.834791666666671</v>
      </c>
      <c r="G286" s="37">
        <v>315.58958333333328</v>
      </c>
      <c r="H286" s="4">
        <v>17.292291666666667</v>
      </c>
      <c r="I286" s="37">
        <v>14.991458333333334</v>
      </c>
      <c r="J286" s="4">
        <v>14.937986111111114</v>
      </c>
      <c r="K286" s="37">
        <v>14.852708333333332</v>
      </c>
      <c r="L286" s="4">
        <v>16.069722222222225</v>
      </c>
      <c r="M286" s="63">
        <v>268.62186666666702</v>
      </c>
      <c r="N286" s="6">
        <v>268.62186666666702</v>
      </c>
      <c r="O286" s="37">
        <v>23.208929280000032</v>
      </c>
      <c r="P286" s="7">
        <f t="shared" si="19"/>
        <v>23.208929280000032</v>
      </c>
      <c r="Q286" s="60">
        <v>315.58958333333328</v>
      </c>
      <c r="R286" s="61">
        <v>2302.7309537499996</v>
      </c>
      <c r="S286" s="8">
        <v>67756.310137599095</v>
      </c>
      <c r="T286" s="77">
        <v>1.0078871455740093E-2</v>
      </c>
      <c r="U286" s="80">
        <v>3.4253531859789122E-4</v>
      </c>
      <c r="V286" s="86">
        <f t="shared" si="20"/>
        <v>18376.226759456807</v>
      </c>
    </row>
    <row r="287" spans="1:22" x14ac:dyDescent="0.3">
      <c r="A287" s="33">
        <v>2011</v>
      </c>
      <c r="B287" s="3">
        <v>40828</v>
      </c>
      <c r="C287" s="33">
        <v>10</v>
      </c>
      <c r="D287" s="2">
        <v>12</v>
      </c>
      <c r="E287" s="33">
        <v>285</v>
      </c>
      <c r="F287" s="4">
        <v>13.773333333333332</v>
      </c>
      <c r="G287" s="37">
        <v>315.87291666666664</v>
      </c>
      <c r="H287" s="4">
        <v>16.020520833333336</v>
      </c>
      <c r="I287" s="37">
        <v>14.970694444444447</v>
      </c>
      <c r="J287" s="4">
        <v>14.972152777777772</v>
      </c>
      <c r="K287" s="37">
        <v>14.95729166666667</v>
      </c>
      <c r="L287" s="4">
        <v>15.360347222222224</v>
      </c>
      <c r="M287" s="63">
        <v>345.03179999999998</v>
      </c>
      <c r="N287" s="6">
        <v>345.03179999999998</v>
      </c>
      <c r="O287" s="37">
        <v>29.81074752</v>
      </c>
      <c r="P287" s="7">
        <f t="shared" si="19"/>
        <v>29.81074752</v>
      </c>
      <c r="Q287" s="60">
        <v>315.87291666666664</v>
      </c>
      <c r="R287" s="61">
        <v>2304.7983237499998</v>
      </c>
      <c r="S287" s="8">
        <v>67756.310137599095</v>
      </c>
      <c r="T287" s="77">
        <v>1.2934210864704514E-2</v>
      </c>
      <c r="U287" s="80">
        <v>4.3997005532710561E-4</v>
      </c>
      <c r="V287" s="86">
        <f t="shared" si="20"/>
        <v>18406.037506976809</v>
      </c>
    </row>
    <row r="288" spans="1:22" x14ac:dyDescent="0.3">
      <c r="A288" s="33">
        <v>2011</v>
      </c>
      <c r="B288" s="3">
        <v>40829</v>
      </c>
      <c r="C288" s="33">
        <v>10</v>
      </c>
      <c r="D288" s="2">
        <v>13</v>
      </c>
      <c r="E288" s="33">
        <v>286</v>
      </c>
      <c r="F288" s="4">
        <v>14.426249999999996</v>
      </c>
      <c r="G288" s="37">
        <v>326.68124999999992</v>
      </c>
      <c r="H288" s="4">
        <v>16.995416666666664</v>
      </c>
      <c r="I288" s="37">
        <v>14.945138888888884</v>
      </c>
      <c r="J288" s="4">
        <v>14.947222222222221</v>
      </c>
      <c r="K288" s="37">
        <v>15.147361111111115</v>
      </c>
      <c r="L288" s="4">
        <v>14.582569444444445</v>
      </c>
      <c r="M288" s="63">
        <v>347.55439310344798</v>
      </c>
      <c r="N288" s="6">
        <v>347.55439310344798</v>
      </c>
      <c r="O288" s="37">
        <v>30.028699564137906</v>
      </c>
      <c r="P288" s="7">
        <f t="shared" si="19"/>
        <v>30.028699564137906</v>
      </c>
      <c r="Q288" s="60">
        <v>326.68124999999992</v>
      </c>
      <c r="R288" s="61">
        <v>2383.6624087499995</v>
      </c>
      <c r="S288" s="8">
        <v>67756.310137599095</v>
      </c>
      <c r="T288" s="77">
        <v>1.259771495070271E-2</v>
      </c>
      <c r="U288" s="80">
        <v>4.431867600693693E-4</v>
      </c>
      <c r="V288" s="86">
        <f t="shared" si="20"/>
        <v>18436.066206540945</v>
      </c>
    </row>
    <row r="289" spans="1:22" x14ac:dyDescent="0.3">
      <c r="A289" s="33">
        <v>2011</v>
      </c>
      <c r="B289" s="3">
        <v>40830</v>
      </c>
      <c r="C289" s="33">
        <v>10</v>
      </c>
      <c r="D289" s="2">
        <v>14</v>
      </c>
      <c r="E289" s="33">
        <v>287</v>
      </c>
      <c r="F289" s="4">
        <v>12.065416666666666</v>
      </c>
      <c r="G289" s="37">
        <v>323.79583333333341</v>
      </c>
      <c r="H289" s="4">
        <v>14.956145833333331</v>
      </c>
      <c r="I289" s="37">
        <v>14.924652777777778</v>
      </c>
      <c r="J289" s="4">
        <v>14.941041666666669</v>
      </c>
      <c r="K289" s="37">
        <v>15.040277777777774</v>
      </c>
      <c r="L289" s="4">
        <v>14.468958333333333</v>
      </c>
      <c r="M289" s="63">
        <v>316.36310869565199</v>
      </c>
      <c r="N289" s="6">
        <v>316.36310869565199</v>
      </c>
      <c r="O289" s="37">
        <v>27.333772591304331</v>
      </c>
      <c r="P289" s="7">
        <f t="shared" si="19"/>
        <v>27.333772591304331</v>
      </c>
      <c r="Q289" s="60">
        <v>323.79583333333341</v>
      </c>
      <c r="R289" s="61">
        <v>2362.6086775000003</v>
      </c>
      <c r="S289" s="8">
        <v>67756.310137599095</v>
      </c>
      <c r="T289" s="77">
        <v>1.1569318631398418E-2</v>
      </c>
      <c r="U289" s="80">
        <v>4.0341294465113397E-4</v>
      </c>
      <c r="V289" s="86">
        <f t="shared" si="20"/>
        <v>18463.399979132249</v>
      </c>
    </row>
    <row r="290" spans="1:22" x14ac:dyDescent="0.3">
      <c r="A290" s="33">
        <v>2011</v>
      </c>
      <c r="B290" s="3">
        <v>40831</v>
      </c>
      <c r="C290" s="33">
        <v>10</v>
      </c>
      <c r="D290" s="2">
        <v>15</v>
      </c>
      <c r="E290" s="33">
        <v>288</v>
      </c>
      <c r="F290" s="4">
        <v>6.9763333333333328</v>
      </c>
      <c r="G290" s="37">
        <v>319.00833333333327</v>
      </c>
      <c r="H290" s="4">
        <v>9.5768750000000011</v>
      </c>
      <c r="I290" s="37">
        <v>14.961319444444444</v>
      </c>
      <c r="J290" s="4">
        <v>14.971597222222229</v>
      </c>
      <c r="K290" s="37">
        <v>14.987708333333332</v>
      </c>
      <c r="L290" s="4">
        <v>10.288958333333332</v>
      </c>
      <c r="M290" s="63">
        <v>348.89693125000002</v>
      </c>
      <c r="N290" s="6">
        <v>348.89693125000002</v>
      </c>
      <c r="O290" s="37">
        <v>30.144694860000001</v>
      </c>
      <c r="P290" s="7">
        <f t="shared" si="19"/>
        <v>30.144694860000005</v>
      </c>
      <c r="Q290" s="60">
        <v>319.00833333333327</v>
      </c>
      <c r="R290" s="61">
        <v>2327.6762049999993</v>
      </c>
      <c r="S290" s="8">
        <v>67756.310137599095</v>
      </c>
      <c r="T290" s="77">
        <v>1.2950553343823014E-2</v>
      </c>
      <c r="U290" s="80">
        <v>4.4489870830897288E-4</v>
      </c>
      <c r="V290" s="86">
        <f t="shared" si="20"/>
        <v>18493.544673992248</v>
      </c>
    </row>
    <row r="291" spans="1:22" x14ac:dyDescent="0.3">
      <c r="A291" s="33">
        <v>2011</v>
      </c>
      <c r="B291" s="3">
        <v>40832</v>
      </c>
      <c r="C291" s="33">
        <v>10</v>
      </c>
      <c r="D291" s="2">
        <v>16</v>
      </c>
      <c r="E291" s="33">
        <v>289</v>
      </c>
      <c r="F291" s="4">
        <v>7.3736666666666641</v>
      </c>
      <c r="G291" s="37">
        <v>320.66250000000008</v>
      </c>
      <c r="H291" s="4">
        <v>8.3511041666666657</v>
      </c>
      <c r="I291" s="37">
        <v>14.959652777777771</v>
      </c>
      <c r="J291" s="4">
        <v>14.959930555555554</v>
      </c>
      <c r="K291" s="37">
        <v>14.773888888888889</v>
      </c>
      <c r="L291" s="4">
        <v>8.4953263888888895</v>
      </c>
      <c r="M291" s="63">
        <v>288.79915999999997</v>
      </c>
      <c r="N291" s="6">
        <v>288.79915999999997</v>
      </c>
      <c r="O291" s="37">
        <v>24.952247423999996</v>
      </c>
      <c r="P291" s="7">
        <f t="shared" si="19"/>
        <v>24.952247424000003</v>
      </c>
      <c r="Q291" s="60">
        <v>320.66250000000008</v>
      </c>
      <c r="R291" s="61">
        <v>2339.7459975000006</v>
      </c>
      <c r="S291" s="8">
        <v>67756.310137599095</v>
      </c>
      <c r="T291" s="77">
        <v>1.0664511212183403E-2</v>
      </c>
      <c r="U291" s="80">
        <v>3.682645553355418E-4</v>
      </c>
      <c r="V291" s="86">
        <f t="shared" si="20"/>
        <v>18518.496921416248</v>
      </c>
    </row>
    <row r="292" spans="1:22" x14ac:dyDescent="0.3">
      <c r="A292" s="33">
        <v>2011</v>
      </c>
      <c r="B292" s="3">
        <v>40833</v>
      </c>
      <c r="C292" s="33">
        <v>10</v>
      </c>
      <c r="D292" s="2">
        <v>17</v>
      </c>
      <c r="E292" s="33">
        <v>290</v>
      </c>
      <c r="F292" s="4">
        <v>7.059145833333333</v>
      </c>
      <c r="G292" s="37">
        <v>324.61041666666659</v>
      </c>
      <c r="H292" s="4">
        <v>8.0819166666666646</v>
      </c>
      <c r="I292" s="37">
        <v>14.81361111111111</v>
      </c>
      <c r="J292" s="4">
        <v>14.762708333333334</v>
      </c>
      <c r="K292" s="37">
        <v>14.044375</v>
      </c>
      <c r="L292" s="4">
        <v>9.5805486111111122</v>
      </c>
      <c r="M292" s="63">
        <v>298.22131666666701</v>
      </c>
      <c r="N292" s="6">
        <v>298.22131666666701</v>
      </c>
      <c r="O292" s="37">
        <v>25.766321760000025</v>
      </c>
      <c r="P292" s="7">
        <f t="shared" si="19"/>
        <v>25.766321760000029</v>
      </c>
      <c r="Q292" s="60">
        <v>324.61041666666659</v>
      </c>
      <c r="R292" s="61">
        <v>2368.5523662499995</v>
      </c>
      <c r="S292" s="8">
        <v>67756.310137599095</v>
      </c>
      <c r="T292" s="77">
        <v>1.0878510489001535E-2</v>
      </c>
      <c r="U292" s="80">
        <v>3.8027929365802148E-4</v>
      </c>
      <c r="V292" s="86">
        <f t="shared" si="20"/>
        <v>18544.263243176247</v>
      </c>
    </row>
    <row r="293" spans="1:22" x14ac:dyDescent="0.3">
      <c r="A293" s="33">
        <v>2011</v>
      </c>
      <c r="B293" s="3">
        <v>40834</v>
      </c>
      <c r="C293" s="33">
        <v>10</v>
      </c>
      <c r="D293" s="2">
        <v>18</v>
      </c>
      <c r="E293" s="33">
        <v>291</v>
      </c>
      <c r="F293" s="4">
        <v>8.0543958333333343</v>
      </c>
      <c r="G293" s="37">
        <v>323.42708333333337</v>
      </c>
      <c r="H293" s="4">
        <v>10.2243125</v>
      </c>
      <c r="I293" s="37">
        <v>14.737499999999997</v>
      </c>
      <c r="J293" s="4">
        <v>14.613333333333337</v>
      </c>
      <c r="K293" s="37">
        <v>13.487777777777774</v>
      </c>
      <c r="L293" s="4">
        <v>10.166180555555554</v>
      </c>
      <c r="M293" s="63">
        <v>281.53161818181798</v>
      </c>
      <c r="N293" s="6">
        <v>281.53161818181798</v>
      </c>
      <c r="O293" s="37">
        <v>24.324331810909072</v>
      </c>
      <c r="P293" s="7">
        <f t="shared" si="19"/>
        <v>24.324331810909072</v>
      </c>
      <c r="Q293" s="60">
        <v>323.42708333333337</v>
      </c>
      <c r="R293" s="61">
        <v>2359.9180562500001</v>
      </c>
      <c r="S293" s="8">
        <v>67756.310137599095</v>
      </c>
      <c r="T293" s="77">
        <v>1.0307278147429138E-2</v>
      </c>
      <c r="U293" s="80">
        <v>3.5899729134469349E-4</v>
      </c>
      <c r="V293" s="86">
        <f t="shared" si="20"/>
        <v>18568.587574987156</v>
      </c>
    </row>
    <row r="294" spans="1:22" x14ac:dyDescent="0.3">
      <c r="A294" s="33">
        <v>2011</v>
      </c>
      <c r="B294" s="3">
        <v>40835</v>
      </c>
      <c r="C294" s="33">
        <v>10</v>
      </c>
      <c r="D294" s="2">
        <v>19</v>
      </c>
      <c r="E294" s="33">
        <v>292</v>
      </c>
      <c r="F294" s="4">
        <v>7.7892291666666678</v>
      </c>
      <c r="G294" s="37">
        <v>320.08124999999995</v>
      </c>
      <c r="H294" s="4">
        <v>10.457708333333333</v>
      </c>
      <c r="I294" s="37">
        <v>14.697291666666672</v>
      </c>
      <c r="J294" s="4">
        <v>14.544375000000002</v>
      </c>
      <c r="K294" s="37">
        <v>13.432916666666664</v>
      </c>
      <c r="L294" s="4">
        <v>9.7794444444444455</v>
      </c>
      <c r="M294" s="63">
        <v>241.485536111111</v>
      </c>
      <c r="N294" s="6">
        <v>241.485536111111</v>
      </c>
      <c r="O294" s="37">
        <v>20.864350319999989</v>
      </c>
      <c r="P294" s="7">
        <f t="shared" si="19"/>
        <v>20.864350319999993</v>
      </c>
      <c r="Q294" s="60">
        <v>320.08124999999995</v>
      </c>
      <c r="R294" s="61">
        <v>2335.5048487499998</v>
      </c>
      <c r="S294" s="8">
        <v>67756.310137599095</v>
      </c>
      <c r="T294" s="77">
        <v>8.9335504189455781E-3</v>
      </c>
      <c r="U294" s="80">
        <v>3.0793220996876592E-4</v>
      </c>
      <c r="V294" s="86">
        <f t="shared" si="20"/>
        <v>18589.451925307156</v>
      </c>
    </row>
    <row r="295" spans="1:22" x14ac:dyDescent="0.3">
      <c r="A295" s="33">
        <v>2011</v>
      </c>
      <c r="B295" s="3">
        <v>40836</v>
      </c>
      <c r="C295" s="33">
        <v>10</v>
      </c>
      <c r="D295" s="2">
        <v>20</v>
      </c>
      <c r="E295" s="33">
        <v>293</v>
      </c>
      <c r="F295" s="4">
        <v>8.1044583333333335</v>
      </c>
      <c r="G295" s="37">
        <v>329.58541666666662</v>
      </c>
      <c r="H295" s="4">
        <v>10.779374999999998</v>
      </c>
      <c r="I295" s="37">
        <v>14.590347222222221</v>
      </c>
      <c r="J295" s="4">
        <v>14.455416666666666</v>
      </c>
      <c r="K295" s="37">
        <v>13.261597222222219</v>
      </c>
      <c r="L295" s="4">
        <v>9.1528472222222224</v>
      </c>
      <c r="M295" s="63">
        <v>279.88177999999999</v>
      </c>
      <c r="N295" s="6">
        <v>279.88177999999999</v>
      </c>
      <c r="O295" s="37">
        <v>24.181785791999999</v>
      </c>
      <c r="P295" s="7">
        <f t="shared" si="19"/>
        <v>24.181785792000003</v>
      </c>
      <c r="Q295" s="60">
        <v>329.58541666666662</v>
      </c>
      <c r="R295" s="61">
        <v>2404.8529512499995</v>
      </c>
      <c r="S295" s="8">
        <v>67756.310137599095</v>
      </c>
      <c r="T295" s="77">
        <v>1.0055411404439819E-2</v>
      </c>
      <c r="U295" s="80">
        <v>3.5689348701090388E-4</v>
      </c>
      <c r="V295" s="86">
        <f t="shared" si="20"/>
        <v>18613.633711099155</v>
      </c>
    </row>
    <row r="296" spans="1:22" x14ac:dyDescent="0.3">
      <c r="A296" s="33">
        <v>2011</v>
      </c>
      <c r="B296" s="3">
        <v>40837</v>
      </c>
      <c r="C296" s="33">
        <v>10</v>
      </c>
      <c r="D296" s="2">
        <v>21</v>
      </c>
      <c r="E296" s="33">
        <v>294</v>
      </c>
      <c r="F296" s="4">
        <v>5.7347083333333337</v>
      </c>
      <c r="G296" s="37">
        <v>365.54375000000027</v>
      </c>
      <c r="H296" s="4">
        <v>8.9964270833333355</v>
      </c>
      <c r="I296" s="37">
        <v>14.497291666666669</v>
      </c>
      <c r="J296" s="4">
        <v>14.343750000000005</v>
      </c>
      <c r="K296" s="37">
        <v>13.140972222222222</v>
      </c>
      <c r="L296" s="4">
        <v>8.9026388888888892</v>
      </c>
      <c r="M296" s="63">
        <v>42.462899999999998</v>
      </c>
      <c r="N296" s="6">
        <v>42.462899999999998</v>
      </c>
      <c r="O296" s="37">
        <v>3.6687945599999994</v>
      </c>
      <c r="P296" s="7">
        <f t="shared" si="19"/>
        <v>3.6687945600000003</v>
      </c>
      <c r="Q296" s="60">
        <v>365.54375000000027</v>
      </c>
      <c r="R296" s="61">
        <v>2667.2265262500018</v>
      </c>
      <c r="S296" s="8">
        <v>67756.310137599095</v>
      </c>
      <c r="T296" s="77">
        <v>1.3755091755022983E-3</v>
      </c>
      <c r="U296" s="80">
        <v>5.4146906060106195E-5</v>
      </c>
      <c r="V296" s="86">
        <f t="shared" si="20"/>
        <v>18617.302505659154</v>
      </c>
    </row>
    <row r="297" spans="1:22" x14ac:dyDescent="0.3">
      <c r="A297" s="33">
        <v>2011</v>
      </c>
      <c r="B297" s="3">
        <v>40838</v>
      </c>
      <c r="C297" s="33">
        <v>10</v>
      </c>
      <c r="D297" s="2">
        <v>22</v>
      </c>
      <c r="E297" s="33">
        <v>295</v>
      </c>
      <c r="F297" s="4">
        <v>5.0198541666666658</v>
      </c>
      <c r="G297" s="37">
        <v>334.52500000000003</v>
      </c>
      <c r="H297" s="4">
        <v>7.1490729166666656</v>
      </c>
      <c r="I297" s="37">
        <v>14.428333333333327</v>
      </c>
      <c r="J297" s="4">
        <v>14.292361111111111</v>
      </c>
      <c r="K297" s="37">
        <v>12.93263888888889</v>
      </c>
      <c r="L297" s="4">
        <v>8.6486805555555559</v>
      </c>
      <c r="M297" s="63">
        <v>278.12317999999999</v>
      </c>
      <c r="N297" s="6">
        <v>278.12317999999999</v>
      </c>
      <c r="O297" s="37">
        <v>24.029842752</v>
      </c>
      <c r="P297" s="7">
        <f t="shared" si="19"/>
        <v>24.029842752000004</v>
      </c>
      <c r="Q297" s="60">
        <v>334.52500000000003</v>
      </c>
      <c r="R297" s="61">
        <v>2440.8951150000003</v>
      </c>
      <c r="S297" s="8">
        <v>67756.310137599095</v>
      </c>
      <c r="T297" s="77">
        <v>9.844684683225316E-3</v>
      </c>
      <c r="U297" s="80">
        <v>3.5465099417604566E-4</v>
      </c>
      <c r="V297" s="86">
        <f t="shared" si="20"/>
        <v>18641.332348411153</v>
      </c>
    </row>
    <row r="298" spans="1:22" x14ac:dyDescent="0.3">
      <c r="A298" s="33">
        <v>2011</v>
      </c>
      <c r="B298" s="3">
        <v>40839</v>
      </c>
      <c r="C298" s="33">
        <v>10</v>
      </c>
      <c r="D298" s="2">
        <v>23</v>
      </c>
      <c r="E298" s="33">
        <v>296</v>
      </c>
      <c r="F298" s="4">
        <v>7.8523749999999994</v>
      </c>
      <c r="G298" s="37">
        <v>342.46874999999983</v>
      </c>
      <c r="H298" s="4">
        <v>9.1000104166666667</v>
      </c>
      <c r="I298" s="37">
        <v>14.367916666666668</v>
      </c>
      <c r="J298" s="4">
        <v>14.197083333333333</v>
      </c>
      <c r="K298" s="37">
        <v>12.831180555555553</v>
      </c>
      <c r="L298" s="4">
        <v>8.4905069444444425</v>
      </c>
      <c r="M298" s="63">
        <v>326.14226451612899</v>
      </c>
      <c r="N298" s="6">
        <v>326.14226451612899</v>
      </c>
      <c r="O298" s="37">
        <v>28.178691654193543</v>
      </c>
      <c r="P298" s="7">
        <f t="shared" si="19"/>
        <v>28.178691654193543</v>
      </c>
      <c r="Q298" s="60">
        <v>342.46874999999983</v>
      </c>
      <c r="R298" s="61">
        <v>2498.8574812499987</v>
      </c>
      <c r="S298" s="8">
        <v>67756.310137599095</v>
      </c>
      <c r="T298" s="77">
        <v>1.127663016623812E-2</v>
      </c>
      <c r="U298" s="80">
        <v>4.1588291329572742E-4</v>
      </c>
      <c r="V298" s="86">
        <f t="shared" si="20"/>
        <v>18669.511040065347</v>
      </c>
    </row>
    <row r="299" spans="1:22" x14ac:dyDescent="0.3">
      <c r="A299" s="33">
        <v>2011</v>
      </c>
      <c r="B299" s="3">
        <v>40840</v>
      </c>
      <c r="C299" s="33">
        <v>10</v>
      </c>
      <c r="D299" s="2">
        <v>24</v>
      </c>
      <c r="E299" s="33">
        <v>297</v>
      </c>
      <c r="F299" s="4">
        <v>8.3998333333333335</v>
      </c>
      <c r="G299" s="37">
        <v>326.0291666666667</v>
      </c>
      <c r="H299" s="4">
        <v>9.6515416666666667</v>
      </c>
      <c r="I299" s="37">
        <v>14.33090277777778</v>
      </c>
      <c r="J299" s="4">
        <v>14.111527777777775</v>
      </c>
      <c r="K299" s="37">
        <v>12.68416666666667</v>
      </c>
      <c r="L299" s="4">
        <v>9.6420138888888882</v>
      </c>
      <c r="M299" s="63">
        <v>279.36623750000001</v>
      </c>
      <c r="N299" s="6">
        <v>279.36623750000001</v>
      </c>
      <c r="O299" s="37">
        <v>24.137242920000002</v>
      </c>
      <c r="P299" s="7">
        <f t="shared" si="19"/>
        <v>24.137242919999998</v>
      </c>
      <c r="Q299" s="60">
        <v>326.0291666666667</v>
      </c>
      <c r="R299" s="61">
        <v>2378.9044174999999</v>
      </c>
      <c r="S299" s="8">
        <v>67756.310137599095</v>
      </c>
      <c r="T299" s="77">
        <v>1.0146369371732021E-2</v>
      </c>
      <c r="U299" s="80">
        <v>3.5623608887470757E-4</v>
      </c>
      <c r="V299" s="86">
        <f t="shared" si="20"/>
        <v>18693.648282985345</v>
      </c>
    </row>
    <row r="300" spans="1:22" x14ac:dyDescent="0.3">
      <c r="A300" s="33">
        <v>2011</v>
      </c>
      <c r="B300" s="3">
        <v>40841</v>
      </c>
      <c r="C300" s="33">
        <v>10</v>
      </c>
      <c r="D300" s="2">
        <v>25</v>
      </c>
      <c r="E300" s="33">
        <v>298</v>
      </c>
      <c r="F300" s="4">
        <v>5.0457916666666671</v>
      </c>
      <c r="G300" s="37">
        <v>328.48541666666659</v>
      </c>
      <c r="H300" s="4">
        <v>6.9932395833333336</v>
      </c>
      <c r="I300" s="37">
        <v>14.279513888888891</v>
      </c>
      <c r="J300" s="4">
        <v>14.092708333333329</v>
      </c>
      <c r="K300" s="37">
        <v>12.743611111111109</v>
      </c>
      <c r="L300" s="4">
        <v>7.9487847222222241</v>
      </c>
      <c r="M300" s="63">
        <v>218.82991250000001</v>
      </c>
      <c r="N300" s="6">
        <v>218.82991250000001</v>
      </c>
      <c r="O300" s="37">
        <v>18.906904440000002</v>
      </c>
      <c r="P300" s="7">
        <f t="shared" si="19"/>
        <v>18.906904440000002</v>
      </c>
      <c r="Q300" s="60">
        <v>328.48541666666659</v>
      </c>
      <c r="R300" s="61">
        <v>2396.8266912499994</v>
      </c>
      <c r="S300" s="8">
        <v>67756.310137599095</v>
      </c>
      <c r="T300" s="77">
        <v>7.8883068638307026E-3</v>
      </c>
      <c r="U300" s="80">
        <v>2.7904271058450461E-4</v>
      </c>
      <c r="V300" s="86">
        <f t="shared" si="20"/>
        <v>18712.555187425343</v>
      </c>
    </row>
    <row r="301" spans="1:22" x14ac:dyDescent="0.3">
      <c r="A301" s="33">
        <v>2011</v>
      </c>
      <c r="B301" s="3">
        <v>40842</v>
      </c>
      <c r="C301" s="33">
        <v>10</v>
      </c>
      <c r="D301" s="2">
        <v>26</v>
      </c>
      <c r="E301" s="33">
        <v>299</v>
      </c>
      <c r="F301" s="4">
        <v>4.6073749999999984</v>
      </c>
      <c r="G301" s="37">
        <v>328.0020833333333</v>
      </c>
      <c r="H301" s="4">
        <v>7.4928333333333326</v>
      </c>
      <c r="I301" s="37">
        <v>14.210833333333339</v>
      </c>
      <c r="J301" s="4">
        <v>14.000555555555557</v>
      </c>
      <c r="K301" s="37">
        <v>12.716180555555553</v>
      </c>
      <c r="L301" s="4">
        <v>7.1820625000000007</v>
      </c>
      <c r="M301" s="63">
        <v>253.801733333333</v>
      </c>
      <c r="N301" s="6">
        <v>253.801733333333</v>
      </c>
      <c r="O301" s="37">
        <v>21.92846975999997</v>
      </c>
      <c r="P301" s="7">
        <f t="shared" si="19"/>
        <v>21.92846975999997</v>
      </c>
      <c r="Q301" s="60">
        <v>328.0020833333333</v>
      </c>
      <c r="R301" s="61">
        <v>2393.3000012499997</v>
      </c>
      <c r="S301" s="8">
        <v>67756.310137599095</v>
      </c>
      <c r="T301" s="77">
        <v>9.1624408760067368E-3</v>
      </c>
      <c r="U301" s="80">
        <v>3.2363730721858628E-4</v>
      </c>
      <c r="V301" s="86">
        <f t="shared" si="20"/>
        <v>18734.483657185345</v>
      </c>
    </row>
    <row r="302" spans="1:22" x14ac:dyDescent="0.3">
      <c r="A302" s="33">
        <v>2011</v>
      </c>
      <c r="B302" s="3">
        <v>40843</v>
      </c>
      <c r="C302" s="33">
        <v>10</v>
      </c>
      <c r="D302" s="2">
        <v>27</v>
      </c>
      <c r="E302" s="33">
        <v>300</v>
      </c>
      <c r="F302" s="4">
        <v>1.2270416666666659</v>
      </c>
      <c r="G302" s="37">
        <v>330.22916666666674</v>
      </c>
      <c r="H302" s="4">
        <v>3.3597812499999997</v>
      </c>
      <c r="I302" s="37">
        <v>14.082708333333336</v>
      </c>
      <c r="J302" s="4">
        <v>13.87777777777778</v>
      </c>
      <c r="K302" s="37">
        <v>12.40513888888889</v>
      </c>
      <c r="L302" s="4">
        <v>6.3838958333333338</v>
      </c>
      <c r="M302" s="63">
        <v>269.51991176470602</v>
      </c>
      <c r="N302" s="6">
        <v>269.51991176470602</v>
      </c>
      <c r="O302" s="37">
        <v>23.286520376470598</v>
      </c>
      <c r="P302" s="7">
        <f t="shared" si="19"/>
        <v>23.286520376470598</v>
      </c>
      <c r="Q302" s="60">
        <v>330.22916666666674</v>
      </c>
      <c r="R302" s="61">
        <v>2409.5501375000003</v>
      </c>
      <c r="S302" s="8">
        <v>67756.310137599095</v>
      </c>
      <c r="T302" s="77">
        <v>9.6642605663442415E-3</v>
      </c>
      <c r="U302" s="80">
        <v>3.4368046797679031E-4</v>
      </c>
      <c r="V302" s="86">
        <f t="shared" si="20"/>
        <v>18757.770177561815</v>
      </c>
    </row>
    <row r="303" spans="1:22" x14ac:dyDescent="0.3">
      <c r="A303" s="33">
        <v>2011</v>
      </c>
      <c r="B303" s="3">
        <v>40844</v>
      </c>
      <c r="C303" s="33">
        <v>10</v>
      </c>
      <c r="D303" s="2">
        <v>28</v>
      </c>
      <c r="E303" s="33">
        <v>301</v>
      </c>
      <c r="F303" s="4">
        <v>2.6674583333333328</v>
      </c>
      <c r="G303" s="37">
        <v>329.44583333333338</v>
      </c>
      <c r="H303" s="4">
        <v>4.3121250000000009</v>
      </c>
      <c r="I303" s="37">
        <v>14.013611111111105</v>
      </c>
      <c r="J303" s="4">
        <v>13.708472222222227</v>
      </c>
      <c r="K303" s="37">
        <v>11.717013888888888</v>
      </c>
      <c r="L303" s="4">
        <v>5.6575416666666669</v>
      </c>
      <c r="M303" s="63">
        <v>260.68293684210499</v>
      </c>
      <c r="N303" s="6">
        <v>260.68293684210499</v>
      </c>
      <c r="O303" s="37">
        <v>22.523005743157871</v>
      </c>
      <c r="P303" s="7">
        <f t="shared" si="19"/>
        <v>22.523005743157871</v>
      </c>
      <c r="Q303" s="60">
        <v>329.44583333333338</v>
      </c>
      <c r="R303" s="61">
        <v>2403.8344675000003</v>
      </c>
      <c r="S303" s="8">
        <v>67756.310137599095</v>
      </c>
      <c r="T303" s="77">
        <v>9.3696159397289557E-3</v>
      </c>
      <c r="U303" s="80">
        <v>3.3241192882874364E-4</v>
      </c>
      <c r="V303" s="86">
        <f t="shared" si="20"/>
        <v>18780.293183304973</v>
      </c>
    </row>
    <row r="304" spans="1:22" x14ac:dyDescent="0.3">
      <c r="A304" s="33">
        <v>2011</v>
      </c>
      <c r="B304" s="3">
        <v>40845</v>
      </c>
      <c r="C304" s="33">
        <v>10</v>
      </c>
      <c r="D304" s="2">
        <v>29</v>
      </c>
      <c r="E304" s="33">
        <v>302</v>
      </c>
      <c r="F304" s="4">
        <v>2.8781458333333343</v>
      </c>
      <c r="G304" s="37">
        <v>331.02916666666658</v>
      </c>
      <c r="H304" s="4">
        <v>4.2407916666666656</v>
      </c>
      <c r="I304" s="37">
        <v>13.934097222222222</v>
      </c>
      <c r="J304" s="4">
        <v>13.499166666666669</v>
      </c>
      <c r="K304" s="37">
        <v>11.434583333333334</v>
      </c>
      <c r="L304" s="4">
        <v>5.8127291666666672</v>
      </c>
      <c r="M304" s="63">
        <v>292.029178947368</v>
      </c>
      <c r="N304" s="6">
        <v>292.029178947368</v>
      </c>
      <c r="O304" s="37">
        <v>25.231321061052594</v>
      </c>
      <c r="P304" s="7">
        <f t="shared" si="19"/>
        <v>25.231321061052594</v>
      </c>
      <c r="Q304" s="60">
        <v>331.02916666666658</v>
      </c>
      <c r="R304" s="61">
        <v>2415.3874174999992</v>
      </c>
      <c r="S304" s="8">
        <v>67756.310137599095</v>
      </c>
      <c r="T304" s="77">
        <v>1.0446076218765681E-2</v>
      </c>
      <c r="U304" s="80">
        <v>3.72383339792456E-4</v>
      </c>
      <c r="V304" s="86">
        <f t="shared" si="20"/>
        <v>18805.524504366025</v>
      </c>
    </row>
    <row r="305" spans="1:22" x14ac:dyDescent="0.3">
      <c r="A305" s="33">
        <v>2011</v>
      </c>
      <c r="B305" s="3">
        <v>40846</v>
      </c>
      <c r="C305" s="33">
        <v>10</v>
      </c>
      <c r="D305" s="2">
        <v>30</v>
      </c>
      <c r="E305" s="33">
        <v>303</v>
      </c>
      <c r="F305" s="4">
        <v>3.4599375000000001</v>
      </c>
      <c r="G305" s="37">
        <v>341.72291666666655</v>
      </c>
      <c r="H305" s="4">
        <v>5.3831249999999997</v>
      </c>
      <c r="I305" s="37">
        <v>13.902361111111112</v>
      </c>
      <c r="J305" s="4">
        <v>13.433472222222223</v>
      </c>
      <c r="K305" s="37">
        <v>11.340069444444447</v>
      </c>
      <c r="L305" s="4">
        <v>5.8415972222222221</v>
      </c>
      <c r="M305" s="63">
        <v>316.760157142857</v>
      </c>
      <c r="N305" s="6">
        <v>316.760157142857</v>
      </c>
      <c r="O305" s="37">
        <v>27.368077577142845</v>
      </c>
      <c r="P305" s="7">
        <f t="shared" si="19"/>
        <v>27.368077577142845</v>
      </c>
      <c r="Q305" s="60">
        <v>341.72291666666655</v>
      </c>
      <c r="R305" s="61">
        <v>2493.415433749999</v>
      </c>
      <c r="S305" s="8">
        <v>67756.310137599095</v>
      </c>
      <c r="T305" s="77">
        <v>1.097614027999431E-2</v>
      </c>
      <c r="U305" s="80">
        <v>4.0391924414956957E-4</v>
      </c>
      <c r="V305" s="86">
        <f t="shared" si="20"/>
        <v>18832.892581943168</v>
      </c>
    </row>
    <row r="306" spans="1:22" x14ac:dyDescent="0.3">
      <c r="A306" s="33">
        <v>2011</v>
      </c>
      <c r="B306" s="3">
        <v>40847</v>
      </c>
      <c r="C306" s="33">
        <v>10</v>
      </c>
      <c r="D306" s="2">
        <v>31</v>
      </c>
      <c r="E306" s="33">
        <v>304</v>
      </c>
      <c r="F306" s="4">
        <v>5.8187708333333346</v>
      </c>
      <c r="G306" s="37">
        <v>349.41250000000008</v>
      </c>
      <c r="H306" s="4">
        <v>7.8977708333333343</v>
      </c>
      <c r="I306" s="37">
        <v>13.849305555555558</v>
      </c>
      <c r="J306" s="4">
        <v>13.458124999999997</v>
      </c>
      <c r="K306" s="37">
        <v>11.291319444444445</v>
      </c>
      <c r="L306" s="4">
        <v>6.6837361111111102</v>
      </c>
      <c r="M306" s="63">
        <v>286.01719090909103</v>
      </c>
      <c r="N306" s="6">
        <v>286.01719090909103</v>
      </c>
      <c r="O306" s="37">
        <v>24.711885294545464</v>
      </c>
      <c r="P306" s="7">
        <f t="shared" si="19"/>
        <v>24.711885294545464</v>
      </c>
      <c r="Q306" s="60">
        <v>349.41250000000008</v>
      </c>
      <c r="R306" s="61">
        <v>2549.5232475000007</v>
      </c>
      <c r="S306" s="8">
        <v>67756.310137599095</v>
      </c>
      <c r="T306" s="77">
        <v>9.6927475828186022E-3</v>
      </c>
      <c r="U306" s="80">
        <v>3.6471710523139058E-4</v>
      </c>
      <c r="V306" s="86">
        <f t="shared" si="20"/>
        <v>18857.604467237714</v>
      </c>
    </row>
    <row r="307" spans="1:22" x14ac:dyDescent="0.3">
      <c r="A307" s="33">
        <v>2011</v>
      </c>
      <c r="B307" s="3">
        <v>40848</v>
      </c>
      <c r="C307" s="33">
        <v>11</v>
      </c>
      <c r="D307" s="2">
        <v>1</v>
      </c>
      <c r="E307" s="33">
        <v>305</v>
      </c>
      <c r="F307" s="4">
        <v>6.1338958333333338</v>
      </c>
      <c r="G307" s="37">
        <v>343.54583333333312</v>
      </c>
      <c r="H307" s="4">
        <v>7.9765625</v>
      </c>
      <c r="I307" s="37">
        <v>13.790624999999999</v>
      </c>
      <c r="J307" s="4">
        <v>13.382291666666667</v>
      </c>
      <c r="K307" s="37">
        <v>11.239375000000001</v>
      </c>
      <c r="L307" s="4">
        <v>7.3776388888888889</v>
      </c>
      <c r="M307" s="63">
        <v>267.00956250000002</v>
      </c>
      <c r="N307" s="6">
        <v>267.00956250000002</v>
      </c>
      <c r="O307" s="37">
        <v>23.069626200000002</v>
      </c>
      <c r="P307" s="7">
        <f t="shared" si="19"/>
        <v>23.069626200000002</v>
      </c>
      <c r="Q307" s="60">
        <v>343.54583333333312</v>
      </c>
      <c r="R307" s="61">
        <v>2506.7165274999984</v>
      </c>
      <c r="S307" s="8">
        <v>67756.310137599095</v>
      </c>
      <c r="T307" s="77">
        <v>9.2031252624355693E-3</v>
      </c>
      <c r="U307" s="80">
        <v>3.4047937606328249E-4</v>
      </c>
      <c r="V307" s="86">
        <f t="shared" si="20"/>
        <v>18880.674093437712</v>
      </c>
    </row>
    <row r="308" spans="1:22" x14ac:dyDescent="0.3">
      <c r="A308" s="33">
        <v>2011</v>
      </c>
      <c r="B308" s="3">
        <v>40849</v>
      </c>
      <c r="C308" s="33">
        <v>11</v>
      </c>
      <c r="D308" s="2">
        <v>2</v>
      </c>
      <c r="E308" s="33">
        <v>306</v>
      </c>
      <c r="F308" s="4">
        <v>9.5381875000000012</v>
      </c>
      <c r="G308" s="37">
        <v>329.60833333333323</v>
      </c>
      <c r="H308" s="4">
        <v>9.6572812500000005</v>
      </c>
      <c r="I308" s="37">
        <v>13.72951388888889</v>
      </c>
      <c r="J308" s="4">
        <v>13.482847222222221</v>
      </c>
      <c r="K308" s="37">
        <v>11.461180555555556</v>
      </c>
      <c r="L308" s="4">
        <v>8.3690208333333338</v>
      </c>
      <c r="M308" s="63">
        <v>271.165087804878</v>
      </c>
      <c r="N308" s="6">
        <v>271.165087804878</v>
      </c>
      <c r="O308" s="37">
        <v>23.428663586341457</v>
      </c>
      <c r="P308" s="7">
        <f t="shared" si="19"/>
        <v>23.428663586341461</v>
      </c>
      <c r="Q308" s="60">
        <v>329.60833333333323</v>
      </c>
      <c r="R308" s="61">
        <v>2405.020164999999</v>
      </c>
      <c r="S308" s="8">
        <v>67756.310137599095</v>
      </c>
      <c r="T308" s="77">
        <v>9.7415663815614891E-3</v>
      </c>
      <c r="U308" s="80">
        <v>3.4577832734342633E-4</v>
      </c>
      <c r="V308" s="86">
        <f t="shared" si="20"/>
        <v>18904.102757024055</v>
      </c>
    </row>
    <row r="309" spans="1:22" x14ac:dyDescent="0.3">
      <c r="A309" s="33">
        <v>2011</v>
      </c>
      <c r="B309" s="3">
        <v>40850</v>
      </c>
      <c r="C309" s="33">
        <v>11</v>
      </c>
      <c r="D309" s="2">
        <v>3</v>
      </c>
      <c r="E309" s="33">
        <v>307</v>
      </c>
      <c r="F309" s="4">
        <v>5.6995208333333336</v>
      </c>
      <c r="G309" s="37">
        <v>346.03333333333347</v>
      </c>
      <c r="H309" s="4">
        <v>7.3070833333333294</v>
      </c>
      <c r="I309" s="37">
        <v>13.684861111111116</v>
      </c>
      <c r="J309" s="4">
        <v>13.502083333333333</v>
      </c>
      <c r="K309" s="37">
        <v>11.594652777777776</v>
      </c>
      <c r="L309" s="4">
        <v>8.0018263888888885</v>
      </c>
      <c r="M309" s="63">
        <v>177.88963243243199</v>
      </c>
      <c r="N309" s="6">
        <v>177.88963243243199</v>
      </c>
      <c r="O309" s="37">
        <v>15.369664242162125</v>
      </c>
      <c r="P309" s="7">
        <f t="shared" si="19"/>
        <v>15.369664242162125</v>
      </c>
      <c r="Q309" s="60">
        <v>346.03333333333347</v>
      </c>
      <c r="R309" s="61">
        <v>2524.8668200000011</v>
      </c>
      <c r="S309" s="8">
        <v>67756.310137599095</v>
      </c>
      <c r="T309" s="77">
        <v>6.0873168122832387E-3</v>
      </c>
      <c r="U309" s="80">
        <v>2.2683738549146944E-4</v>
      </c>
      <c r="V309" s="86">
        <f t="shared" si="20"/>
        <v>18919.472421266219</v>
      </c>
    </row>
    <row r="310" spans="1:22" x14ac:dyDescent="0.3">
      <c r="A310" s="33">
        <v>2011</v>
      </c>
      <c r="B310" s="3">
        <v>40851</v>
      </c>
      <c r="C310" s="33">
        <v>11</v>
      </c>
      <c r="D310" s="2">
        <v>4</v>
      </c>
      <c r="E310" s="33">
        <v>308</v>
      </c>
      <c r="F310" s="4">
        <v>1.8013541666666664</v>
      </c>
      <c r="G310" s="37">
        <v>347.4666666666667</v>
      </c>
      <c r="H310" s="4">
        <v>3.3084375000000001</v>
      </c>
      <c r="I310" s="37">
        <v>13.637500000000001</v>
      </c>
      <c r="J310" s="4">
        <v>13.466111111111116</v>
      </c>
      <c r="K310" s="37">
        <v>11.684166666666668</v>
      </c>
      <c r="L310" s="4">
        <v>6.1421458333333332</v>
      </c>
      <c r="M310" s="63">
        <v>286.13650000000001</v>
      </c>
      <c r="N310" s="6">
        <v>286.13650000000001</v>
      </c>
      <c r="O310" s="37">
        <v>24.722193600000001</v>
      </c>
      <c r="P310" s="7">
        <f t="shared" si="19"/>
        <v>24.722193600000001</v>
      </c>
      <c r="Q310" s="60">
        <v>347.4666666666667</v>
      </c>
      <c r="R310" s="61">
        <v>2535.32528</v>
      </c>
      <c r="S310" s="8">
        <v>67756.310137599095</v>
      </c>
      <c r="T310" s="77">
        <v>9.7510933981615165E-3</v>
      </c>
      <c r="U310" s="80">
        <v>3.6486924317151161E-4</v>
      </c>
      <c r="V310" s="86">
        <f t="shared" si="20"/>
        <v>18944.194614866217</v>
      </c>
    </row>
    <row r="311" spans="1:22" x14ac:dyDescent="0.3">
      <c r="A311" s="33">
        <v>2011</v>
      </c>
      <c r="B311" s="3">
        <v>40852</v>
      </c>
      <c r="C311" s="33">
        <v>11</v>
      </c>
      <c r="D311" s="2">
        <v>5</v>
      </c>
      <c r="E311" s="33">
        <v>309</v>
      </c>
      <c r="F311" s="4">
        <v>2.0994583333333332</v>
      </c>
      <c r="G311" s="37">
        <v>336.7166666666667</v>
      </c>
      <c r="H311" s="4">
        <v>3.0771354166666667</v>
      </c>
      <c r="I311" s="37">
        <v>13.590972222222222</v>
      </c>
      <c r="J311" s="4">
        <v>13.403611111111109</v>
      </c>
      <c r="K311" s="37">
        <v>11.638680555555558</v>
      </c>
      <c r="L311" s="4">
        <v>5.4200347222222227</v>
      </c>
      <c r="M311" s="63">
        <v>234.48432812499999</v>
      </c>
      <c r="N311" s="6">
        <v>234.48432812499999</v>
      </c>
      <c r="O311" s="37">
        <v>20.25944595</v>
      </c>
      <c r="P311" s="7">
        <f t="shared" si="19"/>
        <v>20.25944595</v>
      </c>
      <c r="Q311" s="60">
        <v>336.7166666666667</v>
      </c>
      <c r="R311" s="61">
        <v>2456.8868300000004</v>
      </c>
      <c r="S311" s="8">
        <v>67756.310137599095</v>
      </c>
      <c r="T311" s="77">
        <v>8.2459825591559687E-3</v>
      </c>
      <c r="U311" s="80">
        <v>2.9900456369092771E-4</v>
      </c>
      <c r="V311" s="86">
        <f t="shared" si="20"/>
        <v>18964.454060816217</v>
      </c>
    </row>
    <row r="312" spans="1:22" x14ac:dyDescent="0.3">
      <c r="A312" s="33">
        <v>2011</v>
      </c>
      <c r="B312" s="3">
        <v>40853</v>
      </c>
      <c r="C312" s="33">
        <v>11</v>
      </c>
      <c r="D312" s="2">
        <v>6</v>
      </c>
      <c r="E312" s="33">
        <v>310</v>
      </c>
      <c r="F312" s="4">
        <v>6.8358958333333355</v>
      </c>
      <c r="G312" s="37">
        <v>326.46458333333322</v>
      </c>
      <c r="H312" s="4">
        <v>6.4958749999999998</v>
      </c>
      <c r="I312" s="37">
        <v>13.529791666666668</v>
      </c>
      <c r="J312" s="4">
        <v>13.266249999999998</v>
      </c>
      <c r="K312" s="37">
        <v>11.535208333333335</v>
      </c>
      <c r="L312" s="4">
        <v>6.3882291666666662</v>
      </c>
      <c r="M312" s="63">
        <v>261.12858541666702</v>
      </c>
      <c r="N312" s="6">
        <v>261.12858541666702</v>
      </c>
      <c r="O312" s="37">
        <v>22.56150978000003</v>
      </c>
      <c r="P312" s="7">
        <f t="shared" si="19"/>
        <v>22.56150978000003</v>
      </c>
      <c r="Q312" s="60">
        <v>326.46458333333322</v>
      </c>
      <c r="R312" s="61">
        <v>2382.081478749999</v>
      </c>
      <c r="S312" s="8">
        <v>67756.310137599095</v>
      </c>
      <c r="T312" s="77">
        <v>9.4713425973318166E-3</v>
      </c>
      <c r="U312" s="80">
        <v>3.3298020116771787E-4</v>
      </c>
      <c r="V312" s="86">
        <f t="shared" si="20"/>
        <v>18987.015570596217</v>
      </c>
    </row>
    <row r="313" spans="1:22" x14ac:dyDescent="0.3">
      <c r="A313" s="35">
        <v>2011</v>
      </c>
      <c r="B313" s="54">
        <v>40854</v>
      </c>
      <c r="C313" s="35">
        <v>11</v>
      </c>
      <c r="D313" s="55">
        <v>7</v>
      </c>
      <c r="E313" s="35">
        <v>311</v>
      </c>
      <c r="F313" s="56">
        <v>9.8636363636363615</v>
      </c>
      <c r="G313" s="39">
        <v>325.41363636363639</v>
      </c>
      <c r="H313" s="56">
        <v>10.173250000000001</v>
      </c>
      <c r="I313" s="39">
        <v>13.286515151515149</v>
      </c>
      <c r="J313" s="56">
        <v>13.294545454545457</v>
      </c>
      <c r="K313" s="39">
        <v>11.638181818181819</v>
      </c>
      <c r="L313" s="56">
        <v>7.3269696969696971</v>
      </c>
      <c r="M313" s="64">
        <v>239.59339523809501</v>
      </c>
      <c r="N313" s="67">
        <v>239.59339523809501</v>
      </c>
      <c r="O313" s="39">
        <v>20.700869348571409</v>
      </c>
      <c r="P313" s="68">
        <f t="shared" si="19"/>
        <v>20.700869348571409</v>
      </c>
      <c r="Q313" s="69">
        <v>325.41363636363639</v>
      </c>
      <c r="R313" s="66">
        <v>2374.4131390909092</v>
      </c>
      <c r="S313" s="58">
        <v>67756.310137599095</v>
      </c>
      <c r="T313" s="81">
        <v>8.71830980370044E-3</v>
      </c>
      <c r="U313" s="82">
        <v>3.0551943142317244E-4</v>
      </c>
      <c r="V313" s="88">
        <f t="shared" si="20"/>
        <v>19007.71643994479</v>
      </c>
    </row>
  </sheetData>
  <mergeCells count="11">
    <mergeCell ref="F1:F2"/>
    <mergeCell ref="A1:A2"/>
    <mergeCell ref="B1:B2"/>
    <mergeCell ref="C1:C2"/>
    <mergeCell ref="D1:D2"/>
    <mergeCell ref="E1:E2"/>
    <mergeCell ref="G1:G2"/>
    <mergeCell ref="H1:L1"/>
    <mergeCell ref="M1:P1"/>
    <mergeCell ref="Q1:S1"/>
    <mergeCell ref="T1:V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32"/>
  <sheetViews>
    <sheetView workbookViewId="0">
      <selection activeCell="U3" sqref="U3"/>
    </sheetView>
  </sheetViews>
  <sheetFormatPr defaultRowHeight="14.4" x14ac:dyDescent="0.3"/>
  <cols>
    <col min="2" max="2" width="10.44140625" bestFit="1" customWidth="1"/>
    <col min="3" max="3" width="10.44140625" style="1" customWidth="1"/>
    <col min="4" max="4" width="9.109375" style="1"/>
    <col min="5" max="5" width="9.33203125" bestFit="1" customWidth="1"/>
    <col min="6" max="6" width="9.33203125" customWidth="1"/>
    <col min="7" max="10" width="9.33203125" bestFit="1" customWidth="1"/>
    <col min="11" max="11" width="9.109375" customWidth="1"/>
    <col min="12" max="12" width="9.44140625" bestFit="1" customWidth="1"/>
    <col min="13" max="13" width="9.33203125" bestFit="1" customWidth="1"/>
    <col min="16" max="16" width="9.33203125" bestFit="1" customWidth="1"/>
    <col min="17" max="17" width="9.33203125" customWidth="1"/>
    <col min="18" max="18" width="9.33203125" bestFit="1" customWidth="1"/>
    <col min="19" max="19" width="9.44140625" bestFit="1" customWidth="1"/>
    <col min="20" max="20" width="9.44140625" customWidth="1"/>
    <col min="21" max="21" width="9.6640625" style="2" customWidth="1"/>
    <col min="22" max="22" width="12" customWidth="1"/>
    <col min="23" max="23" width="11" customWidth="1"/>
  </cols>
  <sheetData>
    <row r="1" spans="1:27" x14ac:dyDescent="0.3">
      <c r="A1" s="121" t="s">
        <v>4</v>
      </c>
      <c r="B1" s="120" t="s">
        <v>5</v>
      </c>
      <c r="C1" s="120" t="s">
        <v>6</v>
      </c>
      <c r="D1" s="120" t="s">
        <v>7</v>
      </c>
      <c r="E1" s="120" t="s">
        <v>8</v>
      </c>
      <c r="F1" s="126" t="s">
        <v>35</v>
      </c>
      <c r="G1" s="122" t="s">
        <v>0</v>
      </c>
      <c r="H1" s="122"/>
      <c r="I1" s="122"/>
      <c r="J1" s="122"/>
      <c r="K1" s="122"/>
      <c r="L1" s="122"/>
      <c r="M1" s="122"/>
      <c r="N1" s="122" t="s">
        <v>1</v>
      </c>
      <c r="O1" s="122"/>
      <c r="P1" s="122"/>
      <c r="Q1" s="122"/>
      <c r="R1" s="122" t="s">
        <v>2</v>
      </c>
      <c r="S1" s="122"/>
      <c r="T1" s="122"/>
      <c r="U1" s="122"/>
      <c r="V1" s="119" t="s">
        <v>3</v>
      </c>
      <c r="W1" s="119"/>
      <c r="X1" s="119"/>
    </row>
    <row r="2" spans="1:27" ht="69" x14ac:dyDescent="0.3">
      <c r="A2" s="121"/>
      <c r="B2" s="120"/>
      <c r="C2" s="120"/>
      <c r="D2" s="120"/>
      <c r="E2" s="120"/>
      <c r="F2" s="127"/>
      <c r="G2" s="70" t="s">
        <v>9</v>
      </c>
      <c r="H2" s="70" t="s">
        <v>10</v>
      </c>
      <c r="I2" s="70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2" t="s">
        <v>16</v>
      </c>
      <c r="O2" s="72" t="s">
        <v>17</v>
      </c>
      <c r="P2" s="72" t="s">
        <v>18</v>
      </c>
      <c r="Q2" s="72" t="s">
        <v>19</v>
      </c>
      <c r="R2" s="73" t="s">
        <v>20</v>
      </c>
      <c r="S2" s="73" t="s">
        <v>21</v>
      </c>
      <c r="T2" s="73" t="s">
        <v>34</v>
      </c>
      <c r="U2" s="73" t="s">
        <v>23</v>
      </c>
      <c r="V2" s="72" t="s">
        <v>24</v>
      </c>
      <c r="W2" s="72" t="s">
        <v>25</v>
      </c>
      <c r="X2" s="75" t="s">
        <v>26</v>
      </c>
      <c r="Z2" s="96"/>
      <c r="AA2" s="96"/>
    </row>
    <row r="3" spans="1:27" x14ac:dyDescent="0.3">
      <c r="A3" s="34">
        <v>2010</v>
      </c>
      <c r="B3" s="29">
        <v>40179</v>
      </c>
      <c r="C3" s="102"/>
      <c r="D3" s="101"/>
      <c r="E3" s="33">
        <v>1</v>
      </c>
      <c r="F3" s="102"/>
      <c r="G3" s="103"/>
      <c r="H3" s="104"/>
      <c r="I3" s="103"/>
      <c r="J3" s="105"/>
      <c r="K3" s="106"/>
      <c r="L3" s="105"/>
      <c r="M3" s="106"/>
      <c r="N3" s="107"/>
      <c r="O3" s="108"/>
      <c r="P3" s="107"/>
      <c r="Q3" s="108"/>
      <c r="R3" s="109"/>
      <c r="S3" s="110"/>
      <c r="T3" s="109"/>
      <c r="U3" s="111"/>
      <c r="V3" s="108"/>
      <c r="W3" s="107"/>
      <c r="X3" s="112"/>
      <c r="Z3" s="96"/>
      <c r="AA3" s="96"/>
    </row>
    <row r="4" spans="1:27" x14ac:dyDescent="0.3">
      <c r="A4" s="33">
        <v>2010</v>
      </c>
      <c r="B4" s="24">
        <v>40180</v>
      </c>
      <c r="C4" s="102"/>
      <c r="D4" s="101"/>
      <c r="E4" s="33">
        <v>2</v>
      </c>
      <c r="F4" s="102"/>
      <c r="G4" s="103"/>
      <c r="H4" s="104"/>
      <c r="I4" s="103"/>
      <c r="J4" s="105"/>
      <c r="K4" s="106"/>
      <c r="L4" s="105"/>
      <c r="M4" s="106"/>
      <c r="N4" s="107"/>
      <c r="O4" s="108"/>
      <c r="P4" s="107"/>
      <c r="Q4" s="108"/>
      <c r="R4" s="109"/>
      <c r="S4" s="110"/>
      <c r="T4" s="109"/>
      <c r="U4" s="111"/>
      <c r="V4" s="108"/>
      <c r="W4" s="107"/>
      <c r="X4" s="112"/>
      <c r="Z4" s="96"/>
      <c r="AA4" s="96"/>
    </row>
    <row r="5" spans="1:27" x14ac:dyDescent="0.3">
      <c r="A5" s="33">
        <v>2010</v>
      </c>
      <c r="B5" s="24">
        <v>40181</v>
      </c>
      <c r="C5" s="102"/>
      <c r="D5" s="101"/>
      <c r="E5" s="33">
        <v>3</v>
      </c>
      <c r="F5" s="102"/>
      <c r="G5" s="103"/>
      <c r="H5" s="104"/>
      <c r="I5" s="103"/>
      <c r="J5" s="105"/>
      <c r="K5" s="106"/>
      <c r="L5" s="105"/>
      <c r="M5" s="106"/>
      <c r="N5" s="107"/>
      <c r="O5" s="108"/>
      <c r="P5" s="107"/>
      <c r="Q5" s="108"/>
      <c r="R5" s="109"/>
      <c r="S5" s="110"/>
      <c r="T5" s="109"/>
      <c r="U5" s="111"/>
      <c r="V5" s="108"/>
      <c r="W5" s="107"/>
      <c r="X5" s="112"/>
      <c r="Z5" s="96"/>
      <c r="AA5" s="96"/>
    </row>
    <row r="6" spans="1:27" x14ac:dyDescent="0.3">
      <c r="A6" s="34">
        <v>2010</v>
      </c>
      <c r="B6" s="29">
        <v>40182</v>
      </c>
      <c r="C6" s="102"/>
      <c r="D6" s="101"/>
      <c r="E6" s="34">
        <v>4</v>
      </c>
      <c r="F6" s="102"/>
      <c r="G6" s="103"/>
      <c r="H6" s="104"/>
      <c r="I6" s="103"/>
      <c r="J6" s="105"/>
      <c r="K6" s="106"/>
      <c r="L6" s="105"/>
      <c r="M6" s="106"/>
      <c r="N6" s="107"/>
      <c r="O6" s="108"/>
      <c r="P6" s="107"/>
      <c r="Q6" s="108"/>
      <c r="R6" s="109"/>
      <c r="S6" s="110"/>
      <c r="T6" s="109"/>
      <c r="U6" s="111"/>
      <c r="V6" s="108"/>
      <c r="W6" s="107"/>
      <c r="X6" s="112"/>
      <c r="Z6" s="96"/>
      <c r="AA6" s="96"/>
    </row>
    <row r="7" spans="1:27" x14ac:dyDescent="0.3">
      <c r="A7" s="33">
        <v>2010</v>
      </c>
      <c r="B7" s="24">
        <v>40183</v>
      </c>
      <c r="C7" s="102"/>
      <c r="D7" s="101"/>
      <c r="E7" s="33">
        <v>5</v>
      </c>
      <c r="F7" s="102"/>
      <c r="G7" s="103"/>
      <c r="H7" s="104"/>
      <c r="I7" s="103"/>
      <c r="J7" s="105"/>
      <c r="K7" s="106"/>
      <c r="L7" s="105"/>
      <c r="M7" s="106"/>
      <c r="N7" s="107"/>
      <c r="O7" s="108"/>
      <c r="P7" s="107"/>
      <c r="Q7" s="108"/>
      <c r="R7" s="109"/>
      <c r="S7" s="110"/>
      <c r="T7" s="109"/>
      <c r="U7" s="111"/>
      <c r="V7" s="108"/>
      <c r="W7" s="107"/>
      <c r="X7" s="112"/>
      <c r="Z7" s="96"/>
      <c r="AA7" s="96"/>
    </row>
    <row r="8" spans="1:27" x14ac:dyDescent="0.3">
      <c r="A8" s="33">
        <v>2010</v>
      </c>
      <c r="B8" s="24">
        <v>40184</v>
      </c>
      <c r="C8" s="102"/>
      <c r="D8" s="101"/>
      <c r="E8" s="33">
        <v>6</v>
      </c>
      <c r="F8" s="102"/>
      <c r="G8" s="103"/>
      <c r="H8" s="104"/>
      <c r="I8" s="103"/>
      <c r="J8" s="105"/>
      <c r="K8" s="106"/>
      <c r="L8" s="105"/>
      <c r="M8" s="106"/>
      <c r="N8" s="107"/>
      <c r="O8" s="108"/>
      <c r="P8" s="107"/>
      <c r="Q8" s="108"/>
      <c r="R8" s="109"/>
      <c r="S8" s="110"/>
      <c r="T8" s="109"/>
      <c r="U8" s="111"/>
      <c r="V8" s="108"/>
      <c r="W8" s="107"/>
      <c r="X8" s="112"/>
      <c r="Z8" s="96"/>
      <c r="AA8" s="96"/>
    </row>
    <row r="9" spans="1:27" x14ac:dyDescent="0.3">
      <c r="A9" s="34">
        <v>2010</v>
      </c>
      <c r="B9" s="29">
        <v>40185</v>
      </c>
      <c r="C9" s="102"/>
      <c r="D9" s="101"/>
      <c r="E9" s="33">
        <v>7</v>
      </c>
      <c r="F9" s="102"/>
      <c r="G9" s="103"/>
      <c r="H9" s="104"/>
      <c r="I9" s="103"/>
      <c r="J9" s="105"/>
      <c r="K9" s="106"/>
      <c r="L9" s="105"/>
      <c r="M9" s="106"/>
      <c r="N9" s="107"/>
      <c r="O9" s="108"/>
      <c r="P9" s="107"/>
      <c r="Q9" s="108"/>
      <c r="R9" s="109"/>
      <c r="S9" s="110"/>
      <c r="T9" s="109"/>
      <c r="U9" s="111"/>
      <c r="V9" s="108"/>
      <c r="W9" s="107"/>
      <c r="X9" s="112"/>
      <c r="Z9" s="96"/>
      <c r="AA9" s="96"/>
    </row>
    <row r="10" spans="1:27" x14ac:dyDescent="0.3">
      <c r="A10" s="33">
        <v>2010</v>
      </c>
      <c r="B10" s="24">
        <v>40186</v>
      </c>
      <c r="C10" s="102"/>
      <c r="D10" s="101"/>
      <c r="E10" s="34">
        <v>8</v>
      </c>
      <c r="F10" s="102"/>
      <c r="G10" s="103"/>
      <c r="H10" s="104"/>
      <c r="I10" s="103"/>
      <c r="J10" s="105"/>
      <c r="K10" s="106"/>
      <c r="L10" s="105"/>
      <c r="M10" s="106"/>
      <c r="N10" s="107"/>
      <c r="O10" s="108"/>
      <c r="P10" s="107"/>
      <c r="Q10" s="108"/>
      <c r="R10" s="109"/>
      <c r="S10" s="110"/>
      <c r="T10" s="109"/>
      <c r="U10" s="111"/>
      <c r="V10" s="108"/>
      <c r="W10" s="107"/>
      <c r="X10" s="112"/>
      <c r="Z10" s="96"/>
      <c r="AA10" s="96"/>
    </row>
    <row r="11" spans="1:27" x14ac:dyDescent="0.3">
      <c r="A11" s="33">
        <v>2010</v>
      </c>
      <c r="B11" s="24">
        <v>40187</v>
      </c>
      <c r="C11" s="102"/>
      <c r="D11" s="101"/>
      <c r="E11" s="33">
        <v>9</v>
      </c>
      <c r="F11" s="102"/>
      <c r="G11" s="103"/>
      <c r="H11" s="104"/>
      <c r="I11" s="103"/>
      <c r="J11" s="105"/>
      <c r="K11" s="106"/>
      <c r="L11" s="105"/>
      <c r="M11" s="106"/>
      <c r="N11" s="107"/>
      <c r="O11" s="108"/>
      <c r="P11" s="107"/>
      <c r="Q11" s="108"/>
      <c r="R11" s="109"/>
      <c r="S11" s="110"/>
      <c r="T11" s="109"/>
      <c r="U11" s="111"/>
      <c r="V11" s="108"/>
      <c r="W11" s="107"/>
      <c r="X11" s="112"/>
      <c r="Z11" s="96"/>
      <c r="AA11" s="96"/>
    </row>
    <row r="12" spans="1:27" x14ac:dyDescent="0.3">
      <c r="A12" s="34">
        <v>2010</v>
      </c>
      <c r="B12" s="29">
        <v>40188</v>
      </c>
      <c r="C12" s="102"/>
      <c r="D12" s="101"/>
      <c r="E12" s="33">
        <v>10</v>
      </c>
      <c r="F12" s="102"/>
      <c r="G12" s="103"/>
      <c r="H12" s="104"/>
      <c r="I12" s="103"/>
      <c r="J12" s="105"/>
      <c r="K12" s="106"/>
      <c r="L12" s="105"/>
      <c r="M12" s="106"/>
      <c r="N12" s="107"/>
      <c r="O12" s="108"/>
      <c r="P12" s="107"/>
      <c r="Q12" s="108"/>
      <c r="R12" s="109"/>
      <c r="S12" s="110"/>
      <c r="T12" s="109"/>
      <c r="U12" s="111"/>
      <c r="V12" s="108"/>
      <c r="W12" s="107"/>
      <c r="X12" s="112"/>
      <c r="Z12" s="96"/>
      <c r="AA12" s="96"/>
    </row>
    <row r="13" spans="1:27" x14ac:dyDescent="0.3">
      <c r="A13" s="33">
        <v>2010</v>
      </c>
      <c r="B13" s="24">
        <v>40189</v>
      </c>
      <c r="C13" s="102"/>
      <c r="D13" s="101"/>
      <c r="E13" s="33">
        <v>11</v>
      </c>
      <c r="F13" s="102"/>
      <c r="G13" s="103"/>
      <c r="H13" s="104"/>
      <c r="I13" s="103"/>
      <c r="J13" s="105"/>
      <c r="K13" s="106"/>
      <c r="L13" s="105"/>
      <c r="M13" s="106"/>
      <c r="N13" s="107"/>
      <c r="O13" s="108"/>
      <c r="P13" s="107"/>
      <c r="Q13" s="108"/>
      <c r="R13" s="109"/>
      <c r="S13" s="110"/>
      <c r="T13" s="109"/>
      <c r="U13" s="111"/>
      <c r="V13" s="108"/>
      <c r="W13" s="107"/>
      <c r="X13" s="112"/>
      <c r="Z13" s="96"/>
      <c r="AA13" s="96"/>
    </row>
    <row r="14" spans="1:27" x14ac:dyDescent="0.3">
      <c r="A14" s="33">
        <v>2010</v>
      </c>
      <c r="B14" s="24">
        <v>40190</v>
      </c>
      <c r="C14" s="102"/>
      <c r="D14" s="101"/>
      <c r="E14" s="34">
        <v>12</v>
      </c>
      <c r="F14" s="102"/>
      <c r="G14" s="103"/>
      <c r="H14" s="104"/>
      <c r="I14" s="103"/>
      <c r="J14" s="105"/>
      <c r="K14" s="106"/>
      <c r="L14" s="105"/>
      <c r="M14" s="106"/>
      <c r="N14" s="107"/>
      <c r="O14" s="108"/>
      <c r="P14" s="107"/>
      <c r="Q14" s="108"/>
      <c r="R14" s="109"/>
      <c r="S14" s="110"/>
      <c r="T14" s="109"/>
      <c r="U14" s="111"/>
      <c r="V14" s="108"/>
      <c r="W14" s="107"/>
      <c r="X14" s="112"/>
      <c r="Z14" s="96"/>
      <c r="AA14" s="96"/>
    </row>
    <row r="15" spans="1:27" x14ac:dyDescent="0.3">
      <c r="A15" s="34">
        <v>2010</v>
      </c>
      <c r="B15" s="29">
        <v>40191</v>
      </c>
      <c r="C15" s="102"/>
      <c r="D15" s="101"/>
      <c r="E15" s="33">
        <v>13</v>
      </c>
      <c r="F15" s="102"/>
      <c r="G15" s="103"/>
      <c r="H15" s="104"/>
      <c r="I15" s="103"/>
      <c r="J15" s="105"/>
      <c r="K15" s="106"/>
      <c r="L15" s="105"/>
      <c r="M15" s="106"/>
      <c r="N15" s="107"/>
      <c r="O15" s="108"/>
      <c r="P15" s="107"/>
      <c r="Q15" s="108"/>
      <c r="R15" s="109"/>
      <c r="S15" s="110"/>
      <c r="T15" s="109"/>
      <c r="U15" s="111"/>
      <c r="V15" s="108"/>
      <c r="W15" s="107"/>
      <c r="X15" s="112"/>
      <c r="Z15" s="96"/>
      <c r="AA15" s="96"/>
    </row>
    <row r="16" spans="1:27" x14ac:dyDescent="0.3">
      <c r="A16" s="33">
        <v>2010</v>
      </c>
      <c r="B16" s="24">
        <v>40192</v>
      </c>
      <c r="C16" s="102"/>
      <c r="D16" s="101"/>
      <c r="E16" s="33">
        <v>14</v>
      </c>
      <c r="F16" s="102"/>
      <c r="G16" s="103"/>
      <c r="H16" s="104"/>
      <c r="I16" s="103"/>
      <c r="J16" s="105"/>
      <c r="K16" s="106"/>
      <c r="L16" s="105"/>
      <c r="M16" s="106"/>
      <c r="N16" s="107"/>
      <c r="O16" s="108"/>
      <c r="P16" s="107"/>
      <c r="Q16" s="108"/>
      <c r="R16" s="109"/>
      <c r="S16" s="110"/>
      <c r="T16" s="109"/>
      <c r="U16" s="111"/>
      <c r="V16" s="108"/>
      <c r="W16" s="107"/>
      <c r="X16" s="112"/>
      <c r="Z16" s="96"/>
      <c r="AA16" s="96"/>
    </row>
    <row r="17" spans="1:27" x14ac:dyDescent="0.3">
      <c r="A17" s="33">
        <v>2010</v>
      </c>
      <c r="B17" s="24">
        <v>40193</v>
      </c>
      <c r="C17" s="102"/>
      <c r="D17" s="101"/>
      <c r="E17" s="33">
        <v>15</v>
      </c>
      <c r="F17" s="102"/>
      <c r="G17" s="103"/>
      <c r="H17" s="104"/>
      <c r="I17" s="103"/>
      <c r="J17" s="105"/>
      <c r="K17" s="106"/>
      <c r="L17" s="105"/>
      <c r="M17" s="106"/>
      <c r="N17" s="107"/>
      <c r="O17" s="108"/>
      <c r="P17" s="107"/>
      <c r="Q17" s="108"/>
      <c r="R17" s="109"/>
      <c r="S17" s="110"/>
      <c r="T17" s="109"/>
      <c r="U17" s="111"/>
      <c r="V17" s="108"/>
      <c r="W17" s="107"/>
      <c r="X17" s="112"/>
      <c r="Z17" s="96"/>
      <c r="AA17" s="96"/>
    </row>
    <row r="18" spans="1:27" x14ac:dyDescent="0.3">
      <c r="A18" s="34">
        <v>2010</v>
      </c>
      <c r="B18" s="29">
        <v>40194</v>
      </c>
      <c r="C18" s="102"/>
      <c r="D18" s="101"/>
      <c r="E18" s="34">
        <v>16</v>
      </c>
      <c r="F18" s="102"/>
      <c r="G18" s="103"/>
      <c r="H18" s="104"/>
      <c r="I18" s="103"/>
      <c r="J18" s="105"/>
      <c r="K18" s="106"/>
      <c r="L18" s="105"/>
      <c r="M18" s="106"/>
      <c r="N18" s="107"/>
      <c r="O18" s="108"/>
      <c r="P18" s="107"/>
      <c r="Q18" s="108"/>
      <c r="R18" s="109"/>
      <c r="S18" s="110"/>
      <c r="T18" s="109"/>
      <c r="U18" s="111"/>
      <c r="V18" s="108"/>
      <c r="W18" s="107"/>
      <c r="X18" s="112"/>
      <c r="Z18" s="96"/>
      <c r="AA18" s="96"/>
    </row>
    <row r="19" spans="1:27" x14ac:dyDescent="0.3">
      <c r="A19" s="33">
        <v>2010</v>
      </c>
      <c r="B19" s="24">
        <v>40195</v>
      </c>
      <c r="C19" s="102"/>
      <c r="D19" s="101"/>
      <c r="E19" s="33">
        <v>17</v>
      </c>
      <c r="F19" s="102"/>
      <c r="G19" s="103"/>
      <c r="H19" s="104"/>
      <c r="I19" s="103"/>
      <c r="J19" s="105"/>
      <c r="K19" s="106"/>
      <c r="L19" s="105"/>
      <c r="M19" s="106"/>
      <c r="N19" s="107"/>
      <c r="O19" s="108"/>
      <c r="P19" s="107"/>
      <c r="Q19" s="108"/>
      <c r="R19" s="109"/>
      <c r="S19" s="110"/>
      <c r="T19" s="109"/>
      <c r="U19" s="111"/>
      <c r="V19" s="108"/>
      <c r="W19" s="107"/>
      <c r="X19" s="112"/>
      <c r="Z19" s="96"/>
      <c r="AA19" s="96"/>
    </row>
    <row r="20" spans="1:27" x14ac:dyDescent="0.3">
      <c r="A20" s="33">
        <v>2010</v>
      </c>
      <c r="B20" s="24">
        <v>40196</v>
      </c>
      <c r="C20" s="102"/>
      <c r="D20" s="101"/>
      <c r="E20" s="33">
        <v>18</v>
      </c>
      <c r="F20" s="102"/>
      <c r="G20" s="103"/>
      <c r="H20" s="104"/>
      <c r="I20" s="103"/>
      <c r="J20" s="105"/>
      <c r="K20" s="106"/>
      <c r="L20" s="105"/>
      <c r="M20" s="106"/>
      <c r="N20" s="107"/>
      <c r="O20" s="108"/>
      <c r="P20" s="107"/>
      <c r="Q20" s="108"/>
      <c r="R20" s="109"/>
      <c r="S20" s="110"/>
      <c r="T20" s="109"/>
      <c r="U20" s="111"/>
      <c r="V20" s="108"/>
      <c r="W20" s="107"/>
      <c r="X20" s="112"/>
      <c r="Z20" s="96"/>
      <c r="AA20" s="96"/>
    </row>
    <row r="21" spans="1:27" x14ac:dyDescent="0.3">
      <c r="A21" s="34">
        <v>2010</v>
      </c>
      <c r="B21" s="29">
        <v>40197</v>
      </c>
      <c r="C21" s="102"/>
      <c r="D21" s="101"/>
      <c r="E21" s="33">
        <v>19</v>
      </c>
      <c r="F21" s="102"/>
      <c r="G21" s="103"/>
      <c r="H21" s="104"/>
      <c r="I21" s="103"/>
      <c r="J21" s="105"/>
      <c r="K21" s="106"/>
      <c r="L21" s="105"/>
      <c r="M21" s="106"/>
      <c r="N21" s="107"/>
      <c r="O21" s="108"/>
      <c r="P21" s="107"/>
      <c r="Q21" s="108"/>
      <c r="R21" s="109"/>
      <c r="S21" s="110"/>
      <c r="T21" s="109"/>
      <c r="U21" s="111"/>
      <c r="V21" s="108"/>
      <c r="W21" s="107"/>
      <c r="X21" s="112"/>
      <c r="Z21" s="96"/>
      <c r="AA21" s="96"/>
    </row>
    <row r="22" spans="1:27" x14ac:dyDescent="0.3">
      <c r="A22" s="33">
        <v>2010</v>
      </c>
      <c r="B22" s="24">
        <v>40198</v>
      </c>
      <c r="C22" s="102"/>
      <c r="D22" s="101"/>
      <c r="E22" s="34">
        <v>20</v>
      </c>
      <c r="F22" s="102"/>
      <c r="G22" s="103"/>
      <c r="H22" s="104"/>
      <c r="I22" s="103"/>
      <c r="J22" s="105"/>
      <c r="K22" s="106"/>
      <c r="L22" s="105"/>
      <c r="M22" s="106"/>
      <c r="N22" s="107"/>
      <c r="O22" s="108"/>
      <c r="P22" s="107"/>
      <c r="Q22" s="108"/>
      <c r="R22" s="109"/>
      <c r="S22" s="110"/>
      <c r="T22" s="109"/>
      <c r="U22" s="111"/>
      <c r="V22" s="108"/>
      <c r="W22" s="107"/>
      <c r="X22" s="112"/>
      <c r="Z22" s="96"/>
      <c r="AA22" s="96"/>
    </row>
    <row r="23" spans="1:27" x14ac:dyDescent="0.3">
      <c r="A23" s="33">
        <v>2010</v>
      </c>
      <c r="B23" s="24">
        <v>40199</v>
      </c>
      <c r="C23" s="102"/>
      <c r="D23" s="101"/>
      <c r="E23" s="33">
        <v>21</v>
      </c>
      <c r="F23" s="102"/>
      <c r="G23" s="103"/>
      <c r="H23" s="104"/>
      <c r="I23" s="103"/>
      <c r="J23" s="105"/>
      <c r="K23" s="106"/>
      <c r="L23" s="105"/>
      <c r="M23" s="106"/>
      <c r="N23" s="107"/>
      <c r="O23" s="108"/>
      <c r="P23" s="107"/>
      <c r="Q23" s="108"/>
      <c r="R23" s="109"/>
      <c r="S23" s="110"/>
      <c r="T23" s="109"/>
      <c r="U23" s="111"/>
      <c r="V23" s="108"/>
      <c r="W23" s="107"/>
      <c r="X23" s="112"/>
      <c r="Z23" s="96"/>
      <c r="AA23" s="96"/>
    </row>
    <row r="24" spans="1:27" x14ac:dyDescent="0.3">
      <c r="A24" s="34">
        <v>2010</v>
      </c>
      <c r="B24" s="29">
        <v>40200</v>
      </c>
      <c r="C24" s="102"/>
      <c r="D24" s="101"/>
      <c r="E24" s="33">
        <v>22</v>
      </c>
      <c r="F24" s="102"/>
      <c r="G24" s="103"/>
      <c r="H24" s="104"/>
      <c r="I24" s="103"/>
      <c r="J24" s="105"/>
      <c r="K24" s="106"/>
      <c r="L24" s="105"/>
      <c r="M24" s="106"/>
      <c r="N24" s="107"/>
      <c r="O24" s="108"/>
      <c r="P24" s="107"/>
      <c r="Q24" s="108"/>
      <c r="R24" s="109"/>
      <c r="S24" s="110"/>
      <c r="T24" s="109"/>
      <c r="U24" s="111"/>
      <c r="V24" s="108"/>
      <c r="W24" s="107"/>
      <c r="X24" s="112"/>
      <c r="Z24" s="96"/>
      <c r="AA24" s="96"/>
    </row>
    <row r="25" spans="1:27" x14ac:dyDescent="0.3">
      <c r="A25" s="33">
        <v>2010</v>
      </c>
      <c r="B25" s="24">
        <v>40201</v>
      </c>
      <c r="C25" s="102"/>
      <c r="D25" s="101"/>
      <c r="E25" s="33">
        <v>23</v>
      </c>
      <c r="F25" s="102"/>
      <c r="G25" s="103"/>
      <c r="H25" s="104"/>
      <c r="I25" s="103"/>
      <c r="J25" s="105"/>
      <c r="K25" s="106"/>
      <c r="L25" s="105"/>
      <c r="M25" s="106"/>
      <c r="N25" s="107"/>
      <c r="O25" s="108"/>
      <c r="P25" s="107"/>
      <c r="Q25" s="108"/>
      <c r="R25" s="109"/>
      <c r="S25" s="110"/>
      <c r="T25" s="109"/>
      <c r="U25" s="111"/>
      <c r="V25" s="108"/>
      <c r="W25" s="107"/>
      <c r="X25" s="112"/>
      <c r="Z25" s="96"/>
      <c r="AA25" s="96"/>
    </row>
    <row r="26" spans="1:27" x14ac:dyDescent="0.3">
      <c r="A26" s="33">
        <v>2010</v>
      </c>
      <c r="B26" s="24">
        <v>40202</v>
      </c>
      <c r="C26" s="102"/>
      <c r="D26" s="101"/>
      <c r="E26" s="34">
        <v>24</v>
      </c>
      <c r="F26" s="102"/>
      <c r="G26" s="103"/>
      <c r="H26" s="104"/>
      <c r="I26" s="103"/>
      <c r="J26" s="105"/>
      <c r="K26" s="106"/>
      <c r="L26" s="105"/>
      <c r="M26" s="106"/>
      <c r="N26" s="107"/>
      <c r="O26" s="108"/>
      <c r="P26" s="107"/>
      <c r="Q26" s="108"/>
      <c r="R26" s="109"/>
      <c r="S26" s="110"/>
      <c r="T26" s="109"/>
      <c r="U26" s="111"/>
      <c r="V26" s="108"/>
      <c r="W26" s="107"/>
      <c r="X26" s="112"/>
      <c r="Z26" s="96"/>
      <c r="AA26" s="96"/>
    </row>
    <row r="27" spans="1:27" x14ac:dyDescent="0.3">
      <c r="A27" s="34">
        <v>2010</v>
      </c>
      <c r="B27" s="29">
        <v>40203</v>
      </c>
      <c r="C27" s="102"/>
      <c r="D27" s="101"/>
      <c r="E27" s="33">
        <v>25</v>
      </c>
      <c r="F27" s="102"/>
      <c r="G27" s="103"/>
      <c r="H27" s="104"/>
      <c r="I27" s="103"/>
      <c r="J27" s="105"/>
      <c r="K27" s="106"/>
      <c r="L27" s="105"/>
      <c r="M27" s="106"/>
      <c r="N27" s="107"/>
      <c r="O27" s="108"/>
      <c r="P27" s="107"/>
      <c r="Q27" s="108"/>
      <c r="R27" s="109"/>
      <c r="S27" s="110"/>
      <c r="T27" s="109"/>
      <c r="U27" s="111"/>
      <c r="V27" s="108"/>
      <c r="W27" s="107"/>
      <c r="X27" s="112"/>
      <c r="Z27" s="96"/>
      <c r="AA27" s="96"/>
    </row>
    <row r="28" spans="1:27" x14ac:dyDescent="0.3">
      <c r="A28" s="33">
        <v>2010</v>
      </c>
      <c r="B28" s="24">
        <v>40204</v>
      </c>
      <c r="C28" s="102"/>
      <c r="D28" s="101"/>
      <c r="E28" s="33">
        <v>26</v>
      </c>
      <c r="F28" s="102"/>
      <c r="G28" s="103"/>
      <c r="H28" s="104"/>
      <c r="I28" s="103"/>
      <c r="J28" s="105"/>
      <c r="K28" s="106"/>
      <c r="L28" s="105"/>
      <c r="M28" s="106"/>
      <c r="N28" s="107"/>
      <c r="O28" s="108"/>
      <c r="P28" s="107"/>
      <c r="Q28" s="108"/>
      <c r="R28" s="109"/>
      <c r="S28" s="110"/>
      <c r="T28" s="109"/>
      <c r="U28" s="111"/>
      <c r="V28" s="108"/>
      <c r="W28" s="107"/>
      <c r="X28" s="112"/>
      <c r="Z28" s="96"/>
      <c r="AA28" s="96"/>
    </row>
    <row r="29" spans="1:27" x14ac:dyDescent="0.3">
      <c r="A29" s="33">
        <v>2010</v>
      </c>
      <c r="B29" s="24">
        <v>40205</v>
      </c>
      <c r="C29" s="102"/>
      <c r="D29" s="101"/>
      <c r="E29" s="33">
        <v>27</v>
      </c>
      <c r="F29" s="102"/>
      <c r="G29" s="103"/>
      <c r="H29" s="104"/>
      <c r="I29" s="103"/>
      <c r="J29" s="105"/>
      <c r="K29" s="106"/>
      <c r="L29" s="105"/>
      <c r="M29" s="106"/>
      <c r="N29" s="107"/>
      <c r="O29" s="108"/>
      <c r="P29" s="107"/>
      <c r="Q29" s="108"/>
      <c r="R29" s="109"/>
      <c r="S29" s="110"/>
      <c r="T29" s="109"/>
      <c r="U29" s="111"/>
      <c r="V29" s="108"/>
      <c r="W29" s="107"/>
      <c r="X29" s="112"/>
      <c r="Z29" s="96"/>
      <c r="AA29" s="96"/>
    </row>
    <row r="30" spans="1:27" x14ac:dyDescent="0.3">
      <c r="A30" s="34">
        <v>2010</v>
      </c>
      <c r="B30" s="29">
        <v>40206</v>
      </c>
      <c r="C30" s="102"/>
      <c r="D30" s="101"/>
      <c r="E30" s="34">
        <v>28</v>
      </c>
      <c r="F30" s="102"/>
      <c r="G30" s="103"/>
      <c r="H30" s="104"/>
      <c r="I30" s="103"/>
      <c r="J30" s="105"/>
      <c r="K30" s="106"/>
      <c r="L30" s="105"/>
      <c r="M30" s="106"/>
      <c r="N30" s="107"/>
      <c r="O30" s="108"/>
      <c r="P30" s="107"/>
      <c r="Q30" s="108"/>
      <c r="R30" s="109"/>
      <c r="S30" s="110"/>
      <c r="T30" s="109"/>
      <c r="U30" s="111"/>
      <c r="V30" s="108"/>
      <c r="W30" s="107"/>
      <c r="X30" s="112"/>
      <c r="Z30" s="96"/>
      <c r="AA30" s="96"/>
    </row>
    <row r="31" spans="1:27" x14ac:dyDescent="0.3">
      <c r="A31" s="33">
        <v>2010</v>
      </c>
      <c r="B31" s="24">
        <v>40207</v>
      </c>
      <c r="C31" s="102"/>
      <c r="D31" s="101"/>
      <c r="E31" s="33">
        <v>29</v>
      </c>
      <c r="F31" s="102"/>
      <c r="G31" s="103"/>
      <c r="H31" s="104"/>
      <c r="I31" s="103"/>
      <c r="J31" s="105"/>
      <c r="K31" s="106"/>
      <c r="L31" s="105"/>
      <c r="M31" s="106"/>
      <c r="N31" s="107"/>
      <c r="O31" s="108"/>
      <c r="P31" s="107"/>
      <c r="Q31" s="108"/>
      <c r="R31" s="109"/>
      <c r="S31" s="110"/>
      <c r="T31" s="109"/>
      <c r="U31" s="111"/>
      <c r="V31" s="108"/>
      <c r="W31" s="107"/>
      <c r="X31" s="112"/>
      <c r="Z31" s="96"/>
      <c r="AA31" s="96"/>
    </row>
    <row r="32" spans="1:27" x14ac:dyDescent="0.3">
      <c r="A32" s="33">
        <v>2010</v>
      </c>
      <c r="B32" s="24">
        <v>40208</v>
      </c>
      <c r="C32" s="102"/>
      <c r="D32" s="101"/>
      <c r="E32" s="33">
        <v>30</v>
      </c>
      <c r="F32" s="102"/>
      <c r="G32" s="103"/>
      <c r="H32" s="104"/>
      <c r="I32" s="103"/>
      <c r="J32" s="105"/>
      <c r="K32" s="106"/>
      <c r="L32" s="105"/>
      <c r="M32" s="106"/>
      <c r="N32" s="107"/>
      <c r="O32" s="108"/>
      <c r="P32" s="107"/>
      <c r="Q32" s="108"/>
      <c r="R32" s="109"/>
      <c r="S32" s="110"/>
      <c r="T32" s="109"/>
      <c r="U32" s="111"/>
      <c r="V32" s="108"/>
      <c r="W32" s="107"/>
      <c r="X32" s="112"/>
      <c r="Z32" s="96"/>
      <c r="AA32" s="96"/>
    </row>
    <row r="33" spans="1:27" x14ac:dyDescent="0.3">
      <c r="A33" s="34">
        <v>2010</v>
      </c>
      <c r="B33" s="29">
        <v>40209</v>
      </c>
      <c r="C33" s="102"/>
      <c r="D33" s="101"/>
      <c r="E33" s="33">
        <v>31</v>
      </c>
      <c r="F33" s="102"/>
      <c r="G33" s="103"/>
      <c r="H33" s="104"/>
      <c r="I33" s="103"/>
      <c r="J33" s="105"/>
      <c r="K33" s="106"/>
      <c r="L33" s="105"/>
      <c r="M33" s="106"/>
      <c r="N33" s="107"/>
      <c r="O33" s="108"/>
      <c r="P33" s="107"/>
      <c r="Q33" s="108"/>
      <c r="R33" s="109"/>
      <c r="S33" s="110"/>
      <c r="T33" s="109"/>
      <c r="U33" s="111"/>
      <c r="V33" s="108"/>
      <c r="W33" s="107"/>
      <c r="X33" s="112"/>
      <c r="Z33" s="96"/>
      <c r="AA33" s="96"/>
    </row>
    <row r="34" spans="1:27" x14ac:dyDescent="0.3">
      <c r="A34" s="33">
        <v>2010</v>
      </c>
      <c r="B34" s="24">
        <v>40210</v>
      </c>
      <c r="C34" s="102"/>
      <c r="D34" s="101"/>
      <c r="E34" s="34">
        <v>32</v>
      </c>
      <c r="F34" s="102"/>
      <c r="G34" s="103"/>
      <c r="H34" s="104"/>
      <c r="I34" s="103"/>
      <c r="J34" s="105"/>
      <c r="K34" s="106"/>
      <c r="L34" s="105"/>
      <c r="M34" s="106"/>
      <c r="N34" s="107"/>
      <c r="O34" s="108"/>
      <c r="P34" s="107"/>
      <c r="Q34" s="108"/>
      <c r="R34" s="109"/>
      <c r="S34" s="110"/>
      <c r="T34" s="109"/>
      <c r="U34" s="111"/>
      <c r="V34" s="108"/>
      <c r="W34" s="107"/>
      <c r="X34" s="112"/>
      <c r="Z34" s="96"/>
      <c r="AA34" s="96"/>
    </row>
    <row r="35" spans="1:27" x14ac:dyDescent="0.3">
      <c r="A35" s="33">
        <v>2010</v>
      </c>
      <c r="B35" s="24">
        <v>40211</v>
      </c>
      <c r="C35" s="102"/>
      <c r="D35" s="101"/>
      <c r="E35" s="33">
        <v>33</v>
      </c>
      <c r="F35" s="102"/>
      <c r="G35" s="103"/>
      <c r="H35" s="104"/>
      <c r="I35" s="103"/>
      <c r="J35" s="105"/>
      <c r="K35" s="106"/>
      <c r="L35" s="105"/>
      <c r="M35" s="106"/>
      <c r="N35" s="107"/>
      <c r="O35" s="108"/>
      <c r="P35" s="107"/>
      <c r="Q35" s="108"/>
      <c r="R35" s="109"/>
      <c r="S35" s="110"/>
      <c r="T35" s="109"/>
      <c r="U35" s="111"/>
      <c r="V35" s="108"/>
      <c r="W35" s="107"/>
      <c r="X35" s="112"/>
      <c r="Z35" s="96"/>
      <c r="AA35" s="96"/>
    </row>
    <row r="36" spans="1:27" x14ac:dyDescent="0.3">
      <c r="A36" s="34">
        <v>2010</v>
      </c>
      <c r="B36" s="29">
        <v>40212</v>
      </c>
      <c r="C36" s="102"/>
      <c r="D36" s="101"/>
      <c r="E36" s="33">
        <v>34</v>
      </c>
      <c r="F36" s="102"/>
      <c r="G36" s="103"/>
      <c r="H36" s="104"/>
      <c r="I36" s="103"/>
      <c r="J36" s="105"/>
      <c r="K36" s="106"/>
      <c r="L36" s="105"/>
      <c r="M36" s="106"/>
      <c r="N36" s="107"/>
      <c r="O36" s="108"/>
      <c r="P36" s="107"/>
      <c r="Q36" s="108"/>
      <c r="R36" s="109"/>
      <c r="S36" s="110"/>
      <c r="T36" s="109"/>
      <c r="U36" s="111"/>
      <c r="V36" s="108"/>
      <c r="W36" s="107"/>
      <c r="X36" s="112"/>
      <c r="Z36" s="96"/>
      <c r="AA36" s="96"/>
    </row>
    <row r="37" spans="1:27" x14ac:dyDescent="0.3">
      <c r="A37" s="33">
        <v>2010</v>
      </c>
      <c r="B37" s="24">
        <v>40213</v>
      </c>
      <c r="C37" s="102"/>
      <c r="D37" s="101"/>
      <c r="E37" s="33">
        <v>35</v>
      </c>
      <c r="F37" s="102"/>
      <c r="G37" s="103"/>
      <c r="H37" s="104"/>
      <c r="I37" s="103"/>
      <c r="J37" s="105"/>
      <c r="K37" s="106"/>
      <c r="L37" s="105"/>
      <c r="M37" s="106"/>
      <c r="N37" s="107"/>
      <c r="O37" s="108"/>
      <c r="P37" s="107"/>
      <c r="Q37" s="108"/>
      <c r="R37" s="109"/>
      <c r="S37" s="110"/>
      <c r="T37" s="109"/>
      <c r="U37" s="111"/>
      <c r="V37" s="108"/>
      <c r="W37" s="107"/>
      <c r="X37" s="112"/>
      <c r="Z37" s="96"/>
      <c r="AA37" s="96"/>
    </row>
    <row r="38" spans="1:27" x14ac:dyDescent="0.3">
      <c r="A38" s="33">
        <v>2010</v>
      </c>
      <c r="B38" s="24">
        <v>40214</v>
      </c>
      <c r="C38" s="102"/>
      <c r="D38" s="101"/>
      <c r="E38" s="34">
        <v>36</v>
      </c>
      <c r="F38" s="102"/>
      <c r="G38" s="103"/>
      <c r="H38" s="104"/>
      <c r="I38" s="103"/>
      <c r="J38" s="105"/>
      <c r="K38" s="106"/>
      <c r="L38" s="105"/>
      <c r="M38" s="106"/>
      <c r="N38" s="107"/>
      <c r="O38" s="108"/>
      <c r="P38" s="107"/>
      <c r="Q38" s="108"/>
      <c r="R38" s="109"/>
      <c r="S38" s="110"/>
      <c r="T38" s="109"/>
      <c r="U38" s="111"/>
      <c r="V38" s="108"/>
      <c r="W38" s="107"/>
      <c r="X38" s="112"/>
      <c r="Z38" s="96"/>
      <c r="AA38" s="96"/>
    </row>
    <row r="39" spans="1:27" x14ac:dyDescent="0.3">
      <c r="A39" s="34">
        <v>2010</v>
      </c>
      <c r="B39" s="29">
        <v>40215</v>
      </c>
      <c r="C39" s="102"/>
      <c r="D39" s="101"/>
      <c r="E39" s="33">
        <v>37</v>
      </c>
      <c r="F39" s="102"/>
      <c r="G39" s="103"/>
      <c r="H39" s="104"/>
      <c r="I39" s="103"/>
      <c r="J39" s="105"/>
      <c r="K39" s="106"/>
      <c r="L39" s="105"/>
      <c r="M39" s="106"/>
      <c r="N39" s="107"/>
      <c r="O39" s="108"/>
      <c r="P39" s="107"/>
      <c r="Q39" s="108"/>
      <c r="R39" s="109"/>
      <c r="S39" s="110"/>
      <c r="T39" s="109"/>
      <c r="U39" s="111"/>
      <c r="V39" s="108"/>
      <c r="W39" s="107"/>
      <c r="X39" s="112"/>
      <c r="Z39" s="96"/>
      <c r="AA39" s="96"/>
    </row>
    <row r="40" spans="1:27" x14ac:dyDescent="0.3">
      <c r="A40" s="33">
        <v>2010</v>
      </c>
      <c r="B40" s="24">
        <v>40216</v>
      </c>
      <c r="C40" s="102"/>
      <c r="D40" s="101"/>
      <c r="E40" s="33">
        <v>38</v>
      </c>
      <c r="F40" s="102"/>
      <c r="G40" s="103"/>
      <c r="H40" s="104"/>
      <c r="I40" s="103"/>
      <c r="J40" s="105"/>
      <c r="K40" s="106"/>
      <c r="L40" s="105"/>
      <c r="M40" s="106"/>
      <c r="N40" s="107"/>
      <c r="O40" s="108"/>
      <c r="P40" s="107"/>
      <c r="Q40" s="108"/>
      <c r="R40" s="109"/>
      <c r="S40" s="110"/>
      <c r="T40" s="109"/>
      <c r="U40" s="111"/>
      <c r="V40" s="108"/>
      <c r="W40" s="107"/>
      <c r="X40" s="112"/>
      <c r="Z40" s="96"/>
      <c r="AA40" s="96"/>
    </row>
    <row r="41" spans="1:27" x14ac:dyDescent="0.3">
      <c r="A41" s="33">
        <v>2010</v>
      </c>
      <c r="B41" s="24">
        <v>40217</v>
      </c>
      <c r="C41" s="102"/>
      <c r="D41" s="101"/>
      <c r="E41" s="33">
        <v>39</v>
      </c>
      <c r="F41" s="102"/>
      <c r="G41" s="103"/>
      <c r="H41" s="104"/>
      <c r="I41" s="103"/>
      <c r="J41" s="105"/>
      <c r="K41" s="106"/>
      <c r="L41" s="105"/>
      <c r="M41" s="106"/>
      <c r="N41" s="107"/>
      <c r="O41" s="108"/>
      <c r="P41" s="107"/>
      <c r="Q41" s="108"/>
      <c r="R41" s="109"/>
      <c r="S41" s="110"/>
      <c r="T41" s="109"/>
      <c r="U41" s="111"/>
      <c r="V41" s="108"/>
      <c r="W41" s="107"/>
      <c r="X41" s="112"/>
      <c r="Z41" s="96"/>
      <c r="AA41" s="96"/>
    </row>
    <row r="42" spans="1:27" x14ac:dyDescent="0.3">
      <c r="A42" s="34">
        <v>2010</v>
      </c>
      <c r="B42" s="29">
        <v>40218</v>
      </c>
      <c r="C42" s="102"/>
      <c r="D42" s="101"/>
      <c r="E42" s="34">
        <v>40</v>
      </c>
      <c r="F42" s="102"/>
      <c r="G42" s="103"/>
      <c r="H42" s="104"/>
      <c r="I42" s="103"/>
      <c r="J42" s="105"/>
      <c r="K42" s="106"/>
      <c r="L42" s="105"/>
      <c r="M42" s="106"/>
      <c r="N42" s="107"/>
      <c r="O42" s="108"/>
      <c r="P42" s="107"/>
      <c r="Q42" s="108"/>
      <c r="R42" s="109"/>
      <c r="S42" s="110"/>
      <c r="T42" s="109"/>
      <c r="U42" s="111"/>
      <c r="V42" s="108"/>
      <c r="W42" s="107"/>
      <c r="X42" s="112"/>
      <c r="Z42" s="96"/>
      <c r="AA42" s="96"/>
    </row>
    <row r="43" spans="1:27" x14ac:dyDescent="0.3">
      <c r="A43" s="33">
        <v>2010</v>
      </c>
      <c r="B43" s="24">
        <v>40219</v>
      </c>
      <c r="C43" s="102"/>
      <c r="D43" s="101"/>
      <c r="E43" s="33">
        <v>41</v>
      </c>
      <c r="F43" s="102"/>
      <c r="G43" s="103"/>
      <c r="H43" s="104"/>
      <c r="I43" s="103"/>
      <c r="J43" s="105"/>
      <c r="K43" s="106"/>
      <c r="L43" s="105"/>
      <c r="M43" s="106"/>
      <c r="N43" s="107"/>
      <c r="O43" s="108"/>
      <c r="P43" s="107"/>
      <c r="Q43" s="108"/>
      <c r="R43" s="109"/>
      <c r="S43" s="110"/>
      <c r="T43" s="109"/>
      <c r="U43" s="111"/>
      <c r="V43" s="108"/>
      <c r="W43" s="107"/>
      <c r="X43" s="112"/>
      <c r="Z43" s="96"/>
      <c r="AA43" s="96"/>
    </row>
    <row r="44" spans="1:27" x14ac:dyDescent="0.3">
      <c r="A44" s="33">
        <v>2010</v>
      </c>
      <c r="B44" s="24">
        <v>40220</v>
      </c>
      <c r="C44" s="102"/>
      <c r="D44" s="101"/>
      <c r="E44" s="33">
        <v>42</v>
      </c>
      <c r="F44" s="102"/>
      <c r="G44" s="103"/>
      <c r="H44" s="104"/>
      <c r="I44" s="103"/>
      <c r="J44" s="105"/>
      <c r="K44" s="106"/>
      <c r="L44" s="105"/>
      <c r="M44" s="106"/>
      <c r="N44" s="107"/>
      <c r="O44" s="108"/>
      <c r="P44" s="107"/>
      <c r="Q44" s="108"/>
      <c r="R44" s="109"/>
      <c r="S44" s="110"/>
      <c r="T44" s="109"/>
      <c r="U44" s="111"/>
      <c r="V44" s="108"/>
      <c r="W44" s="107"/>
      <c r="X44" s="112"/>
      <c r="Z44" s="96"/>
      <c r="AA44" s="96"/>
    </row>
    <row r="45" spans="1:27" x14ac:dyDescent="0.3">
      <c r="A45" s="34">
        <v>2010</v>
      </c>
      <c r="B45" s="29">
        <v>40221</v>
      </c>
      <c r="C45" s="102"/>
      <c r="D45" s="101"/>
      <c r="E45" s="33">
        <v>43</v>
      </c>
      <c r="F45" s="102"/>
      <c r="G45" s="103"/>
      <c r="H45" s="104"/>
      <c r="I45" s="103"/>
      <c r="J45" s="105"/>
      <c r="K45" s="106"/>
      <c r="L45" s="105"/>
      <c r="M45" s="106"/>
      <c r="N45" s="107"/>
      <c r="O45" s="108"/>
      <c r="P45" s="107"/>
      <c r="Q45" s="108"/>
      <c r="R45" s="109"/>
      <c r="S45" s="110"/>
      <c r="T45" s="109"/>
      <c r="U45" s="111"/>
      <c r="V45" s="108"/>
      <c r="W45" s="107"/>
      <c r="X45" s="112"/>
      <c r="Z45" s="96"/>
      <c r="AA45" s="96"/>
    </row>
    <row r="46" spans="1:27" x14ac:dyDescent="0.3">
      <c r="A46" s="33">
        <v>2010</v>
      </c>
      <c r="B46" s="24">
        <v>40222</v>
      </c>
      <c r="C46" s="102"/>
      <c r="D46" s="101"/>
      <c r="E46" s="34">
        <v>44</v>
      </c>
      <c r="F46" s="102"/>
      <c r="G46" s="103"/>
      <c r="H46" s="104"/>
      <c r="I46" s="103"/>
      <c r="J46" s="105"/>
      <c r="K46" s="106"/>
      <c r="L46" s="105"/>
      <c r="M46" s="106"/>
      <c r="N46" s="107"/>
      <c r="O46" s="108"/>
      <c r="P46" s="107"/>
      <c r="Q46" s="108"/>
      <c r="R46" s="109"/>
      <c r="S46" s="110"/>
      <c r="T46" s="109"/>
      <c r="U46" s="111"/>
      <c r="V46" s="108"/>
      <c r="W46" s="107"/>
      <c r="X46" s="112"/>
      <c r="Z46" s="96"/>
      <c r="AA46" s="96"/>
    </row>
    <row r="47" spans="1:27" x14ac:dyDescent="0.3">
      <c r="A47" s="33">
        <v>2010</v>
      </c>
      <c r="B47" s="24">
        <v>40223</v>
      </c>
      <c r="C47" s="102"/>
      <c r="D47" s="101"/>
      <c r="E47" s="33">
        <v>45</v>
      </c>
      <c r="F47" s="102"/>
      <c r="G47" s="103"/>
      <c r="H47" s="104"/>
      <c r="I47" s="103"/>
      <c r="J47" s="105"/>
      <c r="K47" s="106"/>
      <c r="L47" s="105"/>
      <c r="M47" s="106"/>
      <c r="N47" s="107"/>
      <c r="O47" s="108"/>
      <c r="P47" s="107"/>
      <c r="Q47" s="108"/>
      <c r="R47" s="109"/>
      <c r="S47" s="110"/>
      <c r="T47" s="109"/>
      <c r="U47" s="111"/>
      <c r="V47" s="108"/>
      <c r="W47" s="107"/>
      <c r="X47" s="112"/>
      <c r="Z47" s="96"/>
      <c r="AA47" s="96"/>
    </row>
    <row r="48" spans="1:27" x14ac:dyDescent="0.3">
      <c r="A48" s="34">
        <v>2010</v>
      </c>
      <c r="B48" s="29">
        <v>40224</v>
      </c>
      <c r="C48" s="102"/>
      <c r="D48" s="101"/>
      <c r="E48" s="33">
        <v>46</v>
      </c>
      <c r="F48" s="102"/>
      <c r="G48" s="103"/>
      <c r="H48" s="104"/>
      <c r="I48" s="103"/>
      <c r="J48" s="105"/>
      <c r="K48" s="106"/>
      <c r="L48" s="105"/>
      <c r="M48" s="106"/>
      <c r="N48" s="107"/>
      <c r="O48" s="108"/>
      <c r="P48" s="107"/>
      <c r="Q48" s="108"/>
      <c r="R48" s="109"/>
      <c r="S48" s="110"/>
      <c r="T48" s="109"/>
      <c r="U48" s="111"/>
      <c r="V48" s="108"/>
      <c r="W48" s="107"/>
      <c r="X48" s="112"/>
      <c r="Z48" s="96"/>
      <c r="AA48" s="96"/>
    </row>
    <row r="49" spans="1:27" x14ac:dyDescent="0.3">
      <c r="A49" s="33">
        <v>2010</v>
      </c>
      <c r="B49" s="24">
        <v>40225</v>
      </c>
      <c r="C49" s="102"/>
      <c r="D49" s="101"/>
      <c r="E49" s="33">
        <v>47</v>
      </c>
      <c r="F49" s="102"/>
      <c r="G49" s="103"/>
      <c r="H49" s="104"/>
      <c r="I49" s="103"/>
      <c r="J49" s="105"/>
      <c r="K49" s="106"/>
      <c r="L49" s="105"/>
      <c r="M49" s="106"/>
      <c r="N49" s="107"/>
      <c r="O49" s="108"/>
      <c r="P49" s="107"/>
      <c r="Q49" s="108"/>
      <c r="R49" s="109"/>
      <c r="S49" s="110"/>
      <c r="T49" s="109"/>
      <c r="U49" s="111"/>
      <c r="V49" s="108"/>
      <c r="W49" s="107"/>
      <c r="X49" s="112"/>
      <c r="Z49" s="96"/>
      <c r="AA49" s="96"/>
    </row>
    <row r="50" spans="1:27" x14ac:dyDescent="0.3">
      <c r="A50" s="33">
        <v>2010</v>
      </c>
      <c r="B50" s="24">
        <v>40226</v>
      </c>
      <c r="C50" s="102"/>
      <c r="D50" s="101"/>
      <c r="E50" s="34">
        <v>48</v>
      </c>
      <c r="F50" s="102"/>
      <c r="G50" s="103"/>
      <c r="H50" s="104"/>
      <c r="I50" s="103"/>
      <c r="J50" s="105"/>
      <c r="K50" s="106"/>
      <c r="L50" s="105"/>
      <c r="M50" s="106"/>
      <c r="N50" s="107"/>
      <c r="O50" s="108"/>
      <c r="P50" s="107"/>
      <c r="Q50" s="108"/>
      <c r="R50" s="109"/>
      <c r="S50" s="110"/>
      <c r="T50" s="109"/>
      <c r="U50" s="111"/>
      <c r="V50" s="108"/>
      <c r="W50" s="107"/>
      <c r="X50" s="112"/>
      <c r="Z50" s="96"/>
      <c r="AA50" s="96"/>
    </row>
    <row r="51" spans="1:27" x14ac:dyDescent="0.3">
      <c r="A51" s="34">
        <v>2010</v>
      </c>
      <c r="B51" s="29">
        <v>40227</v>
      </c>
      <c r="C51" s="102"/>
      <c r="D51" s="101"/>
      <c r="E51" s="33">
        <v>49</v>
      </c>
      <c r="F51" s="102"/>
      <c r="G51" s="103"/>
      <c r="H51" s="104"/>
      <c r="I51" s="103"/>
      <c r="J51" s="105"/>
      <c r="K51" s="106"/>
      <c r="L51" s="105"/>
      <c r="M51" s="106"/>
      <c r="N51" s="107"/>
      <c r="O51" s="108"/>
      <c r="P51" s="107"/>
      <c r="Q51" s="108"/>
      <c r="R51" s="109"/>
      <c r="S51" s="110"/>
      <c r="T51" s="109"/>
      <c r="U51" s="111"/>
      <c r="V51" s="108"/>
      <c r="W51" s="107"/>
      <c r="X51" s="112"/>
      <c r="Z51" s="96"/>
      <c r="AA51" s="96"/>
    </row>
    <row r="52" spans="1:27" x14ac:dyDescent="0.3">
      <c r="A52" s="33">
        <v>2010</v>
      </c>
      <c r="B52" s="24">
        <v>40228</v>
      </c>
      <c r="C52" s="102"/>
      <c r="D52" s="101"/>
      <c r="E52" s="33">
        <v>50</v>
      </c>
      <c r="F52" s="102"/>
      <c r="G52" s="103"/>
      <c r="H52" s="104"/>
      <c r="I52" s="103"/>
      <c r="J52" s="105"/>
      <c r="K52" s="106"/>
      <c r="L52" s="105"/>
      <c r="M52" s="106"/>
      <c r="N52" s="107"/>
      <c r="O52" s="108"/>
      <c r="P52" s="107"/>
      <c r="Q52" s="108"/>
      <c r="R52" s="109"/>
      <c r="S52" s="110"/>
      <c r="T52" s="109"/>
      <c r="U52" s="111"/>
      <c r="V52" s="108"/>
      <c r="W52" s="107"/>
      <c r="X52" s="112"/>
      <c r="Z52" s="96"/>
      <c r="AA52" s="96"/>
    </row>
    <row r="53" spans="1:27" x14ac:dyDescent="0.3">
      <c r="A53" s="33">
        <v>2010</v>
      </c>
      <c r="B53" s="24">
        <v>40229</v>
      </c>
      <c r="C53" s="102"/>
      <c r="D53" s="101"/>
      <c r="E53" s="33">
        <v>51</v>
      </c>
      <c r="F53" s="102"/>
      <c r="G53" s="103"/>
      <c r="H53" s="104"/>
      <c r="I53" s="103"/>
      <c r="J53" s="105"/>
      <c r="K53" s="106"/>
      <c r="L53" s="105"/>
      <c r="M53" s="106"/>
      <c r="N53" s="107"/>
      <c r="O53" s="108"/>
      <c r="P53" s="107"/>
      <c r="Q53" s="108"/>
      <c r="R53" s="109"/>
      <c r="S53" s="110"/>
      <c r="T53" s="109"/>
      <c r="U53" s="111"/>
      <c r="V53" s="108"/>
      <c r="W53" s="107"/>
      <c r="X53" s="112"/>
      <c r="Z53" s="96"/>
      <c r="AA53" s="96"/>
    </row>
    <row r="54" spans="1:27" x14ac:dyDescent="0.3">
      <c r="A54" s="34">
        <v>2010</v>
      </c>
      <c r="B54" s="29">
        <v>40230</v>
      </c>
      <c r="C54" s="102"/>
      <c r="D54" s="101"/>
      <c r="E54" s="34">
        <v>52</v>
      </c>
      <c r="F54" s="102"/>
      <c r="G54" s="103"/>
      <c r="H54" s="104"/>
      <c r="I54" s="103"/>
      <c r="J54" s="105"/>
      <c r="K54" s="106"/>
      <c r="L54" s="105"/>
      <c r="M54" s="106"/>
      <c r="N54" s="107"/>
      <c r="O54" s="108"/>
      <c r="P54" s="107"/>
      <c r="Q54" s="108"/>
      <c r="R54" s="109"/>
      <c r="S54" s="110"/>
      <c r="T54" s="109"/>
      <c r="U54" s="111"/>
      <c r="V54" s="108"/>
      <c r="W54" s="107"/>
      <c r="X54" s="112"/>
      <c r="Z54" s="96"/>
      <c r="AA54" s="96"/>
    </row>
    <row r="55" spans="1:27" x14ac:dyDescent="0.3">
      <c r="A55" s="33">
        <v>2010</v>
      </c>
      <c r="B55" s="24">
        <v>40231</v>
      </c>
      <c r="C55" s="102"/>
      <c r="D55" s="101"/>
      <c r="E55" s="33">
        <v>53</v>
      </c>
      <c r="F55" s="102"/>
      <c r="G55" s="103"/>
      <c r="H55" s="104"/>
      <c r="I55" s="103"/>
      <c r="J55" s="105"/>
      <c r="K55" s="106"/>
      <c r="L55" s="105"/>
      <c r="M55" s="106"/>
      <c r="N55" s="107"/>
      <c r="O55" s="108"/>
      <c r="P55" s="107"/>
      <c r="Q55" s="108"/>
      <c r="R55" s="109"/>
      <c r="S55" s="110"/>
      <c r="T55" s="109"/>
      <c r="U55" s="111"/>
      <c r="V55" s="108"/>
      <c r="W55" s="107"/>
      <c r="X55" s="112"/>
      <c r="Z55" s="96"/>
      <c r="AA55" s="96"/>
    </row>
    <row r="56" spans="1:27" x14ac:dyDescent="0.3">
      <c r="A56" s="33">
        <v>2010</v>
      </c>
      <c r="B56" s="24">
        <v>40232</v>
      </c>
      <c r="C56" s="102"/>
      <c r="D56" s="101"/>
      <c r="E56" s="33">
        <v>54</v>
      </c>
      <c r="F56" s="102"/>
      <c r="G56" s="103"/>
      <c r="H56" s="104"/>
      <c r="I56" s="103"/>
      <c r="J56" s="105"/>
      <c r="K56" s="106"/>
      <c r="L56" s="105"/>
      <c r="M56" s="106"/>
      <c r="N56" s="107"/>
      <c r="O56" s="108"/>
      <c r="P56" s="107"/>
      <c r="Q56" s="108"/>
      <c r="R56" s="109"/>
      <c r="S56" s="110"/>
      <c r="T56" s="109"/>
      <c r="U56" s="111"/>
      <c r="V56" s="108"/>
      <c r="W56" s="107"/>
      <c r="X56" s="112"/>
      <c r="Z56" s="96"/>
      <c r="AA56" s="96"/>
    </row>
    <row r="57" spans="1:27" x14ac:dyDescent="0.3">
      <c r="A57" s="33">
        <v>2010</v>
      </c>
      <c r="B57" s="24">
        <v>40233</v>
      </c>
      <c r="C57" s="102"/>
      <c r="D57" s="101"/>
      <c r="E57" s="33">
        <v>55</v>
      </c>
      <c r="F57" s="102"/>
      <c r="G57" s="103"/>
      <c r="H57" s="104"/>
      <c r="I57" s="103"/>
      <c r="J57" s="105"/>
      <c r="K57" s="106"/>
      <c r="L57" s="105"/>
      <c r="M57" s="106"/>
      <c r="N57" s="107"/>
      <c r="O57" s="108"/>
      <c r="P57" s="107"/>
      <c r="Q57" s="108"/>
      <c r="R57" s="109"/>
      <c r="S57" s="110"/>
      <c r="T57" s="109"/>
      <c r="U57" s="111"/>
      <c r="V57" s="108"/>
      <c r="W57" s="107"/>
      <c r="X57" s="112"/>
      <c r="Z57" s="96"/>
      <c r="AA57" s="96"/>
    </row>
    <row r="58" spans="1:27" x14ac:dyDescent="0.3">
      <c r="A58" s="34">
        <v>2010</v>
      </c>
      <c r="B58" s="29">
        <v>40234</v>
      </c>
      <c r="C58" s="102"/>
      <c r="D58" s="101"/>
      <c r="E58" s="34">
        <v>56</v>
      </c>
      <c r="F58" s="102"/>
      <c r="G58" s="103"/>
      <c r="H58" s="104"/>
      <c r="I58" s="103"/>
      <c r="J58" s="105"/>
      <c r="K58" s="106"/>
      <c r="L58" s="105"/>
      <c r="M58" s="106"/>
      <c r="N58" s="107"/>
      <c r="O58" s="108"/>
      <c r="P58" s="107"/>
      <c r="Q58" s="108"/>
      <c r="R58" s="109"/>
      <c r="S58" s="110"/>
      <c r="T58" s="109"/>
      <c r="U58" s="111"/>
      <c r="V58" s="108"/>
      <c r="W58" s="107"/>
      <c r="X58" s="112"/>
      <c r="Z58" s="96"/>
      <c r="AA58" s="96"/>
    </row>
    <row r="59" spans="1:27" x14ac:dyDescent="0.3">
      <c r="A59" s="33">
        <v>2010</v>
      </c>
      <c r="B59" s="24">
        <v>40235</v>
      </c>
      <c r="C59" s="102"/>
      <c r="D59" s="101"/>
      <c r="E59" s="33">
        <v>57</v>
      </c>
      <c r="F59" s="102"/>
      <c r="G59" s="103"/>
      <c r="H59" s="104"/>
      <c r="I59" s="103"/>
      <c r="J59" s="105"/>
      <c r="K59" s="106"/>
      <c r="L59" s="105"/>
      <c r="M59" s="106"/>
      <c r="N59" s="107"/>
      <c r="O59" s="108"/>
      <c r="P59" s="107"/>
      <c r="Q59" s="108"/>
      <c r="R59" s="109"/>
      <c r="S59" s="110"/>
      <c r="T59" s="109"/>
      <c r="U59" s="111"/>
      <c r="V59" s="108"/>
      <c r="W59" s="107"/>
      <c r="X59" s="112"/>
      <c r="Z59" s="96"/>
      <c r="AA59" s="96"/>
    </row>
    <row r="60" spans="1:27" x14ac:dyDescent="0.3">
      <c r="A60" s="33">
        <v>2010</v>
      </c>
      <c r="B60" s="24">
        <v>40236</v>
      </c>
      <c r="C60" s="102"/>
      <c r="D60" s="101"/>
      <c r="E60" s="33">
        <v>58</v>
      </c>
      <c r="F60" s="102"/>
      <c r="G60" s="103"/>
      <c r="H60" s="104"/>
      <c r="I60" s="103"/>
      <c r="J60" s="105"/>
      <c r="K60" s="106"/>
      <c r="L60" s="105"/>
      <c r="M60" s="106"/>
      <c r="N60" s="107"/>
      <c r="O60" s="108"/>
      <c r="P60" s="107"/>
      <c r="Q60" s="108"/>
      <c r="R60" s="109"/>
      <c r="S60" s="110"/>
      <c r="T60" s="109"/>
      <c r="U60" s="111"/>
      <c r="V60" s="108"/>
      <c r="W60" s="107"/>
      <c r="X60" s="112"/>
      <c r="Z60" s="96"/>
      <c r="AA60" s="96"/>
    </row>
    <row r="61" spans="1:27" x14ac:dyDescent="0.3">
      <c r="A61" s="33">
        <v>2010</v>
      </c>
      <c r="B61" s="24">
        <v>40237</v>
      </c>
      <c r="C61" s="102"/>
      <c r="D61" s="101"/>
      <c r="E61" s="33">
        <v>59</v>
      </c>
      <c r="F61" s="102"/>
      <c r="G61" s="103"/>
      <c r="H61" s="104"/>
      <c r="I61" s="103"/>
      <c r="J61" s="105"/>
      <c r="K61" s="106"/>
      <c r="L61" s="105"/>
      <c r="M61" s="106"/>
      <c r="N61" s="107"/>
      <c r="O61" s="108"/>
      <c r="P61" s="107"/>
      <c r="Q61" s="108"/>
      <c r="R61" s="109"/>
      <c r="S61" s="110"/>
      <c r="T61" s="109"/>
      <c r="U61" s="111"/>
      <c r="V61" s="108"/>
      <c r="W61" s="107"/>
      <c r="X61" s="112"/>
      <c r="Z61" s="96"/>
      <c r="AA61" s="96"/>
    </row>
    <row r="62" spans="1:27" x14ac:dyDescent="0.3">
      <c r="A62" s="34">
        <v>2010</v>
      </c>
      <c r="B62" s="29">
        <v>40238</v>
      </c>
      <c r="C62" s="102"/>
      <c r="D62" s="101"/>
      <c r="E62" s="34">
        <v>60</v>
      </c>
      <c r="F62" s="102"/>
      <c r="G62" s="103"/>
      <c r="H62" s="104"/>
      <c r="I62" s="103"/>
      <c r="J62" s="105"/>
      <c r="K62" s="106"/>
      <c r="L62" s="105"/>
      <c r="M62" s="106"/>
      <c r="N62" s="107"/>
      <c r="O62" s="108"/>
      <c r="P62" s="107"/>
      <c r="Q62" s="108"/>
      <c r="R62" s="109"/>
      <c r="S62" s="110"/>
      <c r="T62" s="109"/>
      <c r="U62" s="111"/>
      <c r="V62" s="108"/>
      <c r="W62" s="107"/>
      <c r="X62" s="112"/>
      <c r="Z62" s="96"/>
      <c r="AA62" s="96"/>
    </row>
    <row r="63" spans="1:27" x14ac:dyDescent="0.3">
      <c r="A63" s="33">
        <v>2010</v>
      </c>
      <c r="B63" s="24">
        <v>40239</v>
      </c>
      <c r="C63" s="102"/>
      <c r="D63" s="101"/>
      <c r="E63" s="33">
        <v>61</v>
      </c>
      <c r="F63" s="102"/>
      <c r="G63" s="103"/>
      <c r="H63" s="104"/>
      <c r="I63" s="103"/>
      <c r="J63" s="105"/>
      <c r="K63" s="106"/>
      <c r="L63" s="105"/>
      <c r="M63" s="106"/>
      <c r="N63" s="107"/>
      <c r="O63" s="108"/>
      <c r="P63" s="107"/>
      <c r="Q63" s="108"/>
      <c r="R63" s="109"/>
      <c r="S63" s="110"/>
      <c r="T63" s="109"/>
      <c r="U63" s="111"/>
      <c r="V63" s="108"/>
      <c r="W63" s="107"/>
      <c r="X63" s="112"/>
      <c r="Z63" s="96"/>
      <c r="AA63" s="96"/>
    </row>
    <row r="64" spans="1:27" x14ac:dyDescent="0.3">
      <c r="A64" s="33">
        <v>2010</v>
      </c>
      <c r="B64" s="24">
        <v>40240</v>
      </c>
      <c r="C64" s="102"/>
      <c r="D64" s="101"/>
      <c r="E64" s="33">
        <v>62</v>
      </c>
      <c r="F64" s="102"/>
      <c r="G64" s="103"/>
      <c r="H64" s="104"/>
      <c r="I64" s="103"/>
      <c r="J64" s="105"/>
      <c r="K64" s="106"/>
      <c r="L64" s="105"/>
      <c r="M64" s="106"/>
      <c r="N64" s="107"/>
      <c r="O64" s="108"/>
      <c r="P64" s="107"/>
      <c r="Q64" s="108"/>
      <c r="R64" s="109"/>
      <c r="S64" s="110"/>
      <c r="T64" s="109"/>
      <c r="U64" s="111"/>
      <c r="V64" s="108"/>
      <c r="W64" s="107"/>
      <c r="X64" s="112"/>
      <c r="Z64" s="96"/>
      <c r="AA64" s="96"/>
    </row>
    <row r="65" spans="1:27" x14ac:dyDescent="0.3">
      <c r="A65" s="33">
        <v>2010</v>
      </c>
      <c r="B65" s="24">
        <v>40241</v>
      </c>
      <c r="C65" s="102"/>
      <c r="D65" s="101"/>
      <c r="E65" s="33">
        <v>63</v>
      </c>
      <c r="F65" s="102"/>
      <c r="G65" s="103"/>
      <c r="H65" s="104"/>
      <c r="I65" s="103"/>
      <c r="J65" s="105"/>
      <c r="K65" s="106"/>
      <c r="L65" s="105"/>
      <c r="M65" s="106"/>
      <c r="N65" s="107"/>
      <c r="O65" s="108"/>
      <c r="P65" s="107"/>
      <c r="Q65" s="108"/>
      <c r="R65" s="109"/>
      <c r="S65" s="110"/>
      <c r="T65" s="109"/>
      <c r="U65" s="111"/>
      <c r="V65" s="108"/>
      <c r="W65" s="107"/>
      <c r="X65" s="112"/>
      <c r="Z65" s="96"/>
      <c r="AA65" s="96"/>
    </row>
    <row r="66" spans="1:27" x14ac:dyDescent="0.3">
      <c r="A66" s="34">
        <v>2010</v>
      </c>
      <c r="B66" s="29">
        <v>40242</v>
      </c>
      <c r="C66" s="102"/>
      <c r="D66" s="101"/>
      <c r="E66" s="34">
        <v>64</v>
      </c>
      <c r="F66" s="102"/>
      <c r="G66" s="103"/>
      <c r="H66" s="104"/>
      <c r="I66" s="103"/>
      <c r="J66" s="105"/>
      <c r="K66" s="106"/>
      <c r="L66" s="105"/>
      <c r="M66" s="106"/>
      <c r="N66" s="107"/>
      <c r="O66" s="108"/>
      <c r="P66" s="107"/>
      <c r="Q66" s="108"/>
      <c r="R66" s="109"/>
      <c r="S66" s="110"/>
      <c r="T66" s="109"/>
      <c r="U66" s="111"/>
      <c r="V66" s="108"/>
      <c r="W66" s="107"/>
      <c r="X66" s="112"/>
      <c r="Z66" s="96"/>
      <c r="AA66" s="96"/>
    </row>
    <row r="67" spans="1:27" x14ac:dyDescent="0.3">
      <c r="A67" s="33">
        <v>2010</v>
      </c>
      <c r="B67" s="24">
        <v>40243</v>
      </c>
      <c r="C67" s="102"/>
      <c r="D67" s="101"/>
      <c r="E67" s="33">
        <v>65</v>
      </c>
      <c r="F67" s="102"/>
      <c r="G67" s="103"/>
      <c r="H67" s="104"/>
      <c r="I67" s="103"/>
      <c r="J67" s="105"/>
      <c r="K67" s="106"/>
      <c r="L67" s="105"/>
      <c r="M67" s="106"/>
      <c r="N67" s="107"/>
      <c r="O67" s="108"/>
      <c r="P67" s="107"/>
      <c r="Q67" s="108"/>
      <c r="R67" s="109"/>
      <c r="S67" s="110"/>
      <c r="T67" s="109"/>
      <c r="U67" s="111"/>
      <c r="V67" s="108"/>
      <c r="W67" s="107"/>
      <c r="X67" s="112"/>
      <c r="Z67" s="96"/>
      <c r="AA67" s="96"/>
    </row>
    <row r="68" spans="1:27" x14ac:dyDescent="0.3">
      <c r="A68" s="33">
        <v>2010</v>
      </c>
      <c r="B68" s="24">
        <v>40244</v>
      </c>
      <c r="C68" s="102"/>
      <c r="D68" s="101"/>
      <c r="E68" s="33">
        <v>66</v>
      </c>
      <c r="F68" s="102"/>
      <c r="G68" s="103"/>
      <c r="H68" s="104"/>
      <c r="I68" s="103"/>
      <c r="J68" s="105"/>
      <c r="K68" s="106"/>
      <c r="L68" s="105"/>
      <c r="M68" s="106"/>
      <c r="N68" s="107"/>
      <c r="O68" s="108"/>
      <c r="P68" s="107"/>
      <c r="Q68" s="108"/>
      <c r="R68" s="109"/>
      <c r="S68" s="110"/>
      <c r="T68" s="109"/>
      <c r="U68" s="111"/>
      <c r="V68" s="108"/>
      <c r="W68" s="107"/>
      <c r="X68" s="112"/>
      <c r="Z68" s="96"/>
      <c r="AA68" s="96"/>
    </row>
    <row r="69" spans="1:27" x14ac:dyDescent="0.3">
      <c r="A69" s="33">
        <v>2010</v>
      </c>
      <c r="B69" s="24">
        <v>40245</v>
      </c>
      <c r="C69" s="102"/>
      <c r="D69" s="101"/>
      <c r="E69" s="33">
        <v>67</v>
      </c>
      <c r="F69" s="102"/>
      <c r="G69" s="103"/>
      <c r="H69" s="104"/>
      <c r="I69" s="103"/>
      <c r="J69" s="105"/>
      <c r="K69" s="106"/>
      <c r="L69" s="105"/>
      <c r="M69" s="106"/>
      <c r="N69" s="107"/>
      <c r="O69" s="108"/>
      <c r="P69" s="107"/>
      <c r="Q69" s="108"/>
      <c r="R69" s="109"/>
      <c r="S69" s="110"/>
      <c r="T69" s="109"/>
      <c r="U69" s="111"/>
      <c r="V69" s="108"/>
      <c r="W69" s="107"/>
      <c r="X69" s="112"/>
      <c r="Z69" s="96"/>
      <c r="AA69" s="96"/>
    </row>
    <row r="70" spans="1:27" x14ac:dyDescent="0.3">
      <c r="A70" s="34">
        <v>2010</v>
      </c>
      <c r="B70" s="29">
        <v>40246</v>
      </c>
      <c r="C70" s="102"/>
      <c r="D70" s="101"/>
      <c r="E70" s="34">
        <v>68</v>
      </c>
      <c r="F70" s="102"/>
      <c r="G70" s="103"/>
      <c r="H70" s="104"/>
      <c r="I70" s="103"/>
      <c r="J70" s="105"/>
      <c r="K70" s="106"/>
      <c r="L70" s="105"/>
      <c r="M70" s="106"/>
      <c r="N70" s="107"/>
      <c r="O70" s="108"/>
      <c r="P70" s="107"/>
      <c r="Q70" s="108"/>
      <c r="R70" s="109"/>
      <c r="S70" s="110"/>
      <c r="T70" s="109"/>
      <c r="U70" s="111"/>
      <c r="V70" s="108"/>
      <c r="W70" s="107"/>
      <c r="X70" s="112"/>
      <c r="Z70" s="96"/>
      <c r="AA70" s="96"/>
    </row>
    <row r="71" spans="1:27" x14ac:dyDescent="0.3">
      <c r="A71" s="33">
        <v>2010</v>
      </c>
      <c r="B71" s="24">
        <v>40247</v>
      </c>
      <c r="C71" s="102"/>
      <c r="D71" s="101"/>
      <c r="E71" s="33">
        <v>69</v>
      </c>
      <c r="F71" s="102"/>
      <c r="G71" s="103"/>
      <c r="H71" s="104"/>
      <c r="I71" s="103"/>
      <c r="J71" s="105"/>
      <c r="K71" s="106"/>
      <c r="L71" s="105"/>
      <c r="M71" s="106"/>
      <c r="N71" s="107"/>
      <c r="O71" s="108"/>
      <c r="P71" s="107"/>
      <c r="Q71" s="108"/>
      <c r="R71" s="109"/>
      <c r="S71" s="110"/>
      <c r="T71" s="109"/>
      <c r="U71" s="111"/>
      <c r="V71" s="108"/>
      <c r="W71" s="107"/>
      <c r="X71" s="112"/>
      <c r="Z71" s="96"/>
      <c r="AA71" s="96"/>
    </row>
    <row r="72" spans="1:27" x14ac:dyDescent="0.3">
      <c r="A72" s="33">
        <v>2010</v>
      </c>
      <c r="B72" s="24">
        <v>40248</v>
      </c>
      <c r="C72" s="102"/>
      <c r="D72" s="101"/>
      <c r="E72" s="33">
        <v>70</v>
      </c>
      <c r="F72" s="102"/>
      <c r="G72" s="103"/>
      <c r="H72" s="104"/>
      <c r="I72" s="103"/>
      <c r="J72" s="105"/>
      <c r="K72" s="106"/>
      <c r="L72" s="105"/>
      <c r="M72" s="106"/>
      <c r="N72" s="107"/>
      <c r="O72" s="108"/>
      <c r="P72" s="107"/>
      <c r="Q72" s="108"/>
      <c r="R72" s="109"/>
      <c r="S72" s="110"/>
      <c r="T72" s="109"/>
      <c r="U72" s="111"/>
      <c r="V72" s="108"/>
      <c r="W72" s="107"/>
      <c r="X72" s="112"/>
      <c r="Z72" s="96"/>
      <c r="AA72" s="96"/>
    </row>
    <row r="73" spans="1:27" x14ac:dyDescent="0.3">
      <c r="A73" s="33">
        <v>2010</v>
      </c>
      <c r="B73" s="24">
        <v>40249</v>
      </c>
      <c r="C73" s="102"/>
      <c r="D73" s="101"/>
      <c r="E73" s="33">
        <v>71</v>
      </c>
      <c r="F73" s="102"/>
      <c r="G73" s="103"/>
      <c r="H73" s="104"/>
      <c r="I73" s="103"/>
      <c r="J73" s="105"/>
      <c r="K73" s="106"/>
      <c r="L73" s="105"/>
      <c r="M73" s="106"/>
      <c r="N73" s="107"/>
      <c r="O73" s="108"/>
      <c r="P73" s="107"/>
      <c r="Q73" s="108"/>
      <c r="R73" s="109"/>
      <c r="S73" s="110"/>
      <c r="T73" s="109"/>
      <c r="U73" s="111"/>
      <c r="V73" s="108"/>
      <c r="W73" s="107"/>
      <c r="X73" s="112"/>
      <c r="Z73" s="96"/>
      <c r="AA73" s="96"/>
    </row>
    <row r="74" spans="1:27" x14ac:dyDescent="0.3">
      <c r="A74" s="34">
        <v>2010</v>
      </c>
      <c r="B74" s="29">
        <v>40250</v>
      </c>
      <c r="C74" s="102"/>
      <c r="D74" s="101"/>
      <c r="E74" s="34">
        <v>72</v>
      </c>
      <c r="F74" s="102"/>
      <c r="G74" s="103"/>
      <c r="H74" s="104"/>
      <c r="I74" s="103"/>
      <c r="J74" s="105"/>
      <c r="K74" s="106"/>
      <c r="L74" s="105"/>
      <c r="M74" s="106"/>
      <c r="N74" s="107"/>
      <c r="O74" s="108"/>
      <c r="P74" s="107"/>
      <c r="Q74" s="108"/>
      <c r="R74" s="109"/>
      <c r="S74" s="110"/>
      <c r="T74" s="109"/>
      <c r="U74" s="111"/>
      <c r="V74" s="108"/>
      <c r="W74" s="107"/>
      <c r="X74" s="112"/>
      <c r="Z74" s="96"/>
      <c r="AA74" s="96"/>
    </row>
    <row r="75" spans="1:27" x14ac:dyDescent="0.3">
      <c r="A75" s="33">
        <v>2010</v>
      </c>
      <c r="B75" s="24">
        <v>40251</v>
      </c>
      <c r="C75" s="102"/>
      <c r="D75" s="101"/>
      <c r="E75" s="33">
        <v>73</v>
      </c>
      <c r="F75" s="102"/>
      <c r="G75" s="103"/>
      <c r="H75" s="104"/>
      <c r="I75" s="103"/>
      <c r="J75" s="105"/>
      <c r="K75" s="106"/>
      <c r="L75" s="105"/>
      <c r="M75" s="106"/>
      <c r="N75" s="107"/>
      <c r="O75" s="108"/>
      <c r="P75" s="107"/>
      <c r="Q75" s="108"/>
      <c r="R75" s="109"/>
      <c r="S75" s="110"/>
      <c r="T75" s="109"/>
      <c r="U75" s="111"/>
      <c r="V75" s="108"/>
      <c r="W75" s="107"/>
      <c r="X75" s="112"/>
      <c r="Z75" s="96"/>
      <c r="AA75" s="96"/>
    </row>
    <row r="76" spans="1:27" x14ac:dyDescent="0.3">
      <c r="A76" s="33">
        <v>2010</v>
      </c>
      <c r="B76" s="24">
        <v>40252</v>
      </c>
      <c r="C76" s="102"/>
      <c r="D76" s="101"/>
      <c r="E76" s="33">
        <v>74</v>
      </c>
      <c r="F76" s="102"/>
      <c r="G76" s="103"/>
      <c r="H76" s="104"/>
      <c r="I76" s="103"/>
      <c r="J76" s="105"/>
      <c r="K76" s="106"/>
      <c r="L76" s="105"/>
      <c r="M76" s="106"/>
      <c r="N76" s="107"/>
      <c r="O76" s="108"/>
      <c r="P76" s="107"/>
      <c r="Q76" s="108"/>
      <c r="R76" s="109"/>
      <c r="S76" s="110"/>
      <c r="T76" s="109"/>
      <c r="U76" s="111"/>
      <c r="V76" s="108"/>
      <c r="W76" s="107"/>
      <c r="X76" s="112"/>
      <c r="Z76" s="96"/>
      <c r="AA76" s="96"/>
    </row>
    <row r="77" spans="1:27" x14ac:dyDescent="0.3">
      <c r="A77" s="33">
        <v>2010</v>
      </c>
      <c r="B77" s="24">
        <v>40253</v>
      </c>
      <c r="C77" s="102"/>
      <c r="D77" s="101"/>
      <c r="E77" s="33">
        <v>75</v>
      </c>
      <c r="F77" s="102"/>
      <c r="G77" s="103"/>
      <c r="H77" s="104"/>
      <c r="I77" s="103"/>
      <c r="J77" s="105"/>
      <c r="K77" s="106"/>
      <c r="L77" s="105"/>
      <c r="M77" s="106"/>
      <c r="N77" s="107"/>
      <c r="O77" s="108"/>
      <c r="P77" s="107"/>
      <c r="Q77" s="108"/>
      <c r="R77" s="109"/>
      <c r="S77" s="110"/>
      <c r="T77" s="109"/>
      <c r="U77" s="111"/>
      <c r="V77" s="108"/>
      <c r="W77" s="107"/>
      <c r="X77" s="112"/>
      <c r="Z77" s="96"/>
      <c r="AA77" s="96"/>
    </row>
    <row r="78" spans="1:27" x14ac:dyDescent="0.3">
      <c r="A78" s="34">
        <v>2010</v>
      </c>
      <c r="B78" s="29">
        <v>40254</v>
      </c>
      <c r="C78" s="102"/>
      <c r="D78" s="101"/>
      <c r="E78" s="34">
        <v>76</v>
      </c>
      <c r="F78" s="102"/>
      <c r="G78" s="103"/>
      <c r="H78" s="104"/>
      <c r="I78" s="103"/>
      <c r="J78" s="105"/>
      <c r="K78" s="106"/>
      <c r="L78" s="105"/>
      <c r="M78" s="106"/>
      <c r="N78" s="107"/>
      <c r="O78" s="108"/>
      <c r="P78" s="107"/>
      <c r="Q78" s="108"/>
      <c r="R78" s="109"/>
      <c r="S78" s="110"/>
      <c r="T78" s="109"/>
      <c r="U78" s="111"/>
      <c r="V78" s="108"/>
      <c r="W78" s="107"/>
      <c r="X78" s="112"/>
      <c r="Z78" s="96"/>
      <c r="AA78" s="96"/>
    </row>
    <row r="79" spans="1:27" x14ac:dyDescent="0.3">
      <c r="A79" s="33">
        <v>2010</v>
      </c>
      <c r="B79" s="24">
        <v>40255</v>
      </c>
      <c r="C79" s="102"/>
      <c r="D79" s="101"/>
      <c r="E79" s="33">
        <v>77</v>
      </c>
      <c r="F79" s="102"/>
      <c r="G79" s="103"/>
      <c r="H79" s="104"/>
      <c r="I79" s="103"/>
      <c r="J79" s="105"/>
      <c r="K79" s="106"/>
      <c r="L79" s="105"/>
      <c r="M79" s="106"/>
      <c r="N79" s="107"/>
      <c r="O79" s="108"/>
      <c r="P79" s="107"/>
      <c r="Q79" s="108"/>
      <c r="R79" s="109"/>
      <c r="S79" s="110"/>
      <c r="T79" s="109"/>
      <c r="U79" s="111"/>
      <c r="V79" s="108"/>
      <c r="W79" s="107"/>
      <c r="X79" s="112"/>
      <c r="Z79" s="96"/>
      <c r="AA79" s="96"/>
    </row>
    <row r="80" spans="1:27" x14ac:dyDescent="0.3">
      <c r="A80" s="33">
        <v>2010</v>
      </c>
      <c r="B80" s="24">
        <v>40256</v>
      </c>
      <c r="C80" s="102"/>
      <c r="D80" s="101"/>
      <c r="E80" s="33">
        <v>78</v>
      </c>
      <c r="F80" s="102"/>
      <c r="G80" s="103"/>
      <c r="H80" s="104"/>
      <c r="I80" s="103"/>
      <c r="J80" s="105"/>
      <c r="K80" s="106"/>
      <c r="L80" s="105"/>
      <c r="M80" s="106"/>
      <c r="N80" s="107"/>
      <c r="O80" s="108"/>
      <c r="P80" s="107"/>
      <c r="Q80" s="108"/>
      <c r="R80" s="109"/>
      <c r="S80" s="110"/>
      <c r="T80" s="109"/>
      <c r="U80" s="111"/>
      <c r="V80" s="108"/>
      <c r="W80" s="107"/>
      <c r="X80" s="112"/>
      <c r="Z80" s="96"/>
      <c r="AA80" s="96"/>
    </row>
    <row r="81" spans="1:27" x14ac:dyDescent="0.3">
      <c r="A81" s="33">
        <v>2010</v>
      </c>
      <c r="B81" s="24">
        <v>40257</v>
      </c>
      <c r="C81" s="102"/>
      <c r="D81" s="101"/>
      <c r="E81" s="33">
        <v>79</v>
      </c>
      <c r="F81" s="102"/>
      <c r="G81" s="103"/>
      <c r="H81" s="104"/>
      <c r="I81" s="103"/>
      <c r="J81" s="105"/>
      <c r="K81" s="106"/>
      <c r="L81" s="105"/>
      <c r="M81" s="106"/>
      <c r="N81" s="107"/>
      <c r="O81" s="108"/>
      <c r="P81" s="107"/>
      <c r="Q81" s="108"/>
      <c r="R81" s="109"/>
      <c r="S81" s="110"/>
      <c r="T81" s="109"/>
      <c r="U81" s="111"/>
      <c r="V81" s="108"/>
      <c r="W81" s="107"/>
      <c r="X81" s="112"/>
      <c r="Z81" s="96"/>
      <c r="AA81" s="96"/>
    </row>
    <row r="82" spans="1:27" x14ac:dyDescent="0.3">
      <c r="A82" s="34">
        <v>2010</v>
      </c>
      <c r="B82" s="29">
        <v>40258</v>
      </c>
      <c r="C82" s="102"/>
      <c r="D82" s="101"/>
      <c r="E82" s="34">
        <v>80</v>
      </c>
      <c r="F82" s="102"/>
      <c r="G82" s="103"/>
      <c r="H82" s="104"/>
      <c r="I82" s="103"/>
      <c r="J82" s="105"/>
      <c r="K82" s="106"/>
      <c r="L82" s="105"/>
      <c r="M82" s="106"/>
      <c r="N82" s="107"/>
      <c r="O82" s="108"/>
      <c r="P82" s="107"/>
      <c r="Q82" s="108"/>
      <c r="R82" s="109"/>
      <c r="S82" s="110"/>
      <c r="T82" s="109"/>
      <c r="U82" s="111"/>
      <c r="V82" s="108"/>
      <c r="W82" s="107"/>
      <c r="X82" s="112"/>
      <c r="Z82" s="96"/>
      <c r="AA82" s="96"/>
    </row>
    <row r="83" spans="1:27" x14ac:dyDescent="0.3">
      <c r="A83" s="33">
        <v>2010</v>
      </c>
      <c r="B83" s="24">
        <v>40259</v>
      </c>
      <c r="C83" s="102"/>
      <c r="D83" s="101"/>
      <c r="E83" s="33">
        <v>81</v>
      </c>
      <c r="F83" s="102"/>
      <c r="G83" s="103"/>
      <c r="H83" s="104"/>
      <c r="I83" s="103"/>
      <c r="J83" s="105"/>
      <c r="K83" s="106"/>
      <c r="L83" s="105"/>
      <c r="M83" s="106"/>
      <c r="N83" s="107"/>
      <c r="O83" s="108"/>
      <c r="P83" s="107"/>
      <c r="Q83" s="108"/>
      <c r="R83" s="109"/>
      <c r="S83" s="110"/>
      <c r="T83" s="109"/>
      <c r="U83" s="111"/>
      <c r="V83" s="108"/>
      <c r="W83" s="107"/>
      <c r="X83" s="112"/>
      <c r="Z83" s="96"/>
      <c r="AA83" s="96"/>
    </row>
    <row r="84" spans="1:27" x14ac:dyDescent="0.3">
      <c r="A84" s="33">
        <v>2010</v>
      </c>
      <c r="B84" s="24">
        <v>40260</v>
      </c>
      <c r="C84" s="102"/>
      <c r="D84" s="101"/>
      <c r="E84" s="33">
        <v>82</v>
      </c>
      <c r="F84" s="102"/>
      <c r="G84" s="103"/>
      <c r="H84" s="104"/>
      <c r="I84" s="103"/>
      <c r="J84" s="105"/>
      <c r="K84" s="106"/>
      <c r="L84" s="105"/>
      <c r="M84" s="106"/>
      <c r="N84" s="107"/>
      <c r="O84" s="108"/>
      <c r="P84" s="107"/>
      <c r="Q84" s="108"/>
      <c r="R84" s="109"/>
      <c r="S84" s="110"/>
      <c r="T84" s="109"/>
      <c r="U84" s="111"/>
      <c r="V84" s="108"/>
      <c r="W84" s="107"/>
      <c r="X84" s="112"/>
      <c r="Z84" s="96"/>
      <c r="AA84" s="96"/>
    </row>
    <row r="85" spans="1:27" x14ac:dyDescent="0.3">
      <c r="A85" s="33">
        <v>2010</v>
      </c>
      <c r="B85" s="24">
        <v>40261</v>
      </c>
      <c r="C85" s="102"/>
      <c r="D85" s="101"/>
      <c r="E85" s="33">
        <v>83</v>
      </c>
      <c r="F85" s="102"/>
      <c r="G85" s="103"/>
      <c r="H85" s="104"/>
      <c r="I85" s="103"/>
      <c r="J85" s="105"/>
      <c r="K85" s="106"/>
      <c r="L85" s="105"/>
      <c r="M85" s="106"/>
      <c r="N85" s="107"/>
      <c r="O85" s="108"/>
      <c r="P85" s="107"/>
      <c r="Q85" s="108"/>
      <c r="R85" s="109"/>
      <c r="S85" s="110"/>
      <c r="T85" s="109"/>
      <c r="U85" s="111"/>
      <c r="V85" s="108"/>
      <c r="W85" s="107"/>
      <c r="X85" s="112"/>
      <c r="Z85" s="96"/>
      <c r="AA85" s="96"/>
    </row>
    <row r="86" spans="1:27" x14ac:dyDescent="0.3">
      <c r="A86" s="34">
        <v>2010</v>
      </c>
      <c r="B86" s="29">
        <v>40262</v>
      </c>
      <c r="C86" s="102"/>
      <c r="D86" s="101"/>
      <c r="E86" s="34">
        <v>84</v>
      </c>
      <c r="F86" s="102"/>
      <c r="G86" s="103"/>
      <c r="H86" s="104"/>
      <c r="I86" s="103"/>
      <c r="J86" s="105"/>
      <c r="K86" s="106"/>
      <c r="L86" s="105"/>
      <c r="M86" s="106"/>
      <c r="N86" s="107"/>
      <c r="O86" s="108"/>
      <c r="P86" s="107"/>
      <c r="Q86" s="108"/>
      <c r="R86" s="109"/>
      <c r="S86" s="110"/>
      <c r="T86" s="109"/>
      <c r="U86" s="111"/>
      <c r="V86" s="108"/>
      <c r="W86" s="107"/>
      <c r="X86" s="112"/>
      <c r="Z86" s="96"/>
      <c r="AA86" s="96"/>
    </row>
    <row r="87" spans="1:27" x14ac:dyDescent="0.3">
      <c r="A87" s="33">
        <v>2010</v>
      </c>
      <c r="B87" s="24">
        <v>40263</v>
      </c>
      <c r="C87" s="102"/>
      <c r="D87" s="101"/>
      <c r="E87" s="33">
        <v>85</v>
      </c>
      <c r="F87" s="102"/>
      <c r="G87" s="103"/>
      <c r="H87" s="104"/>
      <c r="I87" s="103"/>
      <c r="J87" s="105"/>
      <c r="K87" s="106"/>
      <c r="L87" s="105"/>
      <c r="M87" s="106"/>
      <c r="N87" s="107"/>
      <c r="O87" s="108"/>
      <c r="P87" s="107"/>
      <c r="Q87" s="108"/>
      <c r="R87" s="109"/>
      <c r="S87" s="110"/>
      <c r="T87" s="109"/>
      <c r="U87" s="111"/>
      <c r="V87" s="108"/>
      <c r="W87" s="107"/>
      <c r="X87" s="112"/>
      <c r="Z87" s="96"/>
      <c r="AA87" s="96"/>
    </row>
    <row r="88" spans="1:27" x14ac:dyDescent="0.3">
      <c r="A88" s="33">
        <v>2010</v>
      </c>
      <c r="B88" s="24">
        <v>40264</v>
      </c>
      <c r="C88" s="102"/>
      <c r="D88" s="101"/>
      <c r="E88" s="33">
        <v>86</v>
      </c>
      <c r="F88" s="102"/>
      <c r="G88" s="103"/>
      <c r="H88" s="104"/>
      <c r="I88" s="103"/>
      <c r="J88" s="105"/>
      <c r="K88" s="106"/>
      <c r="L88" s="105"/>
      <c r="M88" s="106"/>
      <c r="N88" s="107"/>
      <c r="O88" s="108"/>
      <c r="P88" s="107"/>
      <c r="Q88" s="108"/>
      <c r="R88" s="109"/>
      <c r="S88" s="110"/>
      <c r="T88" s="109"/>
      <c r="U88" s="111"/>
      <c r="V88" s="108"/>
      <c r="W88" s="107"/>
      <c r="X88" s="112"/>
      <c r="Z88" s="96"/>
      <c r="AA88" s="96"/>
    </row>
    <row r="89" spans="1:27" x14ac:dyDescent="0.3">
      <c r="A89" s="33">
        <v>2010</v>
      </c>
      <c r="B89" s="24">
        <v>40265</v>
      </c>
      <c r="C89" s="102"/>
      <c r="D89" s="101"/>
      <c r="E89" s="33">
        <v>87</v>
      </c>
      <c r="F89" s="102"/>
      <c r="G89" s="103"/>
      <c r="H89" s="104"/>
      <c r="I89" s="103"/>
      <c r="J89" s="105"/>
      <c r="K89" s="106"/>
      <c r="L89" s="105"/>
      <c r="M89" s="106"/>
      <c r="N89" s="107"/>
      <c r="O89" s="108"/>
      <c r="P89" s="107"/>
      <c r="Q89" s="108"/>
      <c r="R89" s="109"/>
      <c r="S89" s="110"/>
      <c r="T89" s="109"/>
      <c r="U89" s="111"/>
      <c r="V89" s="108"/>
      <c r="W89" s="107"/>
      <c r="X89" s="112"/>
      <c r="Z89" s="96"/>
      <c r="AA89" s="96"/>
    </row>
    <row r="90" spans="1:27" x14ac:dyDescent="0.3">
      <c r="A90" s="34">
        <v>2010</v>
      </c>
      <c r="B90" s="29">
        <v>40266</v>
      </c>
      <c r="C90" s="102"/>
      <c r="D90" s="101"/>
      <c r="E90" s="34">
        <v>88</v>
      </c>
      <c r="F90" s="102"/>
      <c r="G90" s="103"/>
      <c r="H90" s="104"/>
      <c r="I90" s="103"/>
      <c r="J90" s="105"/>
      <c r="K90" s="106"/>
      <c r="L90" s="105"/>
      <c r="M90" s="106"/>
      <c r="N90" s="107"/>
      <c r="O90" s="108"/>
      <c r="P90" s="107"/>
      <c r="Q90" s="108"/>
      <c r="R90" s="109"/>
      <c r="S90" s="110"/>
      <c r="T90" s="109"/>
      <c r="U90" s="111"/>
      <c r="V90" s="108"/>
      <c r="W90" s="107"/>
      <c r="X90" s="112"/>
      <c r="Z90" s="96"/>
      <c r="AA90" s="96"/>
    </row>
    <row r="91" spans="1:27" x14ac:dyDescent="0.3">
      <c r="A91" s="33">
        <v>2010</v>
      </c>
      <c r="B91" s="24">
        <v>40267</v>
      </c>
      <c r="C91" s="102"/>
      <c r="D91" s="101"/>
      <c r="E91" s="33">
        <v>89</v>
      </c>
      <c r="F91" s="102"/>
      <c r="G91" s="103"/>
      <c r="H91" s="104"/>
      <c r="I91" s="103"/>
      <c r="J91" s="105"/>
      <c r="K91" s="106"/>
      <c r="L91" s="105"/>
      <c r="M91" s="106"/>
      <c r="N91" s="107"/>
      <c r="O91" s="108"/>
      <c r="P91" s="107"/>
      <c r="Q91" s="108"/>
      <c r="R91" s="109"/>
      <c r="S91" s="110"/>
      <c r="T91" s="109"/>
      <c r="U91" s="111"/>
      <c r="V91" s="108"/>
      <c r="W91" s="107"/>
      <c r="X91" s="112"/>
      <c r="Z91" s="96"/>
      <c r="AA91" s="96"/>
    </row>
    <row r="92" spans="1:27" x14ac:dyDescent="0.3">
      <c r="A92" s="33">
        <v>2010</v>
      </c>
      <c r="B92" s="24">
        <v>40268</v>
      </c>
      <c r="C92" s="102"/>
      <c r="D92" s="101"/>
      <c r="E92" s="33">
        <v>90</v>
      </c>
      <c r="F92" s="102"/>
      <c r="G92" s="103"/>
      <c r="H92" s="104"/>
      <c r="I92" s="103"/>
      <c r="J92" s="105"/>
      <c r="K92" s="106"/>
      <c r="L92" s="105"/>
      <c r="M92" s="106"/>
      <c r="N92" s="107"/>
      <c r="O92" s="108"/>
      <c r="P92" s="107"/>
      <c r="Q92" s="108"/>
      <c r="R92" s="109"/>
      <c r="S92" s="110"/>
      <c r="T92" s="109"/>
      <c r="U92" s="111"/>
      <c r="V92" s="108"/>
      <c r="W92" s="107"/>
      <c r="X92" s="112"/>
      <c r="Z92" s="96"/>
      <c r="AA92" s="96"/>
    </row>
    <row r="93" spans="1:27" x14ac:dyDescent="0.3">
      <c r="A93" s="33">
        <v>2010</v>
      </c>
      <c r="B93" s="24">
        <v>40269</v>
      </c>
      <c r="C93" s="102"/>
      <c r="D93" s="101"/>
      <c r="E93" s="33">
        <v>91</v>
      </c>
      <c r="F93" s="102"/>
      <c r="G93" s="103"/>
      <c r="H93" s="104"/>
      <c r="I93" s="103"/>
      <c r="J93" s="105"/>
      <c r="K93" s="106"/>
      <c r="L93" s="105"/>
      <c r="M93" s="106"/>
      <c r="N93" s="107"/>
      <c r="O93" s="108"/>
      <c r="P93" s="107"/>
      <c r="Q93" s="108"/>
      <c r="R93" s="109"/>
      <c r="S93" s="110"/>
      <c r="T93" s="109"/>
      <c r="U93" s="111"/>
      <c r="V93" s="108"/>
      <c r="W93" s="107"/>
      <c r="X93" s="112"/>
      <c r="Z93" s="96"/>
      <c r="AA93" s="96"/>
    </row>
    <row r="94" spans="1:27" x14ac:dyDescent="0.3">
      <c r="A94" s="34">
        <v>2010</v>
      </c>
      <c r="B94" s="29">
        <v>40270</v>
      </c>
      <c r="C94" s="102"/>
      <c r="D94" s="101"/>
      <c r="E94" s="34">
        <v>92</v>
      </c>
      <c r="F94" s="102"/>
      <c r="G94" s="103"/>
      <c r="H94" s="104"/>
      <c r="I94" s="103"/>
      <c r="J94" s="105"/>
      <c r="K94" s="106"/>
      <c r="L94" s="105"/>
      <c r="M94" s="106"/>
      <c r="N94" s="107"/>
      <c r="O94" s="108"/>
      <c r="P94" s="107"/>
      <c r="Q94" s="108"/>
      <c r="R94" s="109"/>
      <c r="S94" s="110"/>
      <c r="T94" s="109"/>
      <c r="U94" s="111"/>
      <c r="V94" s="108"/>
      <c r="W94" s="107"/>
      <c r="X94" s="112"/>
      <c r="Z94" s="96"/>
      <c r="AA94" s="96"/>
    </row>
    <row r="95" spans="1:27" x14ac:dyDescent="0.3">
      <c r="A95" s="33">
        <v>2010</v>
      </c>
      <c r="B95" s="24">
        <v>40271</v>
      </c>
      <c r="C95" s="102"/>
      <c r="D95" s="101"/>
      <c r="E95" s="33">
        <v>93</v>
      </c>
      <c r="F95" s="102"/>
      <c r="G95" s="103"/>
      <c r="H95" s="104"/>
      <c r="I95" s="103"/>
      <c r="J95" s="105"/>
      <c r="K95" s="106"/>
      <c r="L95" s="105"/>
      <c r="M95" s="106"/>
      <c r="N95" s="107"/>
      <c r="O95" s="108"/>
      <c r="P95" s="107"/>
      <c r="Q95" s="108"/>
      <c r="R95" s="109"/>
      <c r="S95" s="110"/>
      <c r="T95" s="109"/>
      <c r="U95" s="111"/>
      <c r="V95" s="108"/>
      <c r="W95" s="107"/>
      <c r="X95" s="112"/>
      <c r="Z95" s="96"/>
      <c r="AA95" s="96"/>
    </row>
    <row r="96" spans="1:27" x14ac:dyDescent="0.3">
      <c r="A96" s="33">
        <v>2010</v>
      </c>
      <c r="B96" s="24">
        <v>40272</v>
      </c>
      <c r="C96" s="102"/>
      <c r="D96" s="101"/>
      <c r="E96" s="33">
        <v>94</v>
      </c>
      <c r="F96" s="102"/>
      <c r="G96" s="103"/>
      <c r="H96" s="104"/>
      <c r="I96" s="103"/>
      <c r="J96" s="105"/>
      <c r="K96" s="106"/>
      <c r="L96" s="105"/>
      <c r="M96" s="106"/>
      <c r="N96" s="107"/>
      <c r="O96" s="108"/>
      <c r="P96" s="107"/>
      <c r="Q96" s="108"/>
      <c r="R96" s="109"/>
      <c r="S96" s="110"/>
      <c r="T96" s="109"/>
      <c r="U96" s="111"/>
      <c r="V96" s="108"/>
      <c r="W96" s="107"/>
      <c r="X96" s="112"/>
      <c r="Z96" s="96"/>
      <c r="AA96" s="96"/>
    </row>
    <row r="97" spans="1:27" x14ac:dyDescent="0.3">
      <c r="A97" s="33">
        <v>2010</v>
      </c>
      <c r="B97" s="24">
        <v>40273</v>
      </c>
      <c r="C97" s="102"/>
      <c r="D97" s="101"/>
      <c r="E97" s="33">
        <v>95</v>
      </c>
      <c r="F97" s="102"/>
      <c r="G97" s="103"/>
      <c r="H97" s="104"/>
      <c r="I97" s="103"/>
      <c r="J97" s="105"/>
      <c r="K97" s="106"/>
      <c r="L97" s="105"/>
      <c r="M97" s="106"/>
      <c r="N97" s="107"/>
      <c r="O97" s="108"/>
      <c r="P97" s="107"/>
      <c r="Q97" s="108"/>
      <c r="R97" s="109"/>
      <c r="S97" s="110"/>
      <c r="T97" s="109"/>
      <c r="U97" s="111"/>
      <c r="V97" s="108"/>
      <c r="W97" s="107"/>
      <c r="X97" s="112"/>
      <c r="Z97" s="96"/>
      <c r="AA97" s="96"/>
    </row>
    <row r="98" spans="1:27" x14ac:dyDescent="0.3">
      <c r="A98" s="34">
        <v>2010</v>
      </c>
      <c r="B98" s="29">
        <v>40274</v>
      </c>
      <c r="C98" s="102"/>
      <c r="D98" s="101"/>
      <c r="E98" s="34">
        <v>96</v>
      </c>
      <c r="F98" s="102"/>
      <c r="G98" s="103"/>
      <c r="H98" s="104"/>
      <c r="I98" s="103"/>
      <c r="J98" s="105"/>
      <c r="K98" s="106"/>
      <c r="L98" s="105"/>
      <c r="M98" s="106"/>
      <c r="N98" s="107"/>
      <c r="O98" s="108"/>
      <c r="P98" s="107"/>
      <c r="Q98" s="108"/>
      <c r="R98" s="109"/>
      <c r="S98" s="110"/>
      <c r="T98" s="109"/>
      <c r="U98" s="111"/>
      <c r="V98" s="108"/>
      <c r="W98" s="107"/>
      <c r="X98" s="112"/>
      <c r="Z98" s="96"/>
      <c r="AA98" s="96"/>
    </row>
    <row r="99" spans="1:27" x14ac:dyDescent="0.3">
      <c r="A99" s="33">
        <v>2010</v>
      </c>
      <c r="B99" s="24">
        <v>40275</v>
      </c>
      <c r="C99" s="102"/>
      <c r="D99" s="101"/>
      <c r="E99" s="33">
        <v>97</v>
      </c>
      <c r="F99" s="102"/>
      <c r="G99" s="103"/>
      <c r="H99" s="104"/>
      <c r="I99" s="103"/>
      <c r="J99" s="105"/>
      <c r="K99" s="106"/>
      <c r="L99" s="105"/>
      <c r="M99" s="106"/>
      <c r="N99" s="107"/>
      <c r="O99" s="108"/>
      <c r="P99" s="107"/>
      <c r="Q99" s="108"/>
      <c r="R99" s="109"/>
      <c r="S99" s="110"/>
      <c r="T99" s="109"/>
      <c r="U99" s="111"/>
      <c r="V99" s="108"/>
      <c r="W99" s="107"/>
      <c r="X99" s="112"/>
      <c r="Z99" s="96"/>
      <c r="AA99" s="96"/>
    </row>
    <row r="100" spans="1:27" x14ac:dyDescent="0.3">
      <c r="A100" s="33">
        <v>2010</v>
      </c>
      <c r="B100" s="24">
        <v>40276</v>
      </c>
      <c r="C100" s="102"/>
      <c r="D100" s="101"/>
      <c r="E100" s="33">
        <v>98</v>
      </c>
      <c r="F100" s="102"/>
      <c r="G100" s="103"/>
      <c r="H100" s="104"/>
      <c r="I100" s="103"/>
      <c r="J100" s="105"/>
      <c r="K100" s="106"/>
      <c r="L100" s="105"/>
      <c r="M100" s="106"/>
      <c r="N100" s="107"/>
      <c r="O100" s="108"/>
      <c r="P100" s="107"/>
      <c r="Q100" s="108"/>
      <c r="R100" s="109"/>
      <c r="S100" s="110"/>
      <c r="T100" s="109"/>
      <c r="U100" s="111"/>
      <c r="V100" s="108"/>
      <c r="W100" s="107"/>
      <c r="X100" s="112"/>
      <c r="Z100" s="96"/>
      <c r="AA100" s="96"/>
    </row>
    <row r="101" spans="1:27" x14ac:dyDescent="0.3">
      <c r="A101" s="33">
        <v>2010</v>
      </c>
      <c r="B101" s="24">
        <v>40277</v>
      </c>
      <c r="C101" s="102"/>
      <c r="D101" s="101"/>
      <c r="E101" s="33">
        <v>99</v>
      </c>
      <c r="F101" s="102"/>
      <c r="G101" s="103"/>
      <c r="H101" s="104"/>
      <c r="I101" s="103"/>
      <c r="J101" s="105"/>
      <c r="K101" s="106"/>
      <c r="L101" s="105"/>
      <c r="M101" s="106"/>
      <c r="N101" s="107"/>
      <c r="O101" s="108"/>
      <c r="P101" s="107"/>
      <c r="Q101" s="108"/>
      <c r="R101" s="109"/>
      <c r="S101" s="110"/>
      <c r="T101" s="109"/>
      <c r="U101" s="111"/>
      <c r="V101" s="108"/>
      <c r="W101" s="107"/>
      <c r="X101" s="112"/>
      <c r="Z101" s="96"/>
      <c r="AA101" s="96"/>
    </row>
    <row r="102" spans="1:27" x14ac:dyDescent="0.3">
      <c r="A102" s="34">
        <v>2010</v>
      </c>
      <c r="B102" s="29">
        <v>40278</v>
      </c>
      <c r="C102" s="102"/>
      <c r="D102" s="101"/>
      <c r="E102" s="34">
        <v>100</v>
      </c>
      <c r="F102" s="102"/>
      <c r="G102" s="103"/>
      <c r="H102" s="104"/>
      <c r="I102" s="103"/>
      <c r="J102" s="105"/>
      <c r="K102" s="106"/>
      <c r="L102" s="105"/>
      <c r="M102" s="106"/>
      <c r="N102" s="107"/>
      <c r="O102" s="108"/>
      <c r="P102" s="107"/>
      <c r="Q102" s="108"/>
      <c r="R102" s="109"/>
      <c r="S102" s="110"/>
      <c r="T102" s="109"/>
      <c r="U102" s="111"/>
      <c r="V102" s="108"/>
      <c r="W102" s="107"/>
      <c r="X102" s="112"/>
      <c r="Z102" s="96"/>
      <c r="AA102" s="96"/>
    </row>
    <row r="103" spans="1:27" x14ac:dyDescent="0.3">
      <c r="A103" s="33">
        <v>2010</v>
      </c>
      <c r="B103" s="24">
        <v>40279</v>
      </c>
      <c r="C103" s="102"/>
      <c r="D103" s="101"/>
      <c r="E103" s="33">
        <v>101</v>
      </c>
      <c r="F103" s="102"/>
      <c r="G103" s="103"/>
      <c r="H103" s="104"/>
      <c r="I103" s="103"/>
      <c r="J103" s="105"/>
      <c r="K103" s="106"/>
      <c r="L103" s="105"/>
      <c r="M103" s="106"/>
      <c r="N103" s="107"/>
      <c r="O103" s="108"/>
      <c r="P103" s="107"/>
      <c r="Q103" s="108"/>
      <c r="R103" s="109"/>
      <c r="S103" s="110"/>
      <c r="T103" s="109"/>
      <c r="U103" s="111"/>
      <c r="V103" s="108"/>
      <c r="W103" s="107"/>
      <c r="X103" s="112"/>
      <c r="Z103" s="96"/>
      <c r="AA103" s="96"/>
    </row>
    <row r="104" spans="1:27" x14ac:dyDescent="0.3">
      <c r="A104" s="33">
        <v>2010</v>
      </c>
      <c r="B104" s="24">
        <v>40280</v>
      </c>
      <c r="C104" s="102"/>
      <c r="D104" s="101"/>
      <c r="E104" s="33">
        <v>102</v>
      </c>
      <c r="F104" s="102"/>
      <c r="G104" s="103"/>
      <c r="H104" s="104"/>
      <c r="I104" s="103"/>
      <c r="J104" s="105"/>
      <c r="K104" s="106"/>
      <c r="L104" s="105"/>
      <c r="M104" s="106"/>
      <c r="N104" s="107"/>
      <c r="O104" s="108"/>
      <c r="P104" s="107"/>
      <c r="Q104" s="108"/>
      <c r="R104" s="109"/>
      <c r="S104" s="110"/>
      <c r="T104" s="109"/>
      <c r="U104" s="111"/>
      <c r="V104" s="108"/>
      <c r="W104" s="107"/>
      <c r="X104" s="112"/>
      <c r="Z104" s="96"/>
      <c r="AA104" s="96"/>
    </row>
    <row r="105" spans="1:27" x14ac:dyDescent="0.3">
      <c r="A105" s="33">
        <v>2010</v>
      </c>
      <c r="B105" s="24">
        <v>40281</v>
      </c>
      <c r="C105" s="102"/>
      <c r="D105" s="101"/>
      <c r="E105" s="33">
        <v>103</v>
      </c>
      <c r="F105" s="102"/>
      <c r="G105" s="103"/>
      <c r="H105" s="104"/>
      <c r="I105" s="103"/>
      <c r="J105" s="105"/>
      <c r="K105" s="106"/>
      <c r="L105" s="105"/>
      <c r="M105" s="106"/>
      <c r="N105" s="107"/>
      <c r="O105" s="108"/>
      <c r="P105" s="107"/>
      <c r="Q105" s="108"/>
      <c r="R105" s="109"/>
      <c r="S105" s="110"/>
      <c r="T105" s="109"/>
      <c r="U105" s="111"/>
      <c r="V105" s="108"/>
      <c r="W105" s="107"/>
      <c r="X105" s="112"/>
      <c r="Z105" s="96"/>
      <c r="AA105" s="96"/>
    </row>
    <row r="106" spans="1:27" x14ac:dyDescent="0.3">
      <c r="A106" s="34">
        <v>2010</v>
      </c>
      <c r="B106" s="29">
        <v>40282</v>
      </c>
      <c r="C106" s="102"/>
      <c r="D106" s="101"/>
      <c r="E106" s="34">
        <v>104</v>
      </c>
      <c r="F106" s="102"/>
      <c r="G106" s="103"/>
      <c r="H106" s="104"/>
      <c r="I106" s="103"/>
      <c r="J106" s="105"/>
      <c r="K106" s="106"/>
      <c r="L106" s="105"/>
      <c r="M106" s="106"/>
      <c r="N106" s="107"/>
      <c r="O106" s="108"/>
      <c r="P106" s="107"/>
      <c r="Q106" s="108"/>
      <c r="R106" s="109"/>
      <c r="S106" s="110"/>
      <c r="T106" s="109"/>
      <c r="U106" s="111"/>
      <c r="V106" s="108"/>
      <c r="W106" s="107"/>
      <c r="X106" s="112"/>
      <c r="Z106" s="96"/>
      <c r="AA106" s="96"/>
    </row>
    <row r="107" spans="1:27" x14ac:dyDescent="0.3">
      <c r="A107" s="33">
        <v>2010</v>
      </c>
      <c r="B107" s="24">
        <v>40283</v>
      </c>
      <c r="C107" s="102"/>
      <c r="D107" s="101"/>
      <c r="E107" s="33">
        <v>105</v>
      </c>
      <c r="F107" s="102"/>
      <c r="G107" s="103"/>
      <c r="H107" s="104"/>
      <c r="I107" s="103"/>
      <c r="J107" s="105"/>
      <c r="K107" s="106"/>
      <c r="L107" s="105"/>
      <c r="M107" s="106"/>
      <c r="N107" s="107"/>
      <c r="O107" s="108"/>
      <c r="P107" s="107"/>
      <c r="Q107" s="108"/>
      <c r="R107" s="109"/>
      <c r="S107" s="110"/>
      <c r="T107" s="109"/>
      <c r="U107" s="111"/>
      <c r="V107" s="108"/>
      <c r="W107" s="107"/>
      <c r="X107" s="112"/>
      <c r="Z107" s="96"/>
      <c r="AA107" s="96"/>
    </row>
    <row r="108" spans="1:27" x14ac:dyDescent="0.3">
      <c r="A108" s="33">
        <v>2010</v>
      </c>
      <c r="B108" s="24">
        <v>40284</v>
      </c>
      <c r="C108" s="102"/>
      <c r="D108" s="101"/>
      <c r="E108" s="33">
        <v>106</v>
      </c>
      <c r="F108" s="102"/>
      <c r="G108" s="103"/>
      <c r="H108" s="104"/>
      <c r="I108" s="103"/>
      <c r="J108" s="105"/>
      <c r="K108" s="106"/>
      <c r="L108" s="105"/>
      <c r="M108" s="106"/>
      <c r="N108" s="107"/>
      <c r="O108" s="108"/>
      <c r="P108" s="107"/>
      <c r="Q108" s="108"/>
      <c r="R108" s="109"/>
      <c r="S108" s="110"/>
      <c r="T108" s="109"/>
      <c r="U108" s="111"/>
      <c r="V108" s="108"/>
      <c r="W108" s="107"/>
      <c r="X108" s="112"/>
      <c r="Z108" s="96"/>
      <c r="AA108" s="96"/>
    </row>
    <row r="109" spans="1:27" x14ac:dyDescent="0.3">
      <c r="A109" s="33">
        <v>2010</v>
      </c>
      <c r="B109" s="24">
        <v>40285</v>
      </c>
      <c r="C109" s="102"/>
      <c r="D109" s="101"/>
      <c r="E109" s="33">
        <v>107</v>
      </c>
      <c r="F109" s="102"/>
      <c r="G109" s="103"/>
      <c r="H109" s="104"/>
      <c r="I109" s="103"/>
      <c r="J109" s="105"/>
      <c r="K109" s="106"/>
      <c r="L109" s="105"/>
      <c r="M109" s="106"/>
      <c r="N109" s="107"/>
      <c r="O109" s="108"/>
      <c r="P109" s="107"/>
      <c r="Q109" s="108"/>
      <c r="R109" s="109"/>
      <c r="S109" s="110"/>
      <c r="T109" s="109"/>
      <c r="U109" s="111"/>
      <c r="V109" s="108"/>
      <c r="W109" s="107"/>
      <c r="X109" s="112"/>
      <c r="Z109" s="96"/>
      <c r="AA109" s="96"/>
    </row>
    <row r="110" spans="1:27" x14ac:dyDescent="0.3">
      <c r="A110" s="34">
        <v>2010</v>
      </c>
      <c r="B110" s="29">
        <v>40286</v>
      </c>
      <c r="C110" s="102"/>
      <c r="D110" s="101"/>
      <c r="E110" s="34">
        <v>108</v>
      </c>
      <c r="F110" s="102"/>
      <c r="G110" s="103"/>
      <c r="H110" s="104"/>
      <c r="I110" s="103"/>
      <c r="J110" s="105"/>
      <c r="K110" s="106"/>
      <c r="L110" s="105"/>
      <c r="M110" s="106"/>
      <c r="N110" s="107"/>
      <c r="O110" s="108"/>
      <c r="P110" s="107"/>
      <c r="Q110" s="108"/>
      <c r="R110" s="109"/>
      <c r="S110" s="110"/>
      <c r="T110" s="109"/>
      <c r="U110" s="111"/>
      <c r="V110" s="108"/>
      <c r="W110" s="107"/>
      <c r="X110" s="112"/>
      <c r="Z110" s="96"/>
      <c r="AA110" s="96"/>
    </row>
    <row r="111" spans="1:27" x14ac:dyDescent="0.3">
      <c r="A111" s="33">
        <v>2010</v>
      </c>
      <c r="B111" s="24">
        <v>40287</v>
      </c>
      <c r="C111" s="102"/>
      <c r="D111" s="101"/>
      <c r="E111" s="33">
        <v>109</v>
      </c>
      <c r="F111" s="102"/>
      <c r="G111" s="103"/>
      <c r="H111" s="104"/>
      <c r="I111" s="103"/>
      <c r="J111" s="105"/>
      <c r="K111" s="106"/>
      <c r="L111" s="105"/>
      <c r="M111" s="106"/>
      <c r="N111" s="107"/>
      <c r="O111" s="108"/>
      <c r="P111" s="107"/>
      <c r="Q111" s="108"/>
      <c r="R111" s="109"/>
      <c r="S111" s="110"/>
      <c r="T111" s="109"/>
      <c r="U111" s="111"/>
      <c r="V111" s="108"/>
      <c r="W111" s="107"/>
      <c r="X111" s="112"/>
      <c r="Z111" s="96"/>
      <c r="AA111" s="96"/>
    </row>
    <row r="112" spans="1:27" x14ac:dyDescent="0.3">
      <c r="A112" s="33">
        <v>2010</v>
      </c>
      <c r="B112" s="24">
        <v>40288</v>
      </c>
      <c r="C112" s="102"/>
      <c r="D112" s="101"/>
      <c r="E112" s="33">
        <v>110</v>
      </c>
      <c r="F112" s="102"/>
      <c r="G112" s="103"/>
      <c r="H112" s="104"/>
      <c r="I112" s="103"/>
      <c r="J112" s="105"/>
      <c r="K112" s="106"/>
      <c r="L112" s="105"/>
      <c r="M112" s="106"/>
      <c r="N112" s="107"/>
      <c r="O112" s="108"/>
      <c r="P112" s="107"/>
      <c r="Q112" s="108"/>
      <c r="R112" s="109"/>
      <c r="S112" s="110"/>
      <c r="T112" s="109"/>
      <c r="U112" s="111"/>
      <c r="V112" s="108"/>
      <c r="W112" s="107"/>
      <c r="X112" s="112"/>
      <c r="Z112" s="96"/>
      <c r="AA112" s="96"/>
    </row>
    <row r="113" spans="1:27" x14ac:dyDescent="0.3">
      <c r="A113" s="33">
        <v>2010</v>
      </c>
      <c r="B113" s="24">
        <v>40289</v>
      </c>
      <c r="C113" s="102"/>
      <c r="D113" s="101"/>
      <c r="E113" s="33">
        <v>111</v>
      </c>
      <c r="F113" s="102"/>
      <c r="G113" s="103"/>
      <c r="H113" s="104"/>
      <c r="I113" s="103"/>
      <c r="J113" s="105"/>
      <c r="K113" s="106"/>
      <c r="L113" s="105"/>
      <c r="M113" s="106"/>
      <c r="N113" s="107"/>
      <c r="O113" s="108"/>
      <c r="P113" s="107"/>
      <c r="Q113" s="108"/>
      <c r="R113" s="109"/>
      <c r="S113" s="110"/>
      <c r="T113" s="109"/>
      <c r="U113" s="111"/>
      <c r="V113" s="108"/>
      <c r="W113" s="107"/>
      <c r="X113" s="112"/>
      <c r="Z113" s="96"/>
      <c r="AA113" s="96"/>
    </row>
    <row r="114" spans="1:27" x14ac:dyDescent="0.3">
      <c r="A114" s="34">
        <v>2010</v>
      </c>
      <c r="B114" s="29">
        <v>40290</v>
      </c>
      <c r="C114" s="102"/>
      <c r="D114" s="101"/>
      <c r="E114" s="34">
        <v>112</v>
      </c>
      <c r="F114" s="102"/>
      <c r="G114" s="103"/>
      <c r="H114" s="104"/>
      <c r="I114" s="103"/>
      <c r="J114" s="105"/>
      <c r="K114" s="106"/>
      <c r="L114" s="105"/>
      <c r="M114" s="106"/>
      <c r="N114" s="107"/>
      <c r="O114" s="108"/>
      <c r="P114" s="107"/>
      <c r="Q114" s="108"/>
      <c r="R114" s="109"/>
      <c r="S114" s="110"/>
      <c r="T114" s="109"/>
      <c r="U114" s="111"/>
      <c r="V114" s="108"/>
      <c r="W114" s="107"/>
      <c r="X114" s="112"/>
      <c r="Z114" s="96"/>
      <c r="AA114" s="96"/>
    </row>
    <row r="115" spans="1:27" x14ac:dyDescent="0.3">
      <c r="A115" s="33">
        <v>2010</v>
      </c>
      <c r="B115" s="24">
        <v>40291</v>
      </c>
      <c r="C115" s="102"/>
      <c r="D115" s="101"/>
      <c r="E115" s="33">
        <v>113</v>
      </c>
      <c r="F115" s="102"/>
      <c r="G115" s="103"/>
      <c r="H115" s="104"/>
      <c r="I115" s="103"/>
      <c r="J115" s="105"/>
      <c r="K115" s="106"/>
      <c r="L115" s="105"/>
      <c r="M115" s="106"/>
      <c r="N115" s="107"/>
      <c r="O115" s="108"/>
      <c r="P115" s="107"/>
      <c r="Q115" s="108"/>
      <c r="R115" s="109"/>
      <c r="S115" s="110"/>
      <c r="T115" s="109"/>
      <c r="U115" s="111"/>
      <c r="V115" s="108"/>
      <c r="W115" s="107"/>
      <c r="X115" s="112"/>
      <c r="Z115" s="96"/>
      <c r="AA115" s="96"/>
    </row>
    <row r="116" spans="1:27" x14ac:dyDescent="0.3">
      <c r="A116" s="33">
        <v>2010</v>
      </c>
      <c r="B116" s="24">
        <v>40292</v>
      </c>
      <c r="C116" s="102"/>
      <c r="D116" s="101"/>
      <c r="E116" s="33">
        <v>114</v>
      </c>
      <c r="F116" s="102"/>
      <c r="G116" s="103"/>
      <c r="H116" s="104"/>
      <c r="I116" s="103"/>
      <c r="J116" s="105"/>
      <c r="K116" s="106"/>
      <c r="L116" s="105"/>
      <c r="M116" s="106"/>
      <c r="N116" s="107"/>
      <c r="O116" s="108"/>
      <c r="P116" s="107"/>
      <c r="Q116" s="108"/>
      <c r="R116" s="109"/>
      <c r="S116" s="110"/>
      <c r="T116" s="109"/>
      <c r="U116" s="111"/>
      <c r="V116" s="108"/>
      <c r="W116" s="107"/>
      <c r="X116" s="112"/>
      <c r="Z116" s="96"/>
      <c r="AA116" s="96"/>
    </row>
    <row r="117" spans="1:27" x14ac:dyDescent="0.3">
      <c r="A117" s="33">
        <v>2010</v>
      </c>
      <c r="B117" s="24">
        <v>40293</v>
      </c>
      <c r="C117" s="102"/>
      <c r="D117" s="101"/>
      <c r="E117" s="33">
        <v>115</v>
      </c>
      <c r="F117" s="102"/>
      <c r="G117" s="103"/>
      <c r="H117" s="104"/>
      <c r="I117" s="103"/>
      <c r="J117" s="105"/>
      <c r="K117" s="106"/>
      <c r="L117" s="105"/>
      <c r="M117" s="106"/>
      <c r="N117" s="107"/>
      <c r="O117" s="108"/>
      <c r="P117" s="107"/>
      <c r="Q117" s="108"/>
      <c r="R117" s="109"/>
      <c r="S117" s="110"/>
      <c r="T117" s="109"/>
      <c r="U117" s="111"/>
      <c r="V117" s="108"/>
      <c r="W117" s="107"/>
      <c r="X117" s="112"/>
      <c r="Z117" s="96"/>
      <c r="AA117" s="96"/>
    </row>
    <row r="118" spans="1:27" x14ac:dyDescent="0.3">
      <c r="A118" s="34">
        <v>2010</v>
      </c>
      <c r="B118" s="29">
        <v>40294</v>
      </c>
      <c r="C118" s="102"/>
      <c r="D118" s="101"/>
      <c r="E118" s="34">
        <v>116</v>
      </c>
      <c r="F118" s="102"/>
      <c r="G118" s="103"/>
      <c r="H118" s="104"/>
      <c r="I118" s="103"/>
      <c r="J118" s="105"/>
      <c r="K118" s="106"/>
      <c r="L118" s="105"/>
      <c r="M118" s="106"/>
      <c r="N118" s="107"/>
      <c r="O118" s="108"/>
      <c r="P118" s="107"/>
      <c r="Q118" s="108"/>
      <c r="R118" s="109"/>
      <c r="S118" s="110"/>
      <c r="T118" s="109"/>
      <c r="U118" s="111"/>
      <c r="V118" s="108"/>
      <c r="W118" s="107"/>
      <c r="X118" s="112"/>
      <c r="Z118" s="96"/>
      <c r="AA118" s="96"/>
    </row>
    <row r="119" spans="1:27" x14ac:dyDescent="0.3">
      <c r="A119" s="33">
        <v>2010</v>
      </c>
      <c r="B119" s="24">
        <v>40295</v>
      </c>
      <c r="C119" s="102"/>
      <c r="D119" s="101"/>
      <c r="E119" s="33">
        <v>117</v>
      </c>
      <c r="F119" s="102"/>
      <c r="G119" s="103"/>
      <c r="H119" s="104"/>
      <c r="I119" s="103"/>
      <c r="J119" s="105"/>
      <c r="K119" s="106"/>
      <c r="L119" s="105"/>
      <c r="M119" s="106"/>
      <c r="N119" s="107"/>
      <c r="O119" s="108"/>
      <c r="P119" s="107"/>
      <c r="Q119" s="108"/>
      <c r="R119" s="109"/>
      <c r="S119" s="110"/>
      <c r="T119" s="109"/>
      <c r="U119" s="111"/>
      <c r="V119" s="108"/>
      <c r="W119" s="107"/>
      <c r="X119" s="112"/>
      <c r="Z119" s="96"/>
      <c r="AA119" s="96"/>
    </row>
    <row r="120" spans="1:27" x14ac:dyDescent="0.3">
      <c r="A120" s="33">
        <v>2010</v>
      </c>
      <c r="B120" s="24">
        <v>40296</v>
      </c>
      <c r="C120" s="102"/>
      <c r="D120" s="101"/>
      <c r="E120" s="33">
        <v>118</v>
      </c>
      <c r="F120" s="102"/>
      <c r="G120" s="103"/>
      <c r="H120" s="104"/>
      <c r="I120" s="103"/>
      <c r="J120" s="105"/>
      <c r="K120" s="106"/>
      <c r="L120" s="105"/>
      <c r="M120" s="106"/>
      <c r="N120" s="107"/>
      <c r="O120" s="108"/>
      <c r="P120" s="107"/>
      <c r="Q120" s="108"/>
      <c r="R120" s="109"/>
      <c r="S120" s="110"/>
      <c r="T120" s="109"/>
      <c r="U120" s="111"/>
      <c r="V120" s="108"/>
      <c r="W120" s="107"/>
      <c r="X120" s="112"/>
      <c r="Z120" s="96"/>
      <c r="AA120" s="96"/>
    </row>
    <row r="121" spans="1:27" x14ac:dyDescent="0.3">
      <c r="A121" s="33">
        <v>2010</v>
      </c>
      <c r="B121" s="24">
        <v>40297</v>
      </c>
      <c r="C121" s="102"/>
      <c r="D121" s="101"/>
      <c r="E121" s="33">
        <v>119</v>
      </c>
      <c r="F121" s="102"/>
      <c r="G121" s="103"/>
      <c r="H121" s="104"/>
      <c r="I121" s="103"/>
      <c r="J121" s="105"/>
      <c r="K121" s="106"/>
      <c r="L121" s="105"/>
      <c r="M121" s="106"/>
      <c r="N121" s="107"/>
      <c r="O121" s="108"/>
      <c r="P121" s="107"/>
      <c r="Q121" s="108"/>
      <c r="R121" s="109"/>
      <c r="S121" s="110"/>
      <c r="T121" s="109"/>
      <c r="U121" s="111"/>
      <c r="V121" s="108"/>
      <c r="W121" s="107"/>
      <c r="X121" s="112"/>
      <c r="Z121" s="96"/>
      <c r="AA121" s="96"/>
    </row>
    <row r="122" spans="1:27" x14ac:dyDescent="0.3">
      <c r="A122" s="34">
        <v>2010</v>
      </c>
      <c r="B122" s="29">
        <v>40298</v>
      </c>
      <c r="C122" s="102"/>
      <c r="D122" s="101"/>
      <c r="E122" s="34">
        <v>120</v>
      </c>
      <c r="F122" s="102"/>
      <c r="G122" s="103"/>
      <c r="H122" s="104"/>
      <c r="I122" s="103"/>
      <c r="J122" s="105"/>
      <c r="K122" s="106"/>
      <c r="L122" s="105"/>
      <c r="M122" s="106"/>
      <c r="N122" s="107"/>
      <c r="O122" s="108"/>
      <c r="P122" s="107"/>
      <c r="Q122" s="108"/>
      <c r="R122" s="109"/>
      <c r="S122" s="110"/>
      <c r="T122" s="109"/>
      <c r="U122" s="111"/>
      <c r="V122" s="108"/>
      <c r="W122" s="107"/>
      <c r="X122" s="112"/>
      <c r="Z122" s="96"/>
      <c r="AA122" s="96"/>
    </row>
    <row r="123" spans="1:27" x14ac:dyDescent="0.3">
      <c r="A123" s="33">
        <v>2010</v>
      </c>
      <c r="B123" s="24">
        <v>40299</v>
      </c>
      <c r="C123" s="102"/>
      <c r="D123" s="101"/>
      <c r="E123" s="33">
        <v>121</v>
      </c>
      <c r="F123" s="102"/>
      <c r="G123" s="103"/>
      <c r="H123" s="104"/>
      <c r="I123" s="103"/>
      <c r="J123" s="105"/>
      <c r="K123" s="106"/>
      <c r="L123" s="105"/>
      <c r="M123" s="106"/>
      <c r="N123" s="107"/>
      <c r="O123" s="108"/>
      <c r="P123" s="107"/>
      <c r="Q123" s="108"/>
      <c r="R123" s="109"/>
      <c r="S123" s="110"/>
      <c r="T123" s="109"/>
      <c r="U123" s="111"/>
      <c r="V123" s="108"/>
      <c r="W123" s="107"/>
      <c r="X123" s="112"/>
      <c r="Z123" s="96"/>
      <c r="AA123" s="96"/>
    </row>
    <row r="124" spans="1:27" x14ac:dyDescent="0.3">
      <c r="A124" s="33">
        <v>2010</v>
      </c>
      <c r="B124" s="24">
        <v>40300</v>
      </c>
      <c r="C124" s="102"/>
      <c r="D124" s="101"/>
      <c r="E124" s="33">
        <v>122</v>
      </c>
      <c r="F124" s="102"/>
      <c r="G124" s="103"/>
      <c r="H124" s="104"/>
      <c r="I124" s="103"/>
      <c r="J124" s="105"/>
      <c r="K124" s="106"/>
      <c r="L124" s="105"/>
      <c r="M124" s="106"/>
      <c r="N124" s="107"/>
      <c r="O124" s="108"/>
      <c r="P124" s="107"/>
      <c r="Q124" s="108"/>
      <c r="R124" s="109"/>
      <c r="S124" s="110"/>
      <c r="T124" s="109"/>
      <c r="U124" s="111"/>
      <c r="V124" s="108"/>
      <c r="W124" s="107"/>
      <c r="X124" s="112"/>
      <c r="Z124" s="96"/>
      <c r="AA124" s="96"/>
    </row>
    <row r="125" spans="1:27" x14ac:dyDescent="0.3">
      <c r="A125" s="33">
        <v>2010</v>
      </c>
      <c r="B125" s="24">
        <v>40301</v>
      </c>
      <c r="C125" s="102"/>
      <c r="D125" s="101"/>
      <c r="E125" s="33">
        <v>123</v>
      </c>
      <c r="F125" s="102"/>
      <c r="G125" s="103"/>
      <c r="H125" s="104"/>
      <c r="I125" s="103"/>
      <c r="J125" s="105"/>
      <c r="K125" s="106"/>
      <c r="L125" s="105"/>
      <c r="M125" s="106"/>
      <c r="N125" s="107"/>
      <c r="O125" s="108"/>
      <c r="P125" s="107"/>
      <c r="Q125" s="108"/>
      <c r="R125" s="109"/>
      <c r="S125" s="110"/>
      <c r="T125" s="109"/>
      <c r="U125" s="111"/>
      <c r="V125" s="108"/>
      <c r="W125" s="107"/>
      <c r="X125" s="112"/>
      <c r="Z125" s="96"/>
      <c r="AA125" s="96"/>
    </row>
    <row r="126" spans="1:27" x14ac:dyDescent="0.3">
      <c r="A126" s="34">
        <v>2010</v>
      </c>
      <c r="B126" s="29">
        <v>40302</v>
      </c>
      <c r="C126" s="102"/>
      <c r="D126" s="101"/>
      <c r="E126" s="34">
        <v>124</v>
      </c>
      <c r="F126" s="102"/>
      <c r="G126" s="103"/>
      <c r="H126" s="104"/>
      <c r="I126" s="103"/>
      <c r="J126" s="105"/>
      <c r="K126" s="106"/>
      <c r="L126" s="105"/>
      <c r="M126" s="106"/>
      <c r="N126" s="107"/>
      <c r="O126" s="108"/>
      <c r="P126" s="107"/>
      <c r="Q126" s="108"/>
      <c r="R126" s="109"/>
      <c r="S126" s="110"/>
      <c r="T126" s="109"/>
      <c r="U126" s="111"/>
      <c r="V126" s="108"/>
      <c r="W126" s="107"/>
      <c r="X126" s="112"/>
      <c r="Z126" s="96"/>
      <c r="AA126" s="96"/>
    </row>
    <row r="127" spans="1:27" x14ac:dyDescent="0.3">
      <c r="A127" s="33">
        <v>2010</v>
      </c>
      <c r="B127" s="24">
        <v>40303</v>
      </c>
      <c r="C127" s="102"/>
      <c r="D127" s="101"/>
      <c r="E127" s="33">
        <v>125</v>
      </c>
      <c r="F127" s="102"/>
      <c r="G127" s="103"/>
      <c r="H127" s="104"/>
      <c r="I127" s="103"/>
      <c r="J127" s="105"/>
      <c r="K127" s="106"/>
      <c r="L127" s="105"/>
      <c r="M127" s="106"/>
      <c r="N127" s="107"/>
      <c r="O127" s="108"/>
      <c r="P127" s="107"/>
      <c r="Q127" s="108"/>
      <c r="R127" s="109"/>
      <c r="S127" s="110"/>
      <c r="T127" s="109"/>
      <c r="U127" s="111"/>
      <c r="V127" s="108"/>
      <c r="W127" s="107"/>
      <c r="X127" s="112"/>
      <c r="Z127" s="96"/>
      <c r="AA127" s="96"/>
    </row>
    <row r="128" spans="1:27" x14ac:dyDescent="0.3">
      <c r="A128" s="33">
        <v>2010</v>
      </c>
      <c r="B128" s="24">
        <v>40304</v>
      </c>
      <c r="C128" s="102"/>
      <c r="D128" s="101"/>
      <c r="E128" s="33">
        <v>126</v>
      </c>
      <c r="F128" s="102"/>
      <c r="G128" s="103"/>
      <c r="H128" s="104"/>
      <c r="I128" s="103"/>
      <c r="J128" s="105"/>
      <c r="K128" s="106"/>
      <c r="L128" s="105"/>
      <c r="M128" s="106"/>
      <c r="N128" s="107"/>
      <c r="O128" s="108"/>
      <c r="P128" s="107"/>
      <c r="Q128" s="108"/>
      <c r="R128" s="109"/>
      <c r="S128" s="110"/>
      <c r="T128" s="109"/>
      <c r="U128" s="111"/>
      <c r="V128" s="108"/>
      <c r="W128" s="107"/>
      <c r="X128" s="112"/>
      <c r="Z128" s="96"/>
      <c r="AA128" s="96"/>
    </row>
    <row r="129" spans="1:27" x14ac:dyDescent="0.3">
      <c r="A129" s="33">
        <v>2010</v>
      </c>
      <c r="B129" s="24">
        <v>40305</v>
      </c>
      <c r="C129" s="102"/>
      <c r="D129" s="101"/>
      <c r="E129" s="33">
        <v>127</v>
      </c>
      <c r="F129" s="102"/>
      <c r="G129" s="103"/>
      <c r="H129" s="104"/>
      <c r="I129" s="103"/>
      <c r="J129" s="105"/>
      <c r="K129" s="106"/>
      <c r="L129" s="105"/>
      <c r="M129" s="106"/>
      <c r="N129" s="107"/>
      <c r="O129" s="108"/>
      <c r="P129" s="107"/>
      <c r="Q129" s="108"/>
      <c r="R129" s="109"/>
      <c r="S129" s="110"/>
      <c r="T129" s="109"/>
      <c r="U129" s="111"/>
      <c r="V129" s="108"/>
      <c r="W129" s="107"/>
      <c r="X129" s="112"/>
      <c r="Z129" s="96"/>
      <c r="AA129" s="96"/>
    </row>
    <row r="130" spans="1:27" x14ac:dyDescent="0.3">
      <c r="A130" s="34">
        <v>2010</v>
      </c>
      <c r="B130" s="29">
        <v>40306</v>
      </c>
      <c r="C130" s="102"/>
      <c r="D130" s="101"/>
      <c r="E130" s="34">
        <v>128</v>
      </c>
      <c r="F130" s="102"/>
      <c r="G130" s="103"/>
      <c r="H130" s="104"/>
      <c r="I130" s="103"/>
      <c r="J130" s="105"/>
      <c r="K130" s="106"/>
      <c r="L130" s="105"/>
      <c r="M130" s="106"/>
      <c r="N130" s="107"/>
      <c r="O130" s="108"/>
      <c r="P130" s="107"/>
      <c r="Q130" s="108"/>
      <c r="R130" s="109"/>
      <c r="S130" s="110"/>
      <c r="T130" s="109"/>
      <c r="U130" s="111"/>
      <c r="V130" s="108"/>
      <c r="W130" s="107"/>
      <c r="X130" s="112"/>
      <c r="Z130" s="96"/>
      <c r="AA130" s="96"/>
    </row>
    <row r="131" spans="1:27" x14ac:dyDescent="0.3">
      <c r="A131" s="33">
        <v>2010</v>
      </c>
      <c r="B131" s="24">
        <v>40307</v>
      </c>
      <c r="C131" s="102"/>
      <c r="D131" s="101"/>
      <c r="E131" s="33">
        <v>129</v>
      </c>
      <c r="F131" s="102"/>
      <c r="G131" s="103"/>
      <c r="H131" s="104"/>
      <c r="I131" s="103"/>
      <c r="J131" s="105"/>
      <c r="K131" s="106"/>
      <c r="L131" s="105"/>
      <c r="M131" s="106"/>
      <c r="N131" s="107"/>
      <c r="O131" s="108"/>
      <c r="P131" s="107"/>
      <c r="Q131" s="108"/>
      <c r="R131" s="109"/>
      <c r="S131" s="110"/>
      <c r="T131" s="109"/>
      <c r="U131" s="111"/>
      <c r="V131" s="108"/>
      <c r="W131" s="107"/>
      <c r="X131" s="112"/>
      <c r="Z131" s="96"/>
      <c r="AA131" s="96"/>
    </row>
    <row r="132" spans="1:27" x14ac:dyDescent="0.3">
      <c r="A132" s="33">
        <v>2010</v>
      </c>
      <c r="B132" s="24">
        <v>40308</v>
      </c>
      <c r="C132" s="102"/>
      <c r="D132" s="101"/>
      <c r="E132" s="33">
        <v>130</v>
      </c>
      <c r="F132" s="102"/>
      <c r="G132" s="103"/>
      <c r="H132" s="104"/>
      <c r="I132" s="103"/>
      <c r="J132" s="105"/>
      <c r="K132" s="106"/>
      <c r="L132" s="105"/>
      <c r="M132" s="106"/>
      <c r="N132" s="107"/>
      <c r="O132" s="108"/>
      <c r="P132" s="107"/>
      <c r="Q132" s="108"/>
      <c r="R132" s="109"/>
      <c r="S132" s="110"/>
      <c r="T132" s="109"/>
      <c r="U132" s="111"/>
      <c r="V132" s="108"/>
      <c r="W132" s="107"/>
      <c r="X132" s="112"/>
      <c r="Z132" s="96"/>
      <c r="AA132" s="96"/>
    </row>
    <row r="133" spans="1:27" x14ac:dyDescent="0.3">
      <c r="A133" s="33">
        <v>2010</v>
      </c>
      <c r="B133" s="24">
        <v>40309</v>
      </c>
      <c r="C133" s="102"/>
      <c r="D133" s="101"/>
      <c r="E133" s="33">
        <v>131</v>
      </c>
      <c r="F133" s="102"/>
      <c r="G133" s="103"/>
      <c r="H133" s="104"/>
      <c r="I133" s="103"/>
      <c r="J133" s="105"/>
      <c r="K133" s="106"/>
      <c r="L133" s="105"/>
      <c r="M133" s="106"/>
      <c r="N133" s="107"/>
      <c r="O133" s="108"/>
      <c r="P133" s="107"/>
      <c r="Q133" s="108"/>
      <c r="R133" s="109"/>
      <c r="S133" s="110"/>
      <c r="T133" s="109"/>
      <c r="U133" s="111"/>
      <c r="V133" s="108"/>
      <c r="W133" s="107"/>
      <c r="X133" s="112"/>
      <c r="Z133" s="96"/>
      <c r="AA133" s="96"/>
    </row>
    <row r="134" spans="1:27" x14ac:dyDescent="0.3">
      <c r="A134" s="34">
        <v>2010</v>
      </c>
      <c r="B134" s="29">
        <v>40310</v>
      </c>
      <c r="C134" s="102"/>
      <c r="D134" s="101"/>
      <c r="E134" s="34">
        <v>132</v>
      </c>
      <c r="F134" s="102"/>
      <c r="G134" s="103"/>
      <c r="H134" s="104"/>
      <c r="I134" s="103"/>
      <c r="J134" s="105"/>
      <c r="K134" s="106"/>
      <c r="L134" s="105"/>
      <c r="M134" s="106"/>
      <c r="N134" s="107"/>
      <c r="O134" s="108"/>
      <c r="P134" s="107"/>
      <c r="Q134" s="108"/>
      <c r="R134" s="109"/>
      <c r="S134" s="110"/>
      <c r="T134" s="109"/>
      <c r="U134" s="111"/>
      <c r="V134" s="108"/>
      <c r="W134" s="107"/>
      <c r="X134" s="112"/>
      <c r="Z134" s="96"/>
      <c r="AA134" s="96"/>
    </row>
    <row r="135" spans="1:27" x14ac:dyDescent="0.3">
      <c r="A135" s="33">
        <v>2010</v>
      </c>
      <c r="B135" s="24">
        <v>40311</v>
      </c>
      <c r="C135" s="102"/>
      <c r="D135" s="101"/>
      <c r="E135" s="33">
        <v>133</v>
      </c>
      <c r="F135" s="102"/>
      <c r="G135" s="103"/>
      <c r="H135" s="104"/>
      <c r="I135" s="103"/>
      <c r="J135" s="105"/>
      <c r="K135" s="106"/>
      <c r="L135" s="105"/>
      <c r="M135" s="106"/>
      <c r="N135" s="107"/>
      <c r="O135" s="108"/>
      <c r="P135" s="107"/>
      <c r="Q135" s="108"/>
      <c r="R135" s="109"/>
      <c r="S135" s="110"/>
      <c r="T135" s="109"/>
      <c r="U135" s="111"/>
      <c r="V135" s="108"/>
      <c r="W135" s="107"/>
      <c r="X135" s="112"/>
      <c r="Z135" s="96"/>
      <c r="AA135" s="96"/>
    </row>
    <row r="136" spans="1:27" x14ac:dyDescent="0.3">
      <c r="A136" s="33">
        <v>2010</v>
      </c>
      <c r="B136" s="24">
        <v>40312</v>
      </c>
      <c r="C136" s="102"/>
      <c r="D136" s="101"/>
      <c r="E136" s="33">
        <v>134</v>
      </c>
      <c r="F136" s="102"/>
      <c r="G136" s="103"/>
      <c r="H136" s="104"/>
      <c r="I136" s="103"/>
      <c r="J136" s="105"/>
      <c r="K136" s="106"/>
      <c r="L136" s="105"/>
      <c r="M136" s="106"/>
      <c r="N136" s="107"/>
      <c r="O136" s="108"/>
      <c r="P136" s="107"/>
      <c r="Q136" s="108"/>
      <c r="R136" s="109"/>
      <c r="S136" s="110"/>
      <c r="T136" s="109"/>
      <c r="U136" s="111"/>
      <c r="V136" s="108"/>
      <c r="W136" s="107"/>
      <c r="X136" s="112"/>
      <c r="Z136" s="96"/>
      <c r="AA136" s="96"/>
    </row>
    <row r="137" spans="1:27" x14ac:dyDescent="0.3">
      <c r="A137" s="33">
        <v>2010</v>
      </c>
      <c r="B137" s="24">
        <v>40313</v>
      </c>
      <c r="C137" s="102"/>
      <c r="D137" s="101"/>
      <c r="E137" s="33">
        <v>135</v>
      </c>
      <c r="F137" s="102"/>
      <c r="G137" s="103"/>
      <c r="H137" s="104"/>
      <c r="I137" s="103"/>
      <c r="J137" s="105"/>
      <c r="K137" s="106"/>
      <c r="L137" s="105"/>
      <c r="M137" s="106"/>
      <c r="N137" s="107"/>
      <c r="O137" s="108"/>
      <c r="P137" s="107"/>
      <c r="Q137" s="108"/>
      <c r="R137" s="109"/>
      <c r="S137" s="110"/>
      <c r="T137" s="109"/>
      <c r="U137" s="111"/>
      <c r="V137" s="108"/>
      <c r="W137" s="107"/>
      <c r="X137" s="112"/>
      <c r="Z137" s="96"/>
      <c r="AA137" s="96"/>
    </row>
    <row r="138" spans="1:27" x14ac:dyDescent="0.3">
      <c r="A138" s="34">
        <v>2010</v>
      </c>
      <c r="B138" s="29">
        <v>40314</v>
      </c>
      <c r="C138" s="102"/>
      <c r="D138" s="101"/>
      <c r="E138" s="34">
        <v>136</v>
      </c>
      <c r="F138" s="102"/>
      <c r="G138" s="103"/>
      <c r="H138" s="104"/>
      <c r="I138" s="103"/>
      <c r="J138" s="105"/>
      <c r="K138" s="106"/>
      <c r="L138" s="105"/>
      <c r="M138" s="106"/>
      <c r="N138" s="107"/>
      <c r="O138" s="108"/>
      <c r="P138" s="107"/>
      <c r="Q138" s="108"/>
      <c r="R138" s="109"/>
      <c r="S138" s="110"/>
      <c r="T138" s="109"/>
      <c r="U138" s="111"/>
      <c r="V138" s="108"/>
      <c r="W138" s="107"/>
      <c r="X138" s="112"/>
      <c r="Z138" s="96"/>
      <c r="AA138" s="96"/>
    </row>
    <row r="139" spans="1:27" x14ac:dyDescent="0.3">
      <c r="A139" s="33">
        <v>2010</v>
      </c>
      <c r="B139" s="24">
        <v>40315</v>
      </c>
      <c r="C139" s="102"/>
      <c r="D139" s="101"/>
      <c r="E139" s="33">
        <v>137</v>
      </c>
      <c r="F139" s="102"/>
      <c r="G139" s="103"/>
      <c r="H139" s="104"/>
      <c r="I139" s="103"/>
      <c r="J139" s="105"/>
      <c r="K139" s="106"/>
      <c r="L139" s="105"/>
      <c r="M139" s="106"/>
      <c r="N139" s="107"/>
      <c r="O139" s="108"/>
      <c r="P139" s="107"/>
      <c r="Q139" s="108"/>
      <c r="R139" s="109"/>
      <c r="S139" s="110"/>
      <c r="T139" s="109"/>
      <c r="U139" s="111"/>
      <c r="V139" s="108"/>
      <c r="W139" s="107"/>
      <c r="X139" s="112"/>
      <c r="Z139" s="96"/>
      <c r="AA139" s="96"/>
    </row>
    <row r="140" spans="1:27" x14ac:dyDescent="0.3">
      <c r="A140" s="33">
        <v>2010</v>
      </c>
      <c r="B140" s="24">
        <v>40316</v>
      </c>
      <c r="C140" s="102"/>
      <c r="D140" s="101"/>
      <c r="E140" s="33">
        <v>138</v>
      </c>
      <c r="F140" s="102"/>
      <c r="G140" s="103"/>
      <c r="H140" s="104"/>
      <c r="I140" s="103"/>
      <c r="J140" s="105"/>
      <c r="K140" s="106"/>
      <c r="L140" s="105"/>
      <c r="M140" s="106"/>
      <c r="N140" s="107"/>
      <c r="O140" s="108"/>
      <c r="P140" s="107"/>
      <c r="Q140" s="108"/>
      <c r="R140" s="109"/>
      <c r="S140" s="110"/>
      <c r="T140" s="109"/>
      <c r="U140" s="111"/>
      <c r="V140" s="108"/>
      <c r="W140" s="107"/>
      <c r="X140" s="112"/>
      <c r="Z140" s="96"/>
      <c r="AA140" s="96"/>
    </row>
    <row r="141" spans="1:27" x14ac:dyDescent="0.3">
      <c r="A141" s="33">
        <v>2010</v>
      </c>
      <c r="B141" s="24">
        <v>40317</v>
      </c>
      <c r="C141" s="102"/>
      <c r="D141" s="101"/>
      <c r="E141" s="33">
        <v>139</v>
      </c>
      <c r="F141" s="102"/>
      <c r="G141" s="103"/>
      <c r="H141" s="104"/>
      <c r="I141" s="103"/>
      <c r="J141" s="105"/>
      <c r="K141" s="106"/>
      <c r="L141" s="105"/>
      <c r="M141" s="106"/>
      <c r="N141" s="107"/>
      <c r="O141" s="108"/>
      <c r="P141" s="107"/>
      <c r="Q141" s="108"/>
      <c r="R141" s="109"/>
      <c r="S141" s="110"/>
      <c r="T141" s="109"/>
      <c r="U141" s="111"/>
      <c r="V141" s="108"/>
      <c r="W141" s="107"/>
      <c r="X141" s="112"/>
      <c r="Z141" s="96"/>
      <c r="AA141" s="96"/>
    </row>
    <row r="142" spans="1:27" x14ac:dyDescent="0.3">
      <c r="A142" s="34">
        <v>2010</v>
      </c>
      <c r="B142" s="29">
        <v>40318</v>
      </c>
      <c r="C142" s="102"/>
      <c r="D142" s="101"/>
      <c r="E142" s="34">
        <v>140</v>
      </c>
      <c r="F142" s="102"/>
      <c r="G142" s="103"/>
      <c r="H142" s="104"/>
      <c r="I142" s="103"/>
      <c r="J142" s="105"/>
      <c r="K142" s="106"/>
      <c r="L142" s="105"/>
      <c r="M142" s="106"/>
      <c r="N142" s="107"/>
      <c r="O142" s="108"/>
      <c r="P142" s="107"/>
      <c r="Q142" s="108"/>
      <c r="R142" s="109"/>
      <c r="S142" s="110"/>
      <c r="T142" s="109"/>
      <c r="U142" s="111"/>
      <c r="V142" s="108"/>
      <c r="W142" s="107"/>
      <c r="X142" s="112"/>
      <c r="Z142" s="96"/>
      <c r="AA142" s="96"/>
    </row>
    <row r="143" spans="1:27" x14ac:dyDescent="0.3">
      <c r="A143" s="33">
        <v>2010</v>
      </c>
      <c r="B143" s="24">
        <v>40319</v>
      </c>
      <c r="C143" s="102"/>
      <c r="D143" s="101"/>
      <c r="E143" s="33">
        <v>141</v>
      </c>
      <c r="F143" s="102"/>
      <c r="G143" s="103"/>
      <c r="H143" s="104"/>
      <c r="I143" s="103"/>
      <c r="J143" s="105"/>
      <c r="K143" s="106"/>
      <c r="L143" s="105"/>
      <c r="M143" s="106"/>
      <c r="N143" s="107"/>
      <c r="O143" s="108"/>
      <c r="P143" s="107"/>
      <c r="Q143" s="108"/>
      <c r="R143" s="109"/>
      <c r="S143" s="110"/>
      <c r="T143" s="109"/>
      <c r="U143" s="111"/>
      <c r="V143" s="108"/>
      <c r="W143" s="107"/>
      <c r="X143" s="112"/>
      <c r="Z143" s="96"/>
      <c r="AA143" s="96"/>
    </row>
    <row r="144" spans="1:27" x14ac:dyDescent="0.3">
      <c r="A144" s="33">
        <v>2010</v>
      </c>
      <c r="B144" s="24">
        <v>40320</v>
      </c>
      <c r="C144" s="102"/>
      <c r="D144" s="101"/>
      <c r="E144" s="33">
        <v>142</v>
      </c>
      <c r="F144" s="102"/>
      <c r="G144" s="103"/>
      <c r="H144" s="104"/>
      <c r="I144" s="103"/>
      <c r="J144" s="105"/>
      <c r="K144" s="106"/>
      <c r="L144" s="105"/>
      <c r="M144" s="106"/>
      <c r="N144" s="107"/>
      <c r="O144" s="108"/>
      <c r="P144" s="107"/>
      <c r="Q144" s="108"/>
      <c r="R144" s="109"/>
      <c r="S144" s="110"/>
      <c r="T144" s="109"/>
      <c r="U144" s="111"/>
      <c r="V144" s="108"/>
      <c r="W144" s="107"/>
      <c r="X144" s="112"/>
      <c r="Z144" s="96"/>
      <c r="AA144" s="96"/>
    </row>
    <row r="145" spans="1:27" x14ac:dyDescent="0.3">
      <c r="A145" s="33">
        <v>2010</v>
      </c>
      <c r="B145" s="24">
        <v>40321</v>
      </c>
      <c r="C145" s="102"/>
      <c r="D145" s="101"/>
      <c r="E145" s="33">
        <v>143</v>
      </c>
      <c r="F145" s="102"/>
      <c r="G145" s="103"/>
      <c r="H145" s="104"/>
      <c r="I145" s="103"/>
      <c r="J145" s="105"/>
      <c r="K145" s="106"/>
      <c r="L145" s="105"/>
      <c r="M145" s="106"/>
      <c r="N145" s="107"/>
      <c r="O145" s="108"/>
      <c r="P145" s="107"/>
      <c r="Q145" s="108"/>
      <c r="R145" s="109"/>
      <c r="S145" s="110"/>
      <c r="T145" s="109"/>
      <c r="U145" s="111"/>
      <c r="V145" s="108"/>
      <c r="W145" s="107"/>
      <c r="X145" s="112"/>
      <c r="Z145" s="96"/>
      <c r="AA145" s="96"/>
    </row>
    <row r="146" spans="1:27" x14ac:dyDescent="0.3">
      <c r="A146" s="34">
        <v>2010</v>
      </c>
      <c r="B146" s="29">
        <v>40322</v>
      </c>
      <c r="C146" s="102"/>
      <c r="D146" s="101"/>
      <c r="E146" s="34">
        <v>144</v>
      </c>
      <c r="F146" s="102"/>
      <c r="G146" s="103"/>
      <c r="H146" s="104"/>
      <c r="I146" s="103"/>
      <c r="J146" s="105"/>
      <c r="K146" s="106"/>
      <c r="L146" s="105"/>
      <c r="M146" s="106"/>
      <c r="N146" s="107"/>
      <c r="O146" s="108"/>
      <c r="P146" s="107"/>
      <c r="Q146" s="108"/>
      <c r="R146" s="109"/>
      <c r="S146" s="110"/>
      <c r="T146" s="109"/>
      <c r="U146" s="111"/>
      <c r="V146" s="108"/>
      <c r="W146" s="107"/>
      <c r="X146" s="112"/>
      <c r="Z146" s="96"/>
      <c r="AA146" s="96"/>
    </row>
    <row r="147" spans="1:27" x14ac:dyDescent="0.3">
      <c r="A147" s="33">
        <v>2010</v>
      </c>
      <c r="B147" s="24">
        <v>40323</v>
      </c>
      <c r="C147" s="102"/>
      <c r="D147" s="101"/>
      <c r="E147" s="33">
        <v>145</v>
      </c>
      <c r="F147" s="102"/>
      <c r="G147" s="103"/>
      <c r="H147" s="104"/>
      <c r="I147" s="103"/>
      <c r="J147" s="105"/>
      <c r="K147" s="106"/>
      <c r="L147" s="105"/>
      <c r="M147" s="106"/>
      <c r="N147" s="107"/>
      <c r="O147" s="108"/>
      <c r="P147" s="107"/>
      <c r="Q147" s="108"/>
      <c r="R147" s="109"/>
      <c r="S147" s="110"/>
      <c r="T147" s="109"/>
      <c r="U147" s="111"/>
      <c r="V147" s="108"/>
      <c r="W147" s="107"/>
      <c r="X147" s="112"/>
      <c r="Z147" s="96"/>
      <c r="AA147" s="96"/>
    </row>
    <row r="148" spans="1:27" x14ac:dyDescent="0.3">
      <c r="A148" s="33">
        <v>2010</v>
      </c>
      <c r="B148" s="24">
        <v>40324</v>
      </c>
      <c r="C148" s="102"/>
      <c r="D148" s="101"/>
      <c r="E148" s="33">
        <v>146</v>
      </c>
      <c r="F148" s="102"/>
      <c r="G148" s="103"/>
      <c r="H148" s="104"/>
      <c r="I148" s="103"/>
      <c r="J148" s="105"/>
      <c r="K148" s="106"/>
      <c r="L148" s="105"/>
      <c r="M148" s="106"/>
      <c r="N148" s="107"/>
      <c r="O148" s="108"/>
      <c r="P148" s="107"/>
      <c r="Q148" s="108"/>
      <c r="R148" s="109"/>
      <c r="S148" s="110"/>
      <c r="T148" s="109"/>
      <c r="U148" s="111"/>
      <c r="V148" s="108"/>
      <c r="W148" s="107"/>
      <c r="X148" s="112"/>
      <c r="Z148" s="96"/>
      <c r="AA148" s="96"/>
    </row>
    <row r="149" spans="1:27" x14ac:dyDescent="0.3">
      <c r="A149" s="33">
        <v>2010</v>
      </c>
      <c r="B149" s="24">
        <v>40325</v>
      </c>
      <c r="C149" s="102"/>
      <c r="D149" s="101"/>
      <c r="E149" s="33">
        <v>147</v>
      </c>
      <c r="F149" s="102"/>
      <c r="G149" s="103"/>
      <c r="H149" s="104"/>
      <c r="I149" s="103"/>
      <c r="J149" s="105"/>
      <c r="K149" s="106"/>
      <c r="L149" s="105"/>
      <c r="M149" s="106"/>
      <c r="N149" s="107"/>
      <c r="O149" s="108"/>
      <c r="P149" s="107"/>
      <c r="Q149" s="108"/>
      <c r="R149" s="109"/>
      <c r="S149" s="110"/>
      <c r="T149" s="109"/>
      <c r="U149" s="111"/>
      <c r="V149" s="108"/>
      <c r="W149" s="107"/>
      <c r="X149" s="112"/>
      <c r="Z149" s="96"/>
      <c r="AA149" s="96"/>
    </row>
    <row r="150" spans="1:27" x14ac:dyDescent="0.3">
      <c r="A150" s="34">
        <v>2010</v>
      </c>
      <c r="B150" s="29">
        <v>40326</v>
      </c>
      <c r="C150" s="102"/>
      <c r="D150" s="101"/>
      <c r="E150" s="34">
        <v>148</v>
      </c>
      <c r="F150" s="102"/>
      <c r="G150" s="103"/>
      <c r="H150" s="104"/>
      <c r="I150" s="103"/>
      <c r="J150" s="105"/>
      <c r="K150" s="106"/>
      <c r="L150" s="105"/>
      <c r="M150" s="106"/>
      <c r="N150" s="107"/>
      <c r="O150" s="108"/>
      <c r="P150" s="107"/>
      <c r="Q150" s="108"/>
      <c r="R150" s="109"/>
      <c r="S150" s="110"/>
      <c r="T150" s="109"/>
      <c r="U150" s="111"/>
      <c r="V150" s="108"/>
      <c r="W150" s="107"/>
      <c r="X150" s="112"/>
      <c r="Z150" s="96"/>
      <c r="AA150" s="96"/>
    </row>
    <row r="151" spans="1:27" x14ac:dyDescent="0.3">
      <c r="A151" s="33">
        <v>2010</v>
      </c>
      <c r="B151" s="24">
        <v>40327</v>
      </c>
      <c r="C151" s="102"/>
      <c r="D151" s="101"/>
      <c r="E151" s="33">
        <v>149</v>
      </c>
      <c r="F151" s="102"/>
      <c r="G151" s="103"/>
      <c r="H151" s="104"/>
      <c r="I151" s="103"/>
      <c r="J151" s="105"/>
      <c r="K151" s="106"/>
      <c r="L151" s="105"/>
      <c r="M151" s="106"/>
      <c r="N151" s="107"/>
      <c r="O151" s="108"/>
      <c r="P151" s="107"/>
      <c r="Q151" s="108"/>
      <c r="R151" s="109"/>
      <c r="S151" s="110"/>
      <c r="T151" s="109"/>
      <c r="U151" s="111"/>
      <c r="V151" s="108"/>
      <c r="W151" s="107"/>
      <c r="X151" s="112"/>
      <c r="Z151" s="96"/>
      <c r="AA151" s="96"/>
    </row>
    <row r="152" spans="1:27" x14ac:dyDescent="0.3">
      <c r="A152" s="33">
        <v>2010</v>
      </c>
      <c r="B152" s="24">
        <v>40328</v>
      </c>
      <c r="C152" s="102"/>
      <c r="D152" s="101"/>
      <c r="E152" s="33">
        <v>150</v>
      </c>
      <c r="F152" s="102"/>
      <c r="G152" s="103"/>
      <c r="H152" s="104"/>
      <c r="I152" s="103"/>
      <c r="J152" s="105"/>
      <c r="K152" s="106"/>
      <c r="L152" s="105"/>
      <c r="M152" s="106"/>
      <c r="N152" s="107"/>
      <c r="O152" s="108"/>
      <c r="P152" s="107"/>
      <c r="Q152" s="108"/>
      <c r="R152" s="109"/>
      <c r="S152" s="110"/>
      <c r="T152" s="109"/>
      <c r="U152" s="111"/>
      <c r="V152" s="108"/>
      <c r="W152" s="107"/>
      <c r="X152" s="112"/>
      <c r="Z152" s="96"/>
      <c r="AA152" s="96"/>
    </row>
    <row r="153" spans="1:27" x14ac:dyDescent="0.3">
      <c r="A153" s="33">
        <v>2010</v>
      </c>
      <c r="B153" s="24">
        <v>40329</v>
      </c>
      <c r="C153" s="102"/>
      <c r="D153" s="101"/>
      <c r="E153" s="33">
        <v>151</v>
      </c>
      <c r="F153" s="102"/>
      <c r="G153" s="103"/>
      <c r="H153" s="104"/>
      <c r="I153" s="103"/>
      <c r="J153" s="105"/>
      <c r="K153" s="106"/>
      <c r="L153" s="105"/>
      <c r="M153" s="106"/>
      <c r="N153" s="107"/>
      <c r="O153" s="108"/>
      <c r="P153" s="107"/>
      <c r="Q153" s="108"/>
      <c r="R153" s="109"/>
      <c r="S153" s="110"/>
      <c r="T153" s="109"/>
      <c r="U153" s="111"/>
      <c r="V153" s="108"/>
      <c r="W153" s="107"/>
      <c r="X153" s="112"/>
      <c r="Z153" s="96"/>
      <c r="AA153" s="96"/>
    </row>
    <row r="154" spans="1:27" x14ac:dyDescent="0.3">
      <c r="A154" s="34">
        <v>2010</v>
      </c>
      <c r="B154" s="29">
        <v>40330</v>
      </c>
      <c r="C154" s="102"/>
      <c r="D154" s="101"/>
      <c r="E154" s="34">
        <v>152</v>
      </c>
      <c r="F154" s="102"/>
      <c r="G154" s="103"/>
      <c r="H154" s="104"/>
      <c r="I154" s="103"/>
      <c r="J154" s="105"/>
      <c r="K154" s="106"/>
      <c r="L154" s="105"/>
      <c r="M154" s="106"/>
      <c r="N154" s="107"/>
      <c r="O154" s="108"/>
      <c r="P154" s="107"/>
      <c r="Q154" s="108"/>
      <c r="R154" s="109"/>
      <c r="S154" s="110"/>
      <c r="T154" s="109"/>
      <c r="U154" s="111"/>
      <c r="V154" s="108"/>
      <c r="W154" s="107"/>
      <c r="X154" s="112"/>
      <c r="Z154" s="96"/>
      <c r="AA154" s="96"/>
    </row>
    <row r="155" spans="1:27" x14ac:dyDescent="0.3">
      <c r="A155" s="33">
        <v>2010</v>
      </c>
      <c r="B155" s="24">
        <v>40331</v>
      </c>
      <c r="C155" s="102"/>
      <c r="D155" s="101"/>
      <c r="E155" s="33">
        <v>153</v>
      </c>
      <c r="F155" s="102"/>
      <c r="G155" s="103"/>
      <c r="H155" s="104"/>
      <c r="I155" s="103"/>
      <c r="J155" s="105"/>
      <c r="K155" s="106"/>
      <c r="L155" s="105"/>
      <c r="M155" s="106"/>
      <c r="N155" s="107"/>
      <c r="O155" s="108"/>
      <c r="P155" s="107"/>
      <c r="Q155" s="108"/>
      <c r="R155" s="109"/>
      <c r="S155" s="110"/>
      <c r="T155" s="109"/>
      <c r="U155" s="111"/>
      <c r="V155" s="108"/>
      <c r="W155" s="107"/>
      <c r="X155" s="112"/>
      <c r="Z155" s="96"/>
      <c r="AA155" s="96"/>
    </row>
    <row r="156" spans="1:27" x14ac:dyDescent="0.3">
      <c r="A156" s="33">
        <v>2010</v>
      </c>
      <c r="B156" s="24">
        <v>40332</v>
      </c>
      <c r="C156" s="102"/>
      <c r="D156" s="101"/>
      <c r="E156" s="33">
        <v>154</v>
      </c>
      <c r="F156" s="102"/>
      <c r="G156" s="103"/>
      <c r="H156" s="104"/>
      <c r="I156" s="103"/>
      <c r="J156" s="105"/>
      <c r="K156" s="106"/>
      <c r="L156" s="105"/>
      <c r="M156" s="106"/>
      <c r="N156" s="107"/>
      <c r="O156" s="108"/>
      <c r="P156" s="107"/>
      <c r="Q156" s="108"/>
      <c r="R156" s="109"/>
      <c r="S156" s="110"/>
      <c r="T156" s="109"/>
      <c r="U156" s="111"/>
      <c r="V156" s="108"/>
      <c r="W156" s="107"/>
      <c r="X156" s="112"/>
      <c r="Z156" s="96"/>
      <c r="AA156" s="96"/>
    </row>
    <row r="157" spans="1:27" x14ac:dyDescent="0.3">
      <c r="A157" s="33">
        <v>2010</v>
      </c>
      <c r="B157" s="24">
        <v>40333</v>
      </c>
      <c r="C157" s="102"/>
      <c r="D157" s="101"/>
      <c r="E157" s="33">
        <v>155</v>
      </c>
      <c r="F157" s="102"/>
      <c r="G157" s="103"/>
      <c r="H157" s="104"/>
      <c r="I157" s="103"/>
      <c r="J157" s="105"/>
      <c r="K157" s="106"/>
      <c r="L157" s="105"/>
      <c r="M157" s="106"/>
      <c r="N157" s="107"/>
      <c r="O157" s="108"/>
      <c r="P157" s="107"/>
      <c r="Q157" s="108"/>
      <c r="R157" s="109"/>
      <c r="S157" s="110"/>
      <c r="T157" s="109"/>
      <c r="U157" s="111"/>
      <c r="V157" s="108"/>
      <c r="W157" s="107"/>
      <c r="X157" s="112"/>
      <c r="Z157" s="96"/>
      <c r="AA157" s="96"/>
    </row>
    <row r="158" spans="1:27" x14ac:dyDescent="0.3">
      <c r="A158" s="34">
        <v>2010</v>
      </c>
      <c r="B158" s="29">
        <v>40334</v>
      </c>
      <c r="C158" s="102"/>
      <c r="D158" s="101"/>
      <c r="E158" s="34">
        <v>156</v>
      </c>
      <c r="F158" s="102"/>
      <c r="G158" s="103"/>
      <c r="H158" s="104"/>
      <c r="I158" s="103"/>
      <c r="J158" s="105"/>
      <c r="K158" s="106"/>
      <c r="L158" s="105"/>
      <c r="M158" s="106"/>
      <c r="N158" s="107"/>
      <c r="O158" s="108"/>
      <c r="P158" s="107"/>
      <c r="Q158" s="108"/>
      <c r="R158" s="109"/>
      <c r="S158" s="110"/>
      <c r="T158" s="109"/>
      <c r="U158" s="111"/>
      <c r="V158" s="108"/>
      <c r="W158" s="107"/>
      <c r="X158" s="112"/>
      <c r="Z158" s="96"/>
      <c r="AA158" s="96"/>
    </row>
    <row r="159" spans="1:27" x14ac:dyDescent="0.3">
      <c r="A159" s="33">
        <v>2010</v>
      </c>
      <c r="B159" s="24">
        <v>40335</v>
      </c>
      <c r="C159" s="102"/>
      <c r="D159" s="101"/>
      <c r="E159" s="33">
        <v>157</v>
      </c>
      <c r="F159" s="102"/>
      <c r="G159" s="103"/>
      <c r="H159" s="104"/>
      <c r="I159" s="103"/>
      <c r="J159" s="105"/>
      <c r="K159" s="106"/>
      <c r="L159" s="105"/>
      <c r="M159" s="106"/>
      <c r="N159" s="107"/>
      <c r="O159" s="108"/>
      <c r="P159" s="107"/>
      <c r="Q159" s="108"/>
      <c r="R159" s="109"/>
      <c r="S159" s="110"/>
      <c r="T159" s="109"/>
      <c r="U159" s="111"/>
      <c r="V159" s="108"/>
      <c r="W159" s="107"/>
      <c r="X159" s="112"/>
      <c r="Z159" s="96"/>
      <c r="AA159" s="96"/>
    </row>
    <row r="160" spans="1:27" x14ac:dyDescent="0.3">
      <c r="A160" s="33">
        <v>2010</v>
      </c>
      <c r="B160" s="24">
        <v>40336</v>
      </c>
      <c r="C160" s="102"/>
      <c r="D160" s="101"/>
      <c r="E160" s="33">
        <v>158</v>
      </c>
      <c r="F160" s="102"/>
      <c r="G160" s="103"/>
      <c r="H160" s="104"/>
      <c r="I160" s="103"/>
      <c r="J160" s="105"/>
      <c r="K160" s="106"/>
      <c r="L160" s="105"/>
      <c r="M160" s="106"/>
      <c r="N160" s="107"/>
      <c r="O160" s="108"/>
      <c r="P160" s="107"/>
      <c r="Q160" s="108"/>
      <c r="R160" s="109"/>
      <c r="S160" s="110"/>
      <c r="T160" s="109"/>
      <c r="U160" s="111"/>
      <c r="V160" s="108"/>
      <c r="W160" s="107"/>
      <c r="X160" s="112"/>
      <c r="Z160" s="96"/>
      <c r="AA160" s="96"/>
    </row>
    <row r="161" spans="1:27" x14ac:dyDescent="0.3">
      <c r="A161" s="33">
        <v>2010</v>
      </c>
      <c r="B161" s="24">
        <v>40337</v>
      </c>
      <c r="C161" s="102"/>
      <c r="D161" s="101"/>
      <c r="E161" s="33">
        <v>159</v>
      </c>
      <c r="F161" s="102"/>
      <c r="G161" s="103"/>
      <c r="H161" s="104"/>
      <c r="I161" s="103"/>
      <c r="J161" s="105"/>
      <c r="K161" s="106"/>
      <c r="L161" s="105"/>
      <c r="M161" s="106"/>
      <c r="N161" s="107"/>
      <c r="O161" s="108"/>
      <c r="P161" s="107"/>
      <c r="Q161" s="108"/>
      <c r="R161" s="109"/>
      <c r="S161" s="110"/>
      <c r="T161" s="109"/>
      <c r="U161" s="111"/>
      <c r="V161" s="108"/>
      <c r="W161" s="107"/>
      <c r="X161" s="112"/>
      <c r="Z161" s="96"/>
      <c r="AA161" s="96"/>
    </row>
    <row r="162" spans="1:27" x14ac:dyDescent="0.3">
      <c r="A162" s="34">
        <v>2010</v>
      </c>
      <c r="B162" s="29">
        <v>40338</v>
      </c>
      <c r="C162" s="102"/>
      <c r="D162" s="101"/>
      <c r="E162" s="34">
        <v>160</v>
      </c>
      <c r="F162" s="102"/>
      <c r="G162" s="103"/>
      <c r="H162" s="104"/>
      <c r="I162" s="103"/>
      <c r="J162" s="105"/>
      <c r="K162" s="106"/>
      <c r="L162" s="105"/>
      <c r="M162" s="106"/>
      <c r="N162" s="107"/>
      <c r="O162" s="108"/>
      <c r="P162" s="107"/>
      <c r="Q162" s="108"/>
      <c r="R162" s="109"/>
      <c r="S162" s="110"/>
      <c r="T162" s="109"/>
      <c r="U162" s="111"/>
      <c r="V162" s="108"/>
      <c r="W162" s="107"/>
      <c r="X162" s="112"/>
      <c r="Z162" s="96"/>
      <c r="AA162" s="96"/>
    </row>
    <row r="163" spans="1:27" x14ac:dyDescent="0.3">
      <c r="A163" s="33">
        <v>2010</v>
      </c>
      <c r="B163" s="24">
        <v>40339</v>
      </c>
      <c r="C163" s="102"/>
      <c r="D163" s="101"/>
      <c r="E163" s="33">
        <v>161</v>
      </c>
      <c r="F163" s="102"/>
      <c r="G163" s="103"/>
      <c r="H163" s="104"/>
      <c r="I163" s="103"/>
      <c r="J163" s="105"/>
      <c r="K163" s="106"/>
      <c r="L163" s="105"/>
      <c r="M163" s="106"/>
      <c r="N163" s="107"/>
      <c r="O163" s="108"/>
      <c r="P163" s="107"/>
      <c r="Q163" s="108"/>
      <c r="R163" s="109"/>
      <c r="S163" s="110"/>
      <c r="T163" s="109"/>
      <c r="U163" s="111"/>
      <c r="V163" s="108"/>
      <c r="W163" s="107"/>
      <c r="X163" s="112"/>
      <c r="Z163" s="96"/>
      <c r="AA163" s="96"/>
    </row>
    <row r="164" spans="1:27" x14ac:dyDescent="0.3">
      <c r="A164" s="33">
        <v>2010</v>
      </c>
      <c r="B164" s="24">
        <v>40340</v>
      </c>
      <c r="C164" s="102"/>
      <c r="D164" s="101"/>
      <c r="E164" s="33">
        <v>162</v>
      </c>
      <c r="F164" s="102"/>
      <c r="G164" s="103"/>
      <c r="H164" s="104"/>
      <c r="I164" s="103"/>
      <c r="J164" s="105"/>
      <c r="K164" s="106"/>
      <c r="L164" s="105"/>
      <c r="M164" s="106"/>
      <c r="N164" s="107"/>
      <c r="O164" s="108"/>
      <c r="P164" s="107"/>
      <c r="Q164" s="108"/>
      <c r="R164" s="109"/>
      <c r="S164" s="110"/>
      <c r="T164" s="109"/>
      <c r="U164" s="111"/>
      <c r="V164" s="108"/>
      <c r="W164" s="107"/>
      <c r="X164" s="112"/>
      <c r="Z164" s="96"/>
      <c r="AA164" s="96"/>
    </row>
    <row r="165" spans="1:27" x14ac:dyDescent="0.3">
      <c r="A165" s="33">
        <v>2010</v>
      </c>
      <c r="B165" s="24">
        <v>40341</v>
      </c>
      <c r="C165" s="102"/>
      <c r="D165" s="101"/>
      <c r="E165" s="33">
        <v>163</v>
      </c>
      <c r="F165" s="102"/>
      <c r="G165" s="103"/>
      <c r="H165" s="104"/>
      <c r="I165" s="103"/>
      <c r="J165" s="105"/>
      <c r="K165" s="106"/>
      <c r="L165" s="105"/>
      <c r="M165" s="106"/>
      <c r="N165" s="107"/>
      <c r="O165" s="108"/>
      <c r="P165" s="107"/>
      <c r="Q165" s="108"/>
      <c r="R165" s="109"/>
      <c r="S165" s="110"/>
      <c r="T165" s="109"/>
      <c r="U165" s="111"/>
      <c r="V165" s="108"/>
      <c r="W165" s="107"/>
      <c r="X165" s="112"/>
      <c r="Z165" s="96"/>
      <c r="AA165" s="96"/>
    </row>
    <row r="166" spans="1:27" x14ac:dyDescent="0.3">
      <c r="A166" s="34">
        <v>2010</v>
      </c>
      <c r="B166" s="29">
        <v>40342</v>
      </c>
      <c r="C166" s="102"/>
      <c r="D166" s="101"/>
      <c r="E166" s="34">
        <v>164</v>
      </c>
      <c r="F166" s="102"/>
      <c r="G166" s="103"/>
      <c r="H166" s="104"/>
      <c r="I166" s="103"/>
      <c r="J166" s="105"/>
      <c r="K166" s="106"/>
      <c r="L166" s="105"/>
      <c r="M166" s="106"/>
      <c r="N166" s="107"/>
      <c r="O166" s="108"/>
      <c r="P166" s="107"/>
      <c r="Q166" s="108"/>
      <c r="R166" s="109"/>
      <c r="S166" s="110"/>
      <c r="T166" s="109"/>
      <c r="U166" s="111"/>
      <c r="V166" s="108"/>
      <c r="W166" s="107"/>
      <c r="X166" s="112"/>
      <c r="Z166" s="96"/>
      <c r="AA166" s="96"/>
    </row>
    <row r="167" spans="1:27" x14ac:dyDescent="0.3">
      <c r="A167" s="33">
        <v>2010</v>
      </c>
      <c r="B167" s="24">
        <v>40343</v>
      </c>
      <c r="C167" s="102"/>
      <c r="D167" s="101"/>
      <c r="E167" s="33">
        <v>165</v>
      </c>
      <c r="F167" s="102"/>
      <c r="G167" s="103"/>
      <c r="H167" s="104"/>
      <c r="I167" s="103"/>
      <c r="J167" s="105"/>
      <c r="K167" s="106"/>
      <c r="L167" s="105"/>
      <c r="M167" s="106"/>
      <c r="N167" s="107"/>
      <c r="O167" s="108"/>
      <c r="P167" s="107"/>
      <c r="Q167" s="108"/>
      <c r="R167" s="109"/>
      <c r="S167" s="110"/>
      <c r="T167" s="109"/>
      <c r="U167" s="111"/>
      <c r="V167" s="108"/>
      <c r="W167" s="107"/>
      <c r="X167" s="112"/>
      <c r="Z167" s="96"/>
      <c r="AA167" s="96"/>
    </row>
    <row r="168" spans="1:27" x14ac:dyDescent="0.3">
      <c r="A168" s="33">
        <v>2010</v>
      </c>
      <c r="B168" s="24">
        <v>40344</v>
      </c>
      <c r="C168" s="102"/>
      <c r="D168" s="101"/>
      <c r="E168" s="33">
        <v>166</v>
      </c>
      <c r="F168" s="102"/>
      <c r="G168" s="103"/>
      <c r="H168" s="104"/>
      <c r="I168" s="103"/>
      <c r="J168" s="105"/>
      <c r="K168" s="106"/>
      <c r="L168" s="105"/>
      <c r="M168" s="106"/>
      <c r="N168" s="107"/>
      <c r="O168" s="108"/>
      <c r="P168" s="107"/>
      <c r="Q168" s="108"/>
      <c r="R168" s="109"/>
      <c r="S168" s="110"/>
      <c r="T168" s="109"/>
      <c r="U168" s="111"/>
      <c r="V168" s="108"/>
      <c r="W168" s="107"/>
      <c r="X168" s="112"/>
      <c r="Z168" s="96"/>
      <c r="AA168" s="96"/>
    </row>
    <row r="169" spans="1:27" x14ac:dyDescent="0.3">
      <c r="A169" s="33">
        <v>2010</v>
      </c>
      <c r="B169" s="24">
        <v>40345</v>
      </c>
      <c r="C169" s="102"/>
      <c r="D169" s="101"/>
      <c r="E169" s="33">
        <v>167</v>
      </c>
      <c r="F169" s="102"/>
      <c r="G169" s="103"/>
      <c r="H169" s="104"/>
      <c r="I169" s="103"/>
      <c r="J169" s="105"/>
      <c r="K169" s="106"/>
      <c r="L169" s="105"/>
      <c r="M169" s="106"/>
      <c r="N169" s="107"/>
      <c r="O169" s="108"/>
      <c r="P169" s="107"/>
      <c r="Q169" s="108"/>
      <c r="R169" s="109"/>
      <c r="S169" s="110"/>
      <c r="T169" s="109"/>
      <c r="U169" s="111"/>
      <c r="V169" s="108"/>
      <c r="W169" s="107"/>
      <c r="X169" s="112"/>
      <c r="Z169" s="96"/>
      <c r="AA169" s="96"/>
    </row>
    <row r="170" spans="1:27" x14ac:dyDescent="0.3">
      <c r="A170" s="34">
        <v>2010</v>
      </c>
      <c r="B170" s="29">
        <v>40346</v>
      </c>
      <c r="C170" s="102"/>
      <c r="D170" s="101"/>
      <c r="E170" s="34">
        <v>168</v>
      </c>
      <c r="F170" s="102"/>
      <c r="G170" s="103"/>
      <c r="H170" s="104"/>
      <c r="I170" s="103"/>
      <c r="J170" s="105"/>
      <c r="K170" s="106"/>
      <c r="L170" s="105"/>
      <c r="M170" s="106"/>
      <c r="N170" s="107"/>
      <c r="O170" s="108"/>
      <c r="P170" s="107"/>
      <c r="Q170" s="108"/>
      <c r="R170" s="109"/>
      <c r="S170" s="110"/>
      <c r="T170" s="109"/>
      <c r="U170" s="111"/>
      <c r="V170" s="108"/>
      <c r="W170" s="107"/>
      <c r="X170" s="112"/>
      <c r="Z170" s="96"/>
      <c r="AA170" s="96"/>
    </row>
    <row r="171" spans="1:27" x14ac:dyDescent="0.3">
      <c r="A171" s="33">
        <v>2010</v>
      </c>
      <c r="B171" s="24">
        <v>40347</v>
      </c>
      <c r="C171" s="102"/>
      <c r="D171" s="101"/>
      <c r="E171" s="33">
        <v>169</v>
      </c>
      <c r="F171" s="102"/>
      <c r="G171" s="103"/>
      <c r="H171" s="104"/>
      <c r="I171" s="103"/>
      <c r="J171" s="105"/>
      <c r="K171" s="106"/>
      <c r="L171" s="105"/>
      <c r="M171" s="106"/>
      <c r="N171" s="107"/>
      <c r="O171" s="108"/>
      <c r="P171" s="107"/>
      <c r="Q171" s="108"/>
      <c r="R171" s="109"/>
      <c r="S171" s="110"/>
      <c r="T171" s="109"/>
      <c r="U171" s="111"/>
      <c r="V171" s="108"/>
      <c r="W171" s="107"/>
      <c r="X171" s="112"/>
      <c r="Z171" s="96"/>
      <c r="AA171" s="96"/>
    </row>
    <row r="172" spans="1:27" x14ac:dyDescent="0.3">
      <c r="A172" s="33">
        <v>2010</v>
      </c>
      <c r="B172" s="24">
        <v>40348</v>
      </c>
      <c r="C172" s="102"/>
      <c r="D172" s="101"/>
      <c r="E172" s="33">
        <v>170</v>
      </c>
      <c r="F172" s="102"/>
      <c r="G172" s="103"/>
      <c r="H172" s="104"/>
      <c r="I172" s="103"/>
      <c r="J172" s="105"/>
      <c r="K172" s="106"/>
      <c r="L172" s="105"/>
      <c r="M172" s="106"/>
      <c r="N172" s="107"/>
      <c r="O172" s="108"/>
      <c r="P172" s="107"/>
      <c r="Q172" s="108"/>
      <c r="R172" s="109"/>
      <c r="S172" s="110"/>
      <c r="T172" s="109"/>
      <c r="U172" s="111"/>
      <c r="V172" s="108"/>
      <c r="W172" s="107"/>
      <c r="X172" s="112"/>
      <c r="Z172" s="96"/>
      <c r="AA172" s="96"/>
    </row>
    <row r="173" spans="1:27" x14ac:dyDescent="0.3">
      <c r="A173" s="33">
        <v>2010</v>
      </c>
      <c r="B173" s="24">
        <v>40349</v>
      </c>
      <c r="C173" s="102"/>
      <c r="D173" s="101"/>
      <c r="E173" s="33">
        <v>171</v>
      </c>
      <c r="F173" s="102"/>
      <c r="G173" s="103"/>
      <c r="H173" s="104"/>
      <c r="I173" s="103"/>
      <c r="J173" s="105"/>
      <c r="K173" s="106"/>
      <c r="L173" s="105"/>
      <c r="M173" s="106"/>
      <c r="N173" s="107"/>
      <c r="O173" s="108"/>
      <c r="P173" s="107"/>
      <c r="Q173" s="108"/>
      <c r="R173" s="109"/>
      <c r="S173" s="110"/>
      <c r="T173" s="109"/>
      <c r="U173" s="111"/>
      <c r="V173" s="108"/>
      <c r="W173" s="107"/>
      <c r="X173" s="112"/>
      <c r="Z173" s="96"/>
      <c r="AA173" s="96"/>
    </row>
    <row r="174" spans="1:27" x14ac:dyDescent="0.3">
      <c r="A174" s="34">
        <v>2010</v>
      </c>
      <c r="B174" s="29">
        <v>40350</v>
      </c>
      <c r="C174" s="102"/>
      <c r="D174" s="101"/>
      <c r="E174" s="34">
        <v>172</v>
      </c>
      <c r="F174" s="102"/>
      <c r="G174" s="103"/>
      <c r="H174" s="104"/>
      <c r="I174" s="103"/>
      <c r="J174" s="105"/>
      <c r="K174" s="106"/>
      <c r="L174" s="105"/>
      <c r="M174" s="106"/>
      <c r="N174" s="107"/>
      <c r="O174" s="108"/>
      <c r="P174" s="107"/>
      <c r="Q174" s="108"/>
      <c r="R174" s="109"/>
      <c r="S174" s="110"/>
      <c r="T174" s="109"/>
      <c r="U174" s="111"/>
      <c r="V174" s="108"/>
      <c r="W174" s="107"/>
      <c r="X174" s="112"/>
      <c r="Z174" s="96"/>
      <c r="AA174" s="96"/>
    </row>
    <row r="175" spans="1:27" x14ac:dyDescent="0.3">
      <c r="A175" s="33">
        <v>2010</v>
      </c>
      <c r="B175" s="24">
        <v>40351</v>
      </c>
      <c r="C175" s="102"/>
      <c r="D175" s="101"/>
      <c r="E175" s="33">
        <v>173</v>
      </c>
      <c r="F175" s="102"/>
      <c r="G175" s="103"/>
      <c r="H175" s="104"/>
      <c r="I175" s="103"/>
      <c r="J175" s="105"/>
      <c r="K175" s="106"/>
      <c r="L175" s="105"/>
      <c r="M175" s="106"/>
      <c r="N175" s="107"/>
      <c r="O175" s="108"/>
      <c r="P175" s="107"/>
      <c r="Q175" s="108"/>
      <c r="R175" s="109"/>
      <c r="S175" s="110"/>
      <c r="T175" s="109"/>
      <c r="U175" s="111"/>
      <c r="V175" s="108"/>
      <c r="W175" s="107"/>
      <c r="X175" s="112"/>
      <c r="Z175" s="96"/>
      <c r="AA175" s="96"/>
    </row>
    <row r="176" spans="1:27" x14ac:dyDescent="0.3">
      <c r="A176" s="33">
        <v>2010</v>
      </c>
      <c r="B176" s="24">
        <v>40352</v>
      </c>
      <c r="C176" s="102"/>
      <c r="D176" s="101"/>
      <c r="E176" s="33">
        <v>174</v>
      </c>
      <c r="F176" s="102"/>
      <c r="G176" s="103"/>
      <c r="H176" s="104"/>
      <c r="I176" s="103"/>
      <c r="J176" s="105"/>
      <c r="K176" s="106"/>
      <c r="L176" s="105"/>
      <c r="M176" s="106"/>
      <c r="N176" s="107"/>
      <c r="O176" s="108"/>
      <c r="P176" s="107"/>
      <c r="Q176" s="108"/>
      <c r="R176" s="109"/>
      <c r="S176" s="110"/>
      <c r="T176" s="109"/>
      <c r="U176" s="111"/>
      <c r="V176" s="108"/>
      <c r="W176" s="107"/>
      <c r="X176" s="112"/>
      <c r="Z176" s="96"/>
      <c r="AA176" s="96"/>
    </row>
    <row r="177" spans="1:27" x14ac:dyDescent="0.3">
      <c r="A177" s="33">
        <v>2010</v>
      </c>
      <c r="B177" s="24">
        <v>40353</v>
      </c>
      <c r="C177" s="102"/>
      <c r="D177" s="101"/>
      <c r="E177" s="33">
        <v>175</v>
      </c>
      <c r="F177" s="102"/>
      <c r="G177" s="103"/>
      <c r="H177" s="104"/>
      <c r="I177" s="103"/>
      <c r="J177" s="105"/>
      <c r="K177" s="106"/>
      <c r="L177" s="105"/>
      <c r="M177" s="106"/>
      <c r="N177" s="107"/>
      <c r="O177" s="108"/>
      <c r="P177" s="107"/>
      <c r="Q177" s="108"/>
      <c r="R177" s="109"/>
      <c r="S177" s="110"/>
      <c r="T177" s="109"/>
      <c r="U177" s="111"/>
      <c r="V177" s="108"/>
      <c r="W177" s="107"/>
      <c r="X177" s="112"/>
      <c r="Z177" s="96"/>
      <c r="AA177" s="96"/>
    </row>
    <row r="178" spans="1:27" x14ac:dyDescent="0.3">
      <c r="A178" s="34">
        <v>2010</v>
      </c>
      <c r="B178" s="29">
        <v>40354</v>
      </c>
      <c r="C178" s="102"/>
      <c r="D178" s="101"/>
      <c r="E178" s="34">
        <v>176</v>
      </c>
      <c r="F178" s="102"/>
      <c r="G178" s="103"/>
      <c r="H178" s="104"/>
      <c r="I178" s="103"/>
      <c r="J178" s="105"/>
      <c r="K178" s="106"/>
      <c r="L178" s="105"/>
      <c r="M178" s="106"/>
      <c r="N178" s="107"/>
      <c r="O178" s="108"/>
      <c r="P178" s="107"/>
      <c r="Q178" s="108"/>
      <c r="R178" s="109"/>
      <c r="S178" s="110"/>
      <c r="T178" s="109"/>
      <c r="U178" s="111"/>
      <c r="V178" s="108"/>
      <c r="W178" s="107"/>
      <c r="X178" s="112"/>
      <c r="Z178" s="96"/>
      <c r="AA178" s="96"/>
    </row>
    <row r="179" spans="1:27" x14ac:dyDescent="0.3">
      <c r="A179" s="33">
        <v>2010</v>
      </c>
      <c r="B179" s="24">
        <v>40355</v>
      </c>
      <c r="C179" s="102"/>
      <c r="D179" s="101"/>
      <c r="E179" s="33">
        <v>177</v>
      </c>
      <c r="F179" s="102"/>
      <c r="G179" s="103"/>
      <c r="H179" s="104"/>
      <c r="I179" s="103"/>
      <c r="J179" s="105"/>
      <c r="K179" s="106"/>
      <c r="L179" s="105"/>
      <c r="M179" s="106"/>
      <c r="N179" s="107"/>
      <c r="O179" s="108"/>
      <c r="P179" s="107"/>
      <c r="Q179" s="108"/>
      <c r="R179" s="109"/>
      <c r="S179" s="110"/>
      <c r="T179" s="109"/>
      <c r="U179" s="111"/>
      <c r="V179" s="108"/>
      <c r="W179" s="107"/>
      <c r="X179" s="112"/>
      <c r="Z179" s="96"/>
      <c r="AA179" s="96"/>
    </row>
    <row r="180" spans="1:27" x14ac:dyDescent="0.3">
      <c r="A180" s="33">
        <v>2010</v>
      </c>
      <c r="B180" s="24">
        <v>40356</v>
      </c>
      <c r="C180" s="102"/>
      <c r="D180" s="101"/>
      <c r="E180" s="33">
        <v>178</v>
      </c>
      <c r="F180" s="102"/>
      <c r="G180" s="103"/>
      <c r="H180" s="104"/>
      <c r="I180" s="103"/>
      <c r="J180" s="105"/>
      <c r="K180" s="106"/>
      <c r="L180" s="105"/>
      <c r="M180" s="106"/>
      <c r="N180" s="107"/>
      <c r="O180" s="108"/>
      <c r="P180" s="107"/>
      <c r="Q180" s="108"/>
      <c r="R180" s="109"/>
      <c r="S180" s="110"/>
      <c r="T180" s="109"/>
      <c r="U180" s="111"/>
      <c r="V180" s="108"/>
      <c r="W180" s="107"/>
      <c r="X180" s="112"/>
      <c r="Z180" s="96"/>
      <c r="AA180" s="96"/>
    </row>
    <row r="181" spans="1:27" x14ac:dyDescent="0.3">
      <c r="A181" s="33">
        <v>2010</v>
      </c>
      <c r="B181" s="24">
        <v>40357</v>
      </c>
      <c r="C181" s="102"/>
      <c r="D181" s="101"/>
      <c r="E181" s="33">
        <v>179</v>
      </c>
      <c r="F181" s="102"/>
      <c r="G181" s="103"/>
      <c r="H181" s="104"/>
      <c r="I181" s="103"/>
      <c r="J181" s="105"/>
      <c r="K181" s="106"/>
      <c r="L181" s="105"/>
      <c r="M181" s="106"/>
      <c r="N181" s="107"/>
      <c r="O181" s="108"/>
      <c r="P181" s="107"/>
      <c r="Q181" s="108"/>
      <c r="R181" s="109"/>
      <c r="S181" s="110"/>
      <c r="T181" s="109"/>
      <c r="U181" s="111"/>
      <c r="V181" s="108"/>
      <c r="W181" s="107"/>
      <c r="X181" s="112"/>
      <c r="Z181" s="96"/>
      <c r="AA181" s="96"/>
    </row>
    <row r="182" spans="1:27" x14ac:dyDescent="0.3">
      <c r="A182" s="34">
        <v>2010</v>
      </c>
      <c r="B182" s="29">
        <v>40358</v>
      </c>
      <c r="C182" s="102"/>
      <c r="D182" s="101"/>
      <c r="E182" s="34">
        <v>180</v>
      </c>
      <c r="F182" s="102"/>
      <c r="G182" s="103"/>
      <c r="H182" s="104"/>
      <c r="I182" s="103"/>
      <c r="J182" s="105"/>
      <c r="K182" s="106"/>
      <c r="L182" s="105"/>
      <c r="M182" s="106"/>
      <c r="N182" s="107"/>
      <c r="O182" s="108"/>
      <c r="P182" s="107"/>
      <c r="Q182" s="108"/>
      <c r="R182" s="109"/>
      <c r="S182" s="110"/>
      <c r="T182" s="109"/>
      <c r="U182" s="111"/>
      <c r="V182" s="108"/>
      <c r="W182" s="107"/>
      <c r="X182" s="112"/>
      <c r="Z182" s="96"/>
      <c r="AA182" s="96"/>
    </row>
    <row r="183" spans="1:27" x14ac:dyDescent="0.3">
      <c r="A183" s="33">
        <v>2010</v>
      </c>
      <c r="B183" s="24">
        <v>40359</v>
      </c>
      <c r="C183" s="102"/>
      <c r="D183" s="101"/>
      <c r="E183" s="33">
        <v>181</v>
      </c>
      <c r="F183" s="102"/>
      <c r="G183" s="103"/>
      <c r="H183" s="104"/>
      <c r="I183" s="103"/>
      <c r="J183" s="105"/>
      <c r="K183" s="106"/>
      <c r="L183" s="105"/>
      <c r="M183" s="106"/>
      <c r="N183" s="107"/>
      <c r="O183" s="108"/>
      <c r="P183" s="107"/>
      <c r="Q183" s="108"/>
      <c r="R183" s="109"/>
      <c r="S183" s="110"/>
      <c r="T183" s="109"/>
      <c r="U183" s="111"/>
      <c r="V183" s="108"/>
      <c r="W183" s="107"/>
      <c r="X183" s="112"/>
      <c r="Z183" s="96"/>
      <c r="AA183" s="96"/>
    </row>
    <row r="184" spans="1:27" x14ac:dyDescent="0.3">
      <c r="A184" s="33">
        <v>2010</v>
      </c>
      <c r="B184" s="24">
        <v>40360</v>
      </c>
      <c r="C184" s="102"/>
      <c r="D184" s="101"/>
      <c r="E184" s="33">
        <v>182</v>
      </c>
      <c r="F184" s="102"/>
      <c r="G184" s="103"/>
      <c r="H184" s="104"/>
      <c r="I184" s="103"/>
      <c r="J184" s="105"/>
      <c r="K184" s="106"/>
      <c r="L184" s="105"/>
      <c r="M184" s="106"/>
      <c r="N184" s="107"/>
      <c r="O184" s="108"/>
      <c r="P184" s="107"/>
      <c r="Q184" s="108"/>
      <c r="R184" s="109"/>
      <c r="S184" s="110"/>
      <c r="T184" s="109"/>
      <c r="U184" s="111"/>
      <c r="V184" s="108"/>
      <c r="W184" s="107"/>
      <c r="X184" s="112"/>
      <c r="Z184" s="96"/>
      <c r="AA184" s="96"/>
    </row>
    <row r="185" spans="1:27" x14ac:dyDescent="0.3">
      <c r="A185" s="33">
        <v>2010</v>
      </c>
      <c r="B185" s="24">
        <v>40361</v>
      </c>
      <c r="C185" s="102"/>
      <c r="D185" s="101"/>
      <c r="E185" s="33">
        <v>183</v>
      </c>
      <c r="F185" s="102"/>
      <c r="G185" s="103"/>
      <c r="H185" s="104"/>
      <c r="I185" s="103"/>
      <c r="J185" s="105"/>
      <c r="K185" s="106"/>
      <c r="L185" s="105"/>
      <c r="M185" s="106"/>
      <c r="N185" s="107"/>
      <c r="O185" s="108"/>
      <c r="P185" s="107"/>
      <c r="Q185" s="108"/>
      <c r="R185" s="109"/>
      <c r="S185" s="110"/>
      <c r="T185" s="109"/>
      <c r="U185" s="111"/>
      <c r="V185" s="108"/>
      <c r="W185" s="107"/>
      <c r="X185" s="112"/>
      <c r="Z185" s="96"/>
      <c r="AA185" s="96"/>
    </row>
    <row r="186" spans="1:27" x14ac:dyDescent="0.3">
      <c r="A186" s="34">
        <v>2010</v>
      </c>
      <c r="B186" s="29">
        <v>40362</v>
      </c>
      <c r="C186" s="102"/>
      <c r="D186" s="101"/>
      <c r="E186" s="34">
        <v>184</v>
      </c>
      <c r="F186" s="102"/>
      <c r="G186" s="103"/>
      <c r="H186" s="104"/>
      <c r="I186" s="103"/>
      <c r="J186" s="105"/>
      <c r="K186" s="106"/>
      <c r="L186" s="105"/>
      <c r="M186" s="106"/>
      <c r="N186" s="107"/>
      <c r="O186" s="108"/>
      <c r="P186" s="107"/>
      <c r="Q186" s="108"/>
      <c r="R186" s="109"/>
      <c r="S186" s="110"/>
      <c r="T186" s="109"/>
      <c r="U186" s="111"/>
      <c r="V186" s="108"/>
      <c r="W186" s="107"/>
      <c r="X186" s="112"/>
      <c r="Z186" s="96"/>
      <c r="AA186" s="96"/>
    </row>
    <row r="187" spans="1:27" x14ac:dyDescent="0.3">
      <c r="A187" s="33">
        <v>2010</v>
      </c>
      <c r="B187" s="24">
        <v>40363</v>
      </c>
      <c r="C187" s="102"/>
      <c r="D187" s="101"/>
      <c r="E187" s="33">
        <v>185</v>
      </c>
      <c r="F187" s="102"/>
      <c r="G187" s="103"/>
      <c r="H187" s="104"/>
      <c r="I187" s="103"/>
      <c r="J187" s="105"/>
      <c r="K187" s="106"/>
      <c r="L187" s="105"/>
      <c r="M187" s="106"/>
      <c r="N187" s="107"/>
      <c r="O187" s="108"/>
      <c r="P187" s="107"/>
      <c r="Q187" s="108"/>
      <c r="R187" s="109"/>
      <c r="S187" s="110"/>
      <c r="T187" s="109"/>
      <c r="U187" s="111"/>
      <c r="V187" s="108"/>
      <c r="W187" s="107"/>
      <c r="X187" s="112"/>
      <c r="Z187" s="96"/>
      <c r="AA187" s="96"/>
    </row>
    <row r="188" spans="1:27" x14ac:dyDescent="0.3">
      <c r="A188" s="33">
        <v>2010</v>
      </c>
      <c r="B188" s="24">
        <v>40364</v>
      </c>
      <c r="C188" s="102"/>
      <c r="D188" s="101"/>
      <c r="E188" s="33">
        <v>186</v>
      </c>
      <c r="F188" s="102"/>
      <c r="G188" s="103"/>
      <c r="H188" s="104"/>
      <c r="I188" s="103"/>
      <c r="J188" s="105"/>
      <c r="K188" s="106"/>
      <c r="L188" s="105"/>
      <c r="M188" s="106"/>
      <c r="N188" s="107"/>
      <c r="O188" s="108"/>
      <c r="P188" s="107"/>
      <c r="Q188" s="108"/>
      <c r="R188" s="109"/>
      <c r="S188" s="110"/>
      <c r="T188" s="109"/>
      <c r="U188" s="111"/>
      <c r="V188" s="108"/>
      <c r="W188" s="107"/>
      <c r="X188" s="112"/>
      <c r="Z188" s="96"/>
      <c r="AA188" s="96"/>
    </row>
    <row r="189" spans="1:27" x14ac:dyDescent="0.3">
      <c r="A189" s="33">
        <v>2010</v>
      </c>
      <c r="B189" s="24">
        <v>40365</v>
      </c>
      <c r="C189" s="102"/>
      <c r="D189" s="101"/>
      <c r="E189" s="33">
        <v>187</v>
      </c>
      <c r="F189" s="102"/>
      <c r="G189" s="103"/>
      <c r="H189" s="104"/>
      <c r="I189" s="103"/>
      <c r="J189" s="105"/>
      <c r="K189" s="106"/>
      <c r="L189" s="105"/>
      <c r="M189" s="106"/>
      <c r="N189" s="107"/>
      <c r="O189" s="108"/>
      <c r="P189" s="107"/>
      <c r="Q189" s="108"/>
      <c r="R189" s="109"/>
      <c r="S189" s="110"/>
      <c r="T189" s="109"/>
      <c r="U189" s="111"/>
      <c r="V189" s="108"/>
      <c r="W189" s="107"/>
      <c r="X189" s="112"/>
      <c r="Z189" s="96"/>
      <c r="AA189" s="96"/>
    </row>
    <row r="190" spans="1:27" x14ac:dyDescent="0.3">
      <c r="A190" s="34">
        <v>2010</v>
      </c>
      <c r="B190" s="29">
        <v>40366</v>
      </c>
      <c r="C190" s="102"/>
      <c r="D190" s="101"/>
      <c r="E190" s="34">
        <v>188</v>
      </c>
      <c r="F190" s="102"/>
      <c r="G190" s="103"/>
      <c r="H190" s="104"/>
      <c r="I190" s="103"/>
      <c r="J190" s="105"/>
      <c r="K190" s="106"/>
      <c r="L190" s="105"/>
      <c r="M190" s="106"/>
      <c r="N190" s="107"/>
      <c r="O190" s="108"/>
      <c r="P190" s="107"/>
      <c r="Q190" s="108"/>
      <c r="R190" s="109"/>
      <c r="S190" s="110"/>
      <c r="T190" s="109"/>
      <c r="U190" s="111"/>
      <c r="V190" s="108"/>
      <c r="W190" s="107"/>
      <c r="X190" s="112"/>
      <c r="Z190" s="96"/>
      <c r="AA190" s="96"/>
    </row>
    <row r="191" spans="1:27" x14ac:dyDescent="0.3">
      <c r="A191" s="33">
        <v>2010</v>
      </c>
      <c r="B191" s="24">
        <v>40367</v>
      </c>
      <c r="C191" s="102"/>
      <c r="D191" s="101"/>
      <c r="E191" s="33">
        <v>189</v>
      </c>
      <c r="F191" s="102"/>
      <c r="G191" s="103"/>
      <c r="H191" s="104"/>
      <c r="I191" s="103"/>
      <c r="J191" s="105"/>
      <c r="K191" s="106"/>
      <c r="L191" s="105"/>
      <c r="M191" s="106"/>
      <c r="N191" s="107"/>
      <c r="O191" s="108"/>
      <c r="P191" s="107"/>
      <c r="Q191" s="108"/>
      <c r="R191" s="109"/>
      <c r="S191" s="110"/>
      <c r="T191" s="109"/>
      <c r="U191" s="111"/>
      <c r="V191" s="108"/>
      <c r="W191" s="107"/>
      <c r="X191" s="112"/>
      <c r="Z191" s="96"/>
      <c r="AA191" s="96"/>
    </row>
    <row r="192" spans="1:27" x14ac:dyDescent="0.3">
      <c r="A192" s="33">
        <v>2010</v>
      </c>
      <c r="B192" s="24">
        <v>40368</v>
      </c>
      <c r="C192" s="102"/>
      <c r="D192" s="101"/>
      <c r="E192" s="33">
        <v>190</v>
      </c>
      <c r="F192" s="102"/>
      <c r="G192" s="103"/>
      <c r="H192" s="104"/>
      <c r="I192" s="103"/>
      <c r="J192" s="105"/>
      <c r="K192" s="106"/>
      <c r="L192" s="105"/>
      <c r="M192" s="106"/>
      <c r="N192" s="107"/>
      <c r="O192" s="108"/>
      <c r="P192" s="107"/>
      <c r="Q192" s="108"/>
      <c r="R192" s="109"/>
      <c r="S192" s="110"/>
      <c r="T192" s="109"/>
      <c r="U192" s="111"/>
      <c r="V192" s="108"/>
      <c r="W192" s="107"/>
      <c r="X192" s="112"/>
      <c r="Z192" s="96"/>
      <c r="AA192" s="96"/>
    </row>
    <row r="193" spans="1:27" x14ac:dyDescent="0.3">
      <c r="A193" s="33">
        <v>2010</v>
      </c>
      <c r="B193" s="24">
        <v>40369</v>
      </c>
      <c r="C193" s="102"/>
      <c r="D193" s="101"/>
      <c r="E193" s="33">
        <v>191</v>
      </c>
      <c r="F193" s="102"/>
      <c r="G193" s="103"/>
      <c r="H193" s="104"/>
      <c r="I193" s="103"/>
      <c r="J193" s="105"/>
      <c r="K193" s="106"/>
      <c r="L193" s="105"/>
      <c r="M193" s="106"/>
      <c r="N193" s="107"/>
      <c r="O193" s="108"/>
      <c r="P193" s="107"/>
      <c r="Q193" s="108"/>
      <c r="R193" s="109"/>
      <c r="S193" s="110"/>
      <c r="T193" s="109"/>
      <c r="U193" s="111"/>
      <c r="V193" s="108"/>
      <c r="W193" s="107"/>
      <c r="X193" s="112"/>
      <c r="Z193" s="96"/>
      <c r="AA193" s="96"/>
    </row>
    <row r="194" spans="1:27" x14ac:dyDescent="0.3">
      <c r="A194" s="34">
        <v>2010</v>
      </c>
      <c r="B194" s="29">
        <v>40370</v>
      </c>
      <c r="C194" s="102"/>
      <c r="D194" s="101"/>
      <c r="E194" s="34">
        <v>192</v>
      </c>
      <c r="F194" s="102"/>
      <c r="G194" s="103"/>
      <c r="H194" s="104"/>
      <c r="I194" s="103"/>
      <c r="J194" s="105"/>
      <c r="K194" s="106"/>
      <c r="L194" s="105"/>
      <c r="M194" s="106"/>
      <c r="N194" s="107"/>
      <c r="O194" s="108"/>
      <c r="P194" s="107"/>
      <c r="Q194" s="108"/>
      <c r="R194" s="109"/>
      <c r="S194" s="110"/>
      <c r="T194" s="109"/>
      <c r="U194" s="111"/>
      <c r="V194" s="108"/>
      <c r="W194" s="107"/>
      <c r="X194" s="112"/>
      <c r="Z194" s="96"/>
      <c r="AA194" s="96"/>
    </row>
    <row r="195" spans="1:27" x14ac:dyDescent="0.3">
      <c r="A195" s="33">
        <v>2010</v>
      </c>
      <c r="B195" s="24">
        <v>40371</v>
      </c>
      <c r="C195" s="102"/>
      <c r="D195" s="101"/>
      <c r="E195" s="33">
        <v>193</v>
      </c>
      <c r="F195" s="102"/>
      <c r="G195" s="103"/>
      <c r="H195" s="104"/>
      <c r="I195" s="103"/>
      <c r="J195" s="105"/>
      <c r="K195" s="106"/>
      <c r="L195" s="105"/>
      <c r="M195" s="106"/>
      <c r="N195" s="107"/>
      <c r="O195" s="108"/>
      <c r="P195" s="107"/>
      <c r="Q195" s="108"/>
      <c r="R195" s="109"/>
      <c r="S195" s="110"/>
      <c r="T195" s="109"/>
      <c r="U195" s="111"/>
      <c r="V195" s="108"/>
      <c r="W195" s="107"/>
      <c r="X195" s="112"/>
      <c r="Z195" s="96"/>
      <c r="AA195" s="96"/>
    </row>
    <row r="196" spans="1:27" x14ac:dyDescent="0.3">
      <c r="A196" s="33">
        <v>2010</v>
      </c>
      <c r="B196" s="24">
        <v>40372</v>
      </c>
      <c r="C196" s="102"/>
      <c r="D196" s="101"/>
      <c r="E196" s="33">
        <v>194</v>
      </c>
      <c r="F196" s="102"/>
      <c r="G196" s="103"/>
      <c r="H196" s="104"/>
      <c r="I196" s="103"/>
      <c r="J196" s="105"/>
      <c r="K196" s="106"/>
      <c r="L196" s="105"/>
      <c r="M196" s="106"/>
      <c r="N196" s="107"/>
      <c r="O196" s="108"/>
      <c r="P196" s="107"/>
      <c r="Q196" s="108"/>
      <c r="R196" s="109"/>
      <c r="S196" s="110"/>
      <c r="T196" s="109"/>
      <c r="U196" s="111"/>
      <c r="V196" s="108"/>
      <c r="W196" s="107"/>
      <c r="X196" s="112"/>
      <c r="Z196" s="96"/>
      <c r="AA196" s="96"/>
    </row>
    <row r="197" spans="1:27" x14ac:dyDescent="0.3">
      <c r="A197" s="33">
        <v>2010</v>
      </c>
      <c r="B197" s="24">
        <v>40373</v>
      </c>
      <c r="C197" s="102"/>
      <c r="D197" s="101"/>
      <c r="E197" s="33">
        <v>195</v>
      </c>
      <c r="F197" s="102"/>
      <c r="G197" s="103"/>
      <c r="H197" s="104"/>
      <c r="I197" s="103"/>
      <c r="J197" s="105"/>
      <c r="K197" s="106"/>
      <c r="L197" s="105"/>
      <c r="M197" s="106"/>
      <c r="N197" s="107"/>
      <c r="O197" s="108"/>
      <c r="P197" s="107"/>
      <c r="Q197" s="108"/>
      <c r="R197" s="109"/>
      <c r="S197" s="110"/>
      <c r="T197" s="109"/>
      <c r="U197" s="111"/>
      <c r="V197" s="108"/>
      <c r="W197" s="107"/>
      <c r="X197" s="112"/>
      <c r="Z197" s="96"/>
      <c r="AA197" s="96"/>
    </row>
    <row r="198" spans="1:27" x14ac:dyDescent="0.3">
      <c r="A198" s="34">
        <v>2010</v>
      </c>
      <c r="B198" s="29">
        <v>40374</v>
      </c>
      <c r="C198" s="102"/>
      <c r="D198" s="101"/>
      <c r="E198" s="34">
        <v>196</v>
      </c>
      <c r="F198" s="102"/>
      <c r="G198" s="103"/>
      <c r="H198" s="104"/>
      <c r="I198" s="103"/>
      <c r="J198" s="105"/>
      <c r="K198" s="106"/>
      <c r="L198" s="105"/>
      <c r="M198" s="106"/>
      <c r="N198" s="107"/>
      <c r="O198" s="108"/>
      <c r="P198" s="107"/>
      <c r="Q198" s="108"/>
      <c r="R198" s="109"/>
      <c r="S198" s="110"/>
      <c r="T198" s="109"/>
      <c r="U198" s="111"/>
      <c r="V198" s="108"/>
      <c r="W198" s="107"/>
      <c r="X198" s="112"/>
      <c r="Z198" s="96"/>
      <c r="AA198" s="96"/>
    </row>
    <row r="199" spans="1:27" x14ac:dyDescent="0.3">
      <c r="A199" s="33">
        <v>2010</v>
      </c>
      <c r="B199" s="24">
        <v>40375</v>
      </c>
      <c r="C199" s="102"/>
      <c r="D199" s="101"/>
      <c r="E199" s="33">
        <v>197</v>
      </c>
      <c r="F199" s="102"/>
      <c r="G199" s="103"/>
      <c r="H199" s="104"/>
      <c r="I199" s="103"/>
      <c r="J199" s="105"/>
      <c r="K199" s="106"/>
      <c r="L199" s="105"/>
      <c r="M199" s="106"/>
      <c r="N199" s="107"/>
      <c r="O199" s="108"/>
      <c r="P199" s="107"/>
      <c r="Q199" s="108"/>
      <c r="R199" s="109"/>
      <c r="S199" s="110"/>
      <c r="T199" s="109"/>
      <c r="U199" s="111"/>
      <c r="V199" s="108"/>
      <c r="W199" s="107"/>
      <c r="X199" s="112"/>
      <c r="Z199" s="96"/>
      <c r="AA199" s="96"/>
    </row>
    <row r="200" spans="1:27" x14ac:dyDescent="0.3">
      <c r="A200" s="33">
        <v>2010</v>
      </c>
      <c r="B200" s="24">
        <v>40376</v>
      </c>
      <c r="C200" s="102"/>
      <c r="D200" s="101"/>
      <c r="E200" s="33">
        <v>198</v>
      </c>
      <c r="F200" s="102"/>
      <c r="G200" s="103"/>
      <c r="H200" s="104"/>
      <c r="I200" s="103"/>
      <c r="J200" s="105"/>
      <c r="K200" s="106"/>
      <c r="L200" s="105"/>
      <c r="M200" s="106"/>
      <c r="N200" s="107"/>
      <c r="O200" s="108"/>
      <c r="P200" s="107"/>
      <c r="Q200" s="108"/>
      <c r="R200" s="109"/>
      <c r="S200" s="110"/>
      <c r="T200" s="109"/>
      <c r="U200" s="111"/>
      <c r="V200" s="108"/>
      <c r="W200" s="107"/>
      <c r="X200" s="112"/>
      <c r="Z200" s="96"/>
      <c r="AA200" s="96"/>
    </row>
    <row r="201" spans="1:27" x14ac:dyDescent="0.3">
      <c r="A201" s="33">
        <v>2010</v>
      </c>
      <c r="B201" s="24">
        <v>40377</v>
      </c>
      <c r="C201" s="102"/>
      <c r="D201" s="101"/>
      <c r="E201" s="33">
        <v>199</v>
      </c>
      <c r="F201" s="102"/>
      <c r="G201" s="103"/>
      <c r="H201" s="104"/>
      <c r="I201" s="103"/>
      <c r="J201" s="105"/>
      <c r="K201" s="106"/>
      <c r="L201" s="105"/>
      <c r="M201" s="106"/>
      <c r="N201" s="107"/>
      <c r="O201" s="108"/>
      <c r="P201" s="107"/>
      <c r="Q201" s="108"/>
      <c r="R201" s="109"/>
      <c r="S201" s="110"/>
      <c r="T201" s="109"/>
      <c r="U201" s="111"/>
      <c r="V201" s="108"/>
      <c r="W201" s="107"/>
      <c r="X201" s="112"/>
      <c r="Z201" s="96"/>
      <c r="AA201" s="96"/>
    </row>
    <row r="202" spans="1:27" x14ac:dyDescent="0.3">
      <c r="A202" s="34">
        <v>2010</v>
      </c>
      <c r="B202" s="29">
        <v>40378</v>
      </c>
      <c r="C202" s="102"/>
      <c r="D202" s="101"/>
      <c r="E202" s="34">
        <v>200</v>
      </c>
      <c r="F202" s="102"/>
      <c r="G202" s="103"/>
      <c r="H202" s="104"/>
      <c r="I202" s="103"/>
      <c r="J202" s="105"/>
      <c r="K202" s="106"/>
      <c r="L202" s="105"/>
      <c r="M202" s="106"/>
      <c r="N202" s="107"/>
      <c r="O202" s="108"/>
      <c r="P202" s="107"/>
      <c r="Q202" s="108"/>
      <c r="R202" s="109"/>
      <c r="S202" s="110"/>
      <c r="T202" s="109"/>
      <c r="U202" s="111"/>
      <c r="V202" s="108"/>
      <c r="W202" s="107"/>
      <c r="X202" s="112"/>
      <c r="Z202" s="96"/>
      <c r="AA202" s="96"/>
    </row>
    <row r="203" spans="1:27" x14ac:dyDescent="0.3">
      <c r="A203" s="33">
        <v>2010</v>
      </c>
      <c r="B203" s="24">
        <v>40379</v>
      </c>
      <c r="C203" s="102"/>
      <c r="D203" s="101"/>
      <c r="E203" s="33">
        <v>201</v>
      </c>
      <c r="F203" s="102"/>
      <c r="G203" s="103"/>
      <c r="H203" s="104"/>
      <c r="I203" s="103"/>
      <c r="J203" s="105"/>
      <c r="K203" s="106"/>
      <c r="L203" s="105"/>
      <c r="M203" s="106"/>
      <c r="N203" s="107"/>
      <c r="O203" s="108"/>
      <c r="P203" s="107"/>
      <c r="Q203" s="108"/>
      <c r="R203" s="109"/>
      <c r="S203" s="110"/>
      <c r="T203" s="109"/>
      <c r="U203" s="111"/>
      <c r="V203" s="108"/>
      <c r="W203" s="107"/>
      <c r="X203" s="112"/>
      <c r="Z203" s="96"/>
      <c r="AA203" s="96"/>
    </row>
    <row r="204" spans="1:27" x14ac:dyDescent="0.3">
      <c r="A204" s="33">
        <v>2010</v>
      </c>
      <c r="B204" s="24">
        <v>40380</v>
      </c>
      <c r="C204" s="102"/>
      <c r="D204" s="101"/>
      <c r="E204" s="33">
        <v>202</v>
      </c>
      <c r="F204" s="102"/>
      <c r="G204" s="103"/>
      <c r="H204" s="104"/>
      <c r="I204" s="103"/>
      <c r="J204" s="105"/>
      <c r="K204" s="106"/>
      <c r="L204" s="105"/>
      <c r="M204" s="106"/>
      <c r="N204" s="107"/>
      <c r="O204" s="108"/>
      <c r="P204" s="107"/>
      <c r="Q204" s="108"/>
      <c r="R204" s="109"/>
      <c r="S204" s="110"/>
      <c r="T204" s="109"/>
      <c r="U204" s="111"/>
      <c r="V204" s="108"/>
      <c r="W204" s="107"/>
      <c r="X204" s="112"/>
      <c r="Z204" s="96"/>
      <c r="AA204" s="96"/>
    </row>
    <row r="205" spans="1:27" x14ac:dyDescent="0.3">
      <c r="A205" s="33">
        <v>2010</v>
      </c>
      <c r="B205" s="24">
        <v>40381</v>
      </c>
      <c r="C205" s="102"/>
      <c r="D205" s="101"/>
      <c r="E205" s="33">
        <v>203</v>
      </c>
      <c r="F205" s="102"/>
      <c r="G205" s="103"/>
      <c r="H205" s="104"/>
      <c r="I205" s="103"/>
      <c r="J205" s="105"/>
      <c r="K205" s="106"/>
      <c r="L205" s="105"/>
      <c r="M205" s="106"/>
      <c r="N205" s="107"/>
      <c r="O205" s="108"/>
      <c r="P205" s="107"/>
      <c r="Q205" s="108"/>
      <c r="R205" s="109"/>
      <c r="S205" s="110"/>
      <c r="T205" s="109"/>
      <c r="U205" s="111"/>
      <c r="V205" s="108"/>
      <c r="W205" s="107"/>
      <c r="X205" s="112"/>
      <c r="Z205" s="96"/>
      <c r="AA205" s="96"/>
    </row>
    <row r="206" spans="1:27" x14ac:dyDescent="0.3">
      <c r="A206" s="34">
        <v>2010</v>
      </c>
      <c r="B206" s="29">
        <v>40382</v>
      </c>
      <c r="C206" s="102"/>
      <c r="D206" s="101"/>
      <c r="E206" s="34">
        <v>204</v>
      </c>
      <c r="F206" s="102"/>
      <c r="G206" s="103"/>
      <c r="H206" s="104"/>
      <c r="I206" s="103"/>
      <c r="J206" s="105"/>
      <c r="K206" s="106"/>
      <c r="L206" s="105"/>
      <c r="M206" s="106"/>
      <c r="N206" s="107"/>
      <c r="O206" s="108"/>
      <c r="P206" s="107"/>
      <c r="Q206" s="108"/>
      <c r="R206" s="109"/>
      <c r="S206" s="110"/>
      <c r="T206" s="109"/>
      <c r="U206" s="111"/>
      <c r="V206" s="108"/>
      <c r="W206" s="107"/>
      <c r="X206" s="112"/>
      <c r="Z206" s="96"/>
      <c r="AA206" s="96"/>
    </row>
    <row r="207" spans="1:27" x14ac:dyDescent="0.3">
      <c r="A207" s="33">
        <v>2010</v>
      </c>
      <c r="B207" s="24">
        <v>40383</v>
      </c>
      <c r="C207" s="102"/>
      <c r="D207" s="101"/>
      <c r="E207" s="33">
        <v>205</v>
      </c>
      <c r="F207" s="102"/>
      <c r="G207" s="103"/>
      <c r="H207" s="104"/>
      <c r="I207" s="103"/>
      <c r="J207" s="105"/>
      <c r="K207" s="106"/>
      <c r="L207" s="105"/>
      <c r="M207" s="106"/>
      <c r="N207" s="107"/>
      <c r="O207" s="108"/>
      <c r="P207" s="107"/>
      <c r="Q207" s="108"/>
      <c r="R207" s="109"/>
      <c r="S207" s="110"/>
      <c r="T207" s="109"/>
      <c r="U207" s="111"/>
      <c r="V207" s="108"/>
      <c r="W207" s="107"/>
      <c r="X207" s="112"/>
      <c r="Z207" s="96"/>
      <c r="AA207" s="96"/>
    </row>
    <row r="208" spans="1:27" x14ac:dyDescent="0.3">
      <c r="A208" s="33">
        <v>2010</v>
      </c>
      <c r="B208" s="24">
        <v>40384</v>
      </c>
      <c r="C208" s="102"/>
      <c r="D208" s="101"/>
      <c r="E208" s="33">
        <v>206</v>
      </c>
      <c r="F208" s="102"/>
      <c r="G208" s="103"/>
      <c r="H208" s="104"/>
      <c r="I208" s="103"/>
      <c r="J208" s="105"/>
      <c r="K208" s="106"/>
      <c r="L208" s="105"/>
      <c r="M208" s="106"/>
      <c r="N208" s="107"/>
      <c r="O208" s="108"/>
      <c r="P208" s="107"/>
      <c r="Q208" s="108"/>
      <c r="R208" s="109"/>
      <c r="S208" s="110"/>
      <c r="T208" s="109"/>
      <c r="U208" s="111"/>
      <c r="V208" s="108"/>
      <c r="W208" s="107"/>
      <c r="X208" s="112"/>
      <c r="Z208" s="96"/>
      <c r="AA208" s="96"/>
    </row>
    <row r="209" spans="1:27" x14ac:dyDescent="0.3">
      <c r="A209" s="33">
        <v>2010</v>
      </c>
      <c r="B209" s="24">
        <v>40385</v>
      </c>
      <c r="C209" s="102"/>
      <c r="D209" s="101"/>
      <c r="E209" s="33">
        <v>207</v>
      </c>
      <c r="F209" s="102"/>
      <c r="G209" s="103"/>
      <c r="H209" s="104"/>
      <c r="I209" s="103"/>
      <c r="J209" s="105"/>
      <c r="K209" s="106"/>
      <c r="L209" s="105"/>
      <c r="M209" s="106"/>
      <c r="N209" s="107"/>
      <c r="O209" s="108"/>
      <c r="P209" s="107"/>
      <c r="Q209" s="108"/>
      <c r="R209" s="109"/>
      <c r="S209" s="110"/>
      <c r="T209" s="109"/>
      <c r="U209" s="111"/>
      <c r="V209" s="108"/>
      <c r="W209" s="107"/>
      <c r="X209" s="112"/>
      <c r="Z209" s="96"/>
      <c r="AA209" s="96"/>
    </row>
    <row r="210" spans="1:27" x14ac:dyDescent="0.3">
      <c r="A210" s="34">
        <v>2010</v>
      </c>
      <c r="B210" s="29">
        <v>40386</v>
      </c>
      <c r="C210" s="102"/>
      <c r="D210" s="101"/>
      <c r="E210" s="34">
        <v>208</v>
      </c>
      <c r="F210" s="102"/>
      <c r="G210" s="103"/>
      <c r="H210" s="104"/>
      <c r="I210" s="103"/>
      <c r="J210" s="105"/>
      <c r="K210" s="106"/>
      <c r="L210" s="105"/>
      <c r="M210" s="106"/>
      <c r="N210" s="107"/>
      <c r="O210" s="108"/>
      <c r="P210" s="107"/>
      <c r="Q210" s="108"/>
      <c r="R210" s="109"/>
      <c r="S210" s="110"/>
      <c r="T210" s="109"/>
      <c r="U210" s="111"/>
      <c r="V210" s="108"/>
      <c r="W210" s="107"/>
      <c r="X210" s="112"/>
      <c r="Z210" s="96"/>
      <c r="AA210" s="96"/>
    </row>
    <row r="211" spans="1:27" x14ac:dyDescent="0.3">
      <c r="A211" s="33">
        <v>2010</v>
      </c>
      <c r="B211" s="24">
        <v>40387</v>
      </c>
      <c r="C211" s="102"/>
      <c r="D211" s="101"/>
      <c r="E211" s="33">
        <v>209</v>
      </c>
      <c r="F211" s="102"/>
      <c r="G211" s="103"/>
      <c r="H211" s="104"/>
      <c r="I211" s="103"/>
      <c r="J211" s="105"/>
      <c r="K211" s="106"/>
      <c r="L211" s="105"/>
      <c r="M211" s="106"/>
      <c r="N211" s="107"/>
      <c r="O211" s="108"/>
      <c r="P211" s="107"/>
      <c r="Q211" s="108"/>
      <c r="R211" s="109"/>
      <c r="S211" s="110"/>
      <c r="T211" s="109"/>
      <c r="U211" s="111"/>
      <c r="V211" s="108"/>
      <c r="W211" s="107"/>
      <c r="X211" s="112"/>
      <c r="Z211" s="96"/>
      <c r="AA211" s="96"/>
    </row>
    <row r="212" spans="1:27" x14ac:dyDescent="0.3">
      <c r="A212" s="33">
        <v>2010</v>
      </c>
      <c r="B212" s="24">
        <v>40388</v>
      </c>
      <c r="C212" s="102"/>
      <c r="D212" s="101"/>
      <c r="E212" s="33">
        <v>210</v>
      </c>
      <c r="F212" s="102"/>
      <c r="G212" s="103"/>
      <c r="H212" s="104"/>
      <c r="I212" s="103"/>
      <c r="J212" s="105"/>
      <c r="K212" s="106"/>
      <c r="L212" s="105"/>
      <c r="M212" s="106"/>
      <c r="N212" s="107"/>
      <c r="O212" s="108"/>
      <c r="P212" s="107"/>
      <c r="Q212" s="108"/>
      <c r="R212" s="109"/>
      <c r="S212" s="110"/>
      <c r="T212" s="109"/>
      <c r="U212" s="111"/>
      <c r="V212" s="108"/>
      <c r="W212" s="107"/>
      <c r="X212" s="112"/>
      <c r="Z212" s="96"/>
      <c r="AA212" s="96"/>
    </row>
    <row r="213" spans="1:27" x14ac:dyDescent="0.3">
      <c r="A213" s="33">
        <v>2010</v>
      </c>
      <c r="B213" s="24">
        <v>40389</v>
      </c>
      <c r="C213" s="102"/>
      <c r="D213" s="101"/>
      <c r="E213" s="33">
        <v>211</v>
      </c>
      <c r="F213" s="102"/>
      <c r="G213" s="103"/>
      <c r="H213" s="104"/>
      <c r="I213" s="103"/>
      <c r="J213" s="105"/>
      <c r="K213" s="106"/>
      <c r="L213" s="105"/>
      <c r="M213" s="106"/>
      <c r="N213" s="107"/>
      <c r="O213" s="108"/>
      <c r="P213" s="107"/>
      <c r="Q213" s="108"/>
      <c r="R213" s="109"/>
      <c r="S213" s="110"/>
      <c r="T213" s="109"/>
      <c r="U213" s="111"/>
      <c r="V213" s="108"/>
      <c r="W213" s="107"/>
      <c r="X213" s="112"/>
      <c r="Z213" s="96"/>
      <c r="AA213" s="96"/>
    </row>
    <row r="214" spans="1:27" s="16" customFormat="1" x14ac:dyDescent="0.3">
      <c r="A214" s="34">
        <v>2010</v>
      </c>
      <c r="B214" s="29">
        <v>40390</v>
      </c>
      <c r="C214" s="34">
        <v>7</v>
      </c>
      <c r="D214" s="28">
        <v>31</v>
      </c>
      <c r="E214" s="34">
        <v>212</v>
      </c>
      <c r="F214" s="38">
        <v>212</v>
      </c>
      <c r="G214" s="38">
        <v>17.694791666666664</v>
      </c>
      <c r="H214" s="30"/>
      <c r="I214" s="38"/>
      <c r="J214" s="30">
        <v>19.933958333333333</v>
      </c>
      <c r="K214" s="38">
        <v>19.884999999999994</v>
      </c>
      <c r="L214" s="30">
        <v>19.942708333333321</v>
      </c>
      <c r="M214" s="38">
        <v>20.688749999999995</v>
      </c>
      <c r="N214" s="30">
        <v>379.04199999999997</v>
      </c>
      <c r="O214" s="38">
        <v>379.04199999999997</v>
      </c>
      <c r="P214" s="30">
        <v>32.749228799999997</v>
      </c>
      <c r="Q214" s="38">
        <f t="shared" ref="Q214:Q272" si="0">O214*60*60*24/10^6</f>
        <v>32.74922879999999</v>
      </c>
      <c r="R214" s="31">
        <v>238.83103448275901</v>
      </c>
      <c r="S214" s="48">
        <v>1742.6545249999999</v>
      </c>
      <c r="T214" s="31">
        <v>80077</v>
      </c>
      <c r="U214" s="94">
        <v>75962</v>
      </c>
      <c r="V214" s="52">
        <v>1.8845628372944876E-2</v>
      </c>
      <c r="W214" s="14">
        <v>4.3349470149209264E-4</v>
      </c>
      <c r="X214" s="87">
        <f>Q214</f>
        <v>32.74922879999999</v>
      </c>
      <c r="Z214" s="95"/>
      <c r="AA214" s="95"/>
    </row>
    <row r="215" spans="1:27" x14ac:dyDescent="0.3">
      <c r="A215" s="33">
        <v>2010</v>
      </c>
      <c r="B215" s="24">
        <v>40391</v>
      </c>
      <c r="C215" s="33">
        <v>8</v>
      </c>
      <c r="D215" s="23">
        <v>1</v>
      </c>
      <c r="E215" s="33">
        <v>213</v>
      </c>
      <c r="F215" s="92">
        <v>213</v>
      </c>
      <c r="G215" s="37">
        <v>20.820833333333333</v>
      </c>
      <c r="H215" s="25"/>
      <c r="I215" s="37"/>
      <c r="J215" s="25">
        <v>19.87895833333333</v>
      </c>
      <c r="K215" s="37">
        <v>19.85583333333334</v>
      </c>
      <c r="L215" s="25">
        <v>19.826041666666672</v>
      </c>
      <c r="M215" s="37">
        <v>21.569791666666674</v>
      </c>
      <c r="N215" s="26">
        <v>76.2321666666667</v>
      </c>
      <c r="O215" s="41">
        <v>76.2321666666667</v>
      </c>
      <c r="P215" s="25">
        <v>6.5864592000000028</v>
      </c>
      <c r="Q215" s="44">
        <f t="shared" si="0"/>
        <v>6.5864592000000028</v>
      </c>
      <c r="R215" s="27">
        <v>238.5</v>
      </c>
      <c r="S215" s="89">
        <v>1740.2391</v>
      </c>
      <c r="T215" s="27"/>
      <c r="U215" s="89">
        <v>75962</v>
      </c>
      <c r="V215" s="51">
        <v>3.792017417106012E-3</v>
      </c>
      <c r="W215" s="9">
        <v>8.7183584756470617E-5</v>
      </c>
      <c r="X215" s="86">
        <f t="shared" ref="X215:X246" si="1">X214+Q215</f>
        <v>39.33568799999999</v>
      </c>
    </row>
    <row r="216" spans="1:27" x14ac:dyDescent="0.3">
      <c r="A216" s="33">
        <v>2010</v>
      </c>
      <c r="B216" s="24">
        <v>40392</v>
      </c>
      <c r="C216" s="33">
        <v>8</v>
      </c>
      <c r="D216" s="23">
        <v>2</v>
      </c>
      <c r="E216" s="33">
        <v>214</v>
      </c>
      <c r="F216" s="92">
        <v>214</v>
      </c>
      <c r="G216" s="37">
        <v>21.994791666666661</v>
      </c>
      <c r="H216" s="25"/>
      <c r="I216" s="37"/>
      <c r="J216" s="25">
        <v>19.819791666666674</v>
      </c>
      <c r="K216" s="37">
        <v>19.80333333333332</v>
      </c>
      <c r="L216" s="25">
        <v>19.784999999999989</v>
      </c>
      <c r="M216" s="37">
        <v>22.177916666666665</v>
      </c>
      <c r="N216" s="26">
        <v>384.49207368421099</v>
      </c>
      <c r="O216" s="41">
        <v>384.49207368421099</v>
      </c>
      <c r="P216" s="25">
        <v>33.220115166315829</v>
      </c>
      <c r="Q216" s="44">
        <f t="shared" si="0"/>
        <v>33.220115166315829</v>
      </c>
      <c r="R216" s="27">
        <v>238.16896551724099</v>
      </c>
      <c r="S216" s="89">
        <v>1737.8236750000001</v>
      </c>
      <c r="T216" s="27"/>
      <c r="U216" s="89">
        <v>75962</v>
      </c>
      <c r="V216" s="51">
        <v>1.9134993708194499E-2</v>
      </c>
      <c r="W216" s="9">
        <v>4.3972772597182562E-4</v>
      </c>
      <c r="X216" s="86">
        <f t="shared" si="1"/>
        <v>72.555803166315826</v>
      </c>
    </row>
    <row r="217" spans="1:27" x14ac:dyDescent="0.3">
      <c r="A217" s="33">
        <v>2010</v>
      </c>
      <c r="B217" s="24">
        <v>40393</v>
      </c>
      <c r="C217" s="33">
        <v>8</v>
      </c>
      <c r="D217" s="23">
        <v>3</v>
      </c>
      <c r="E217" s="33">
        <v>215</v>
      </c>
      <c r="F217" s="92">
        <v>215</v>
      </c>
      <c r="G217" s="37">
        <v>24.123125000000005</v>
      </c>
      <c r="H217" s="25"/>
      <c r="I217" s="37"/>
      <c r="J217" s="25">
        <v>19.736666666666661</v>
      </c>
      <c r="K217" s="37">
        <v>19.785416666666659</v>
      </c>
      <c r="L217" s="25">
        <v>19.745208333333331</v>
      </c>
      <c r="M217" s="37">
        <v>23.364583333333332</v>
      </c>
      <c r="N217" s="26">
        <v>402.210508333333</v>
      </c>
      <c r="O217" s="41">
        <v>402.210508333333</v>
      </c>
      <c r="P217" s="25">
        <v>34.750987919999972</v>
      </c>
      <c r="Q217" s="44">
        <f t="shared" si="0"/>
        <v>34.750987919999972</v>
      </c>
      <c r="R217" s="27">
        <v>238</v>
      </c>
      <c r="S217" s="89">
        <v>1736.5907999999999</v>
      </c>
      <c r="T217" s="27"/>
      <c r="U217" s="89">
        <v>75962</v>
      </c>
      <c r="V217" s="51">
        <v>2.002641992949326E-2</v>
      </c>
      <c r="W217" s="9">
        <v>4.5999156886820204E-4</v>
      </c>
      <c r="X217" s="86">
        <f t="shared" si="1"/>
        <v>107.3067910863158</v>
      </c>
    </row>
    <row r="218" spans="1:27" x14ac:dyDescent="0.3">
      <c r="A218" s="33">
        <v>2010</v>
      </c>
      <c r="B218" s="24">
        <v>40394</v>
      </c>
      <c r="C218" s="33">
        <v>8</v>
      </c>
      <c r="D218" s="23">
        <v>4</v>
      </c>
      <c r="E218" s="33">
        <v>216</v>
      </c>
      <c r="F218" s="92">
        <v>216</v>
      </c>
      <c r="G218" s="37">
        <v>23.261875000000003</v>
      </c>
      <c r="H218" s="25"/>
      <c r="I218" s="37"/>
      <c r="J218" s="25">
        <v>19.694583333333334</v>
      </c>
      <c r="K218" s="37">
        <v>19.923958333333331</v>
      </c>
      <c r="L218" s="25">
        <v>19.887291666666673</v>
      </c>
      <c r="M218" s="37">
        <v>23.970208333333332</v>
      </c>
      <c r="N218" s="26">
        <v>487.8904</v>
      </c>
      <c r="O218" s="41">
        <v>487.8904</v>
      </c>
      <c r="P218" s="25">
        <v>42.15373056</v>
      </c>
      <c r="Q218" s="44">
        <f t="shared" si="0"/>
        <v>42.15373056</v>
      </c>
      <c r="R218" s="27">
        <v>238</v>
      </c>
      <c r="S218" s="89">
        <v>1736.5907999999999</v>
      </c>
      <c r="T218" s="27"/>
      <c r="U218" s="89">
        <v>75962</v>
      </c>
      <c r="V218" s="51">
        <v>2.430419561433431E-2</v>
      </c>
      <c r="W218" s="9">
        <v>5.5798012702776387E-4</v>
      </c>
      <c r="X218" s="86">
        <f t="shared" si="1"/>
        <v>149.46052164631578</v>
      </c>
    </row>
    <row r="219" spans="1:27" x14ac:dyDescent="0.3">
      <c r="A219" s="33">
        <v>2010</v>
      </c>
      <c r="B219" s="24">
        <v>40395</v>
      </c>
      <c r="C219" s="33">
        <v>8</v>
      </c>
      <c r="D219" s="23">
        <v>5</v>
      </c>
      <c r="E219" s="33">
        <v>217</v>
      </c>
      <c r="F219" s="92">
        <v>217</v>
      </c>
      <c r="G219" s="37">
        <v>22.581666666666667</v>
      </c>
      <c r="H219" s="25"/>
      <c r="I219" s="37"/>
      <c r="J219" s="25">
        <v>19.791458333333342</v>
      </c>
      <c r="K219" s="37">
        <v>19.78458333333332</v>
      </c>
      <c r="L219" s="25">
        <v>19.827708333333327</v>
      </c>
      <c r="M219" s="37">
        <v>23.983333333333331</v>
      </c>
      <c r="N219" s="26" t="s">
        <v>27</v>
      </c>
      <c r="O219" s="41">
        <v>492.351277083333</v>
      </c>
      <c r="P219" s="25" t="s">
        <v>27</v>
      </c>
      <c r="Q219" s="44">
        <f t="shared" si="0"/>
        <v>42.539150339999971</v>
      </c>
      <c r="R219" s="27">
        <v>238</v>
      </c>
      <c r="S219" s="89">
        <v>1736.5907999999999</v>
      </c>
      <c r="T219" s="27"/>
      <c r="U219" s="89">
        <v>75962</v>
      </c>
      <c r="V219" s="51" t="s">
        <v>27</v>
      </c>
      <c r="W219" s="9" t="s">
        <v>27</v>
      </c>
      <c r="X219" s="86">
        <f t="shared" si="1"/>
        <v>191.99967198631575</v>
      </c>
    </row>
    <row r="220" spans="1:27" x14ac:dyDescent="0.3">
      <c r="A220" s="33">
        <v>2010</v>
      </c>
      <c r="B220" s="24">
        <v>40396</v>
      </c>
      <c r="C220" s="33">
        <v>8</v>
      </c>
      <c r="D220" s="23">
        <v>6</v>
      </c>
      <c r="E220" s="33">
        <v>218</v>
      </c>
      <c r="F220" s="92">
        <v>218</v>
      </c>
      <c r="G220" s="37">
        <v>16.376458333333336</v>
      </c>
      <c r="H220" s="25"/>
      <c r="I220" s="37"/>
      <c r="J220" s="25">
        <v>19.900624999999998</v>
      </c>
      <c r="K220" s="37">
        <v>19.817916666666672</v>
      </c>
      <c r="L220" s="25">
        <v>19.776249999999997</v>
      </c>
      <c r="M220" s="37">
        <v>21.354166666666668</v>
      </c>
      <c r="N220" s="26" t="s">
        <v>27</v>
      </c>
      <c r="O220" s="41">
        <v>496.81215416666703</v>
      </c>
      <c r="P220" s="25" t="s">
        <v>27</v>
      </c>
      <c r="Q220" s="44">
        <f t="shared" si="0"/>
        <v>42.924570120000034</v>
      </c>
      <c r="R220" s="27">
        <v>238</v>
      </c>
      <c r="S220" s="89">
        <v>1736.5907999999999</v>
      </c>
      <c r="T220" s="27"/>
      <c r="U220" s="89">
        <v>75962</v>
      </c>
      <c r="V220" s="51" t="s">
        <v>27</v>
      </c>
      <c r="W220" s="9" t="s">
        <v>27</v>
      </c>
      <c r="X220" s="86">
        <f t="shared" si="1"/>
        <v>234.92424210631577</v>
      </c>
    </row>
    <row r="221" spans="1:27" x14ac:dyDescent="0.3">
      <c r="A221" s="33">
        <v>2010</v>
      </c>
      <c r="B221" s="24">
        <v>40397</v>
      </c>
      <c r="C221" s="33">
        <v>8</v>
      </c>
      <c r="D221" s="23">
        <v>7</v>
      </c>
      <c r="E221" s="33">
        <v>219</v>
      </c>
      <c r="F221" s="92">
        <v>219</v>
      </c>
      <c r="G221" s="37">
        <v>16.670208333333328</v>
      </c>
      <c r="H221" s="25"/>
      <c r="I221" s="37"/>
      <c r="J221" s="25">
        <v>19.892291666666662</v>
      </c>
      <c r="K221" s="37">
        <v>19.76479166666665</v>
      </c>
      <c r="L221" s="25">
        <v>19.755624999999995</v>
      </c>
      <c r="M221" s="37">
        <v>20.296249999999993</v>
      </c>
      <c r="N221" s="26">
        <v>501.27303124999997</v>
      </c>
      <c r="O221" s="41">
        <v>501.27303124999997</v>
      </c>
      <c r="P221" s="25">
        <v>43.309989899999998</v>
      </c>
      <c r="Q221" s="44">
        <f t="shared" si="0"/>
        <v>43.309989899999998</v>
      </c>
      <c r="R221" s="27">
        <v>238</v>
      </c>
      <c r="S221" s="89">
        <v>1736.5907999999999</v>
      </c>
      <c r="T221" s="27"/>
      <c r="U221" s="89">
        <v>75962</v>
      </c>
      <c r="V221" s="51">
        <v>2.5006974122386436E-2</v>
      </c>
      <c r="W221" s="9">
        <v>5.7328529041044307E-4</v>
      </c>
      <c r="X221" s="86">
        <f t="shared" si="1"/>
        <v>278.23423200631578</v>
      </c>
    </row>
    <row r="222" spans="1:27" x14ac:dyDescent="0.3">
      <c r="A222" s="33">
        <v>2010</v>
      </c>
      <c r="B222" s="24">
        <v>40398</v>
      </c>
      <c r="C222" s="33">
        <v>8</v>
      </c>
      <c r="D222" s="23">
        <v>8</v>
      </c>
      <c r="E222" s="33">
        <v>220</v>
      </c>
      <c r="F222" s="92">
        <v>220</v>
      </c>
      <c r="G222" s="37">
        <v>20.051874999999999</v>
      </c>
      <c r="H222" s="25"/>
      <c r="I222" s="37"/>
      <c r="J222" s="25">
        <v>19.761666666666674</v>
      </c>
      <c r="K222" s="37">
        <v>19.948749999999997</v>
      </c>
      <c r="L222" s="25">
        <v>19.929166666666664</v>
      </c>
      <c r="M222" s="37">
        <v>20.396458333333332</v>
      </c>
      <c r="N222" s="26">
        <v>610.44709354838699</v>
      </c>
      <c r="O222" s="41">
        <v>610.44709354838699</v>
      </c>
      <c r="P222" s="25">
        <v>52.742628882580632</v>
      </c>
      <c r="Q222" s="44">
        <f t="shared" si="0"/>
        <v>52.742628882580632</v>
      </c>
      <c r="R222" s="27">
        <v>238</v>
      </c>
      <c r="S222" s="89">
        <v>1736.5907999999999</v>
      </c>
      <c r="T222" s="27"/>
      <c r="U222" s="89">
        <v>75962</v>
      </c>
      <c r="V222" s="51">
        <v>3.0468025616272251E-2</v>
      </c>
      <c r="W222" s="9">
        <v>6.9814316248456262E-4</v>
      </c>
      <c r="X222" s="86">
        <f t="shared" si="1"/>
        <v>330.9768608888964</v>
      </c>
    </row>
    <row r="223" spans="1:27" x14ac:dyDescent="0.3">
      <c r="A223" s="33">
        <v>2010</v>
      </c>
      <c r="B223" s="24">
        <v>40399</v>
      </c>
      <c r="C223" s="33">
        <v>8</v>
      </c>
      <c r="D223" s="23">
        <v>9</v>
      </c>
      <c r="E223" s="33">
        <v>221</v>
      </c>
      <c r="F223" s="92">
        <v>221</v>
      </c>
      <c r="G223" s="37">
        <v>21.181250000000002</v>
      </c>
      <c r="H223" s="25"/>
      <c r="I223" s="37"/>
      <c r="J223" s="25">
        <v>19.733750000000004</v>
      </c>
      <c r="K223" s="37">
        <v>20.01520833333333</v>
      </c>
      <c r="L223" s="25">
        <v>19.974374999999998</v>
      </c>
      <c r="M223" s="37">
        <v>20.850624999999997</v>
      </c>
      <c r="N223" s="26">
        <v>645.80531250000001</v>
      </c>
      <c r="O223" s="41">
        <v>645.80531250000001</v>
      </c>
      <c r="P223" s="25">
        <v>55.797578999999999</v>
      </c>
      <c r="Q223" s="44">
        <f t="shared" si="0"/>
        <v>55.797578999999999</v>
      </c>
      <c r="R223" s="27">
        <v>237.873056994819</v>
      </c>
      <c r="S223" s="89">
        <v>1735.66455</v>
      </c>
      <c r="T223" s="27"/>
      <c r="U223" s="89">
        <v>75962</v>
      </c>
      <c r="V223" s="51">
        <v>3.2248348101731279E-2</v>
      </c>
      <c r="W223" s="9">
        <v>7.3858089911987357E-4</v>
      </c>
      <c r="X223" s="86">
        <f t="shared" si="1"/>
        <v>386.77443988889638</v>
      </c>
    </row>
    <row r="224" spans="1:27" x14ac:dyDescent="0.3">
      <c r="A224" s="33">
        <v>2010</v>
      </c>
      <c r="B224" s="24">
        <v>40400</v>
      </c>
      <c r="C224" s="33">
        <v>8</v>
      </c>
      <c r="D224" s="23">
        <v>10</v>
      </c>
      <c r="E224" s="33">
        <v>222</v>
      </c>
      <c r="F224" s="92">
        <v>222</v>
      </c>
      <c r="G224" s="37">
        <v>22.502708333333331</v>
      </c>
      <c r="H224" s="25"/>
      <c r="I224" s="37"/>
      <c r="J224" s="25">
        <v>19.647708333333334</v>
      </c>
      <c r="K224" s="37">
        <v>20.348125000000017</v>
      </c>
      <c r="L224" s="25">
        <v>20.020833333333336</v>
      </c>
      <c r="M224" s="37">
        <v>22.207083333333333</v>
      </c>
      <c r="N224" s="26" t="s">
        <v>27</v>
      </c>
      <c r="O224" s="41">
        <v>781.84101874999999</v>
      </c>
      <c r="P224" s="25" t="s">
        <v>27</v>
      </c>
      <c r="Q224" s="44">
        <f t="shared" si="0"/>
        <v>67.551064019999998</v>
      </c>
      <c r="R224" s="27">
        <v>237.62435233160599</v>
      </c>
      <c r="S224" s="89">
        <v>1733.84984166667</v>
      </c>
      <c r="T224" s="27"/>
      <c r="U224" s="89">
        <v>75962</v>
      </c>
      <c r="V224" s="51" t="s">
        <v>27</v>
      </c>
      <c r="W224" s="9" t="s">
        <v>27</v>
      </c>
      <c r="X224" s="86">
        <f t="shared" si="1"/>
        <v>454.32550390889639</v>
      </c>
    </row>
    <row r="225" spans="1:24" x14ac:dyDescent="0.3">
      <c r="A225" s="33">
        <v>2010</v>
      </c>
      <c r="B225" s="3">
        <v>40401</v>
      </c>
      <c r="C225" s="33">
        <v>8</v>
      </c>
      <c r="D225" s="2">
        <v>11</v>
      </c>
      <c r="E225" s="33">
        <v>223</v>
      </c>
      <c r="F225" s="92">
        <v>223</v>
      </c>
      <c r="G225" s="37">
        <v>23.956249999999997</v>
      </c>
      <c r="H225" s="4"/>
      <c r="I225" s="37"/>
      <c r="J225" s="4">
        <v>19.823333333333341</v>
      </c>
      <c r="K225" s="37">
        <v>20.207499999999992</v>
      </c>
      <c r="L225" s="4">
        <v>20.102708333333336</v>
      </c>
      <c r="M225" s="37">
        <v>23.000833333333333</v>
      </c>
      <c r="N225" s="5">
        <v>917.87672499999996</v>
      </c>
      <c r="O225" s="41">
        <v>917.87672499999996</v>
      </c>
      <c r="P225" s="4">
        <v>79.304549039999984</v>
      </c>
      <c r="Q225" s="44">
        <f t="shared" si="0"/>
        <v>79.304549039999998</v>
      </c>
      <c r="R225" s="8">
        <v>237.37564766839401</v>
      </c>
      <c r="S225" s="89">
        <v>1732.0351583333299</v>
      </c>
      <c r="T225" s="27"/>
      <c r="U225" s="89">
        <v>75962</v>
      </c>
      <c r="V225" s="51">
        <v>4.5878549327159429E-2</v>
      </c>
      <c r="W225" s="9">
        <v>1.0497377517805799E-3</v>
      </c>
      <c r="X225" s="86">
        <f t="shared" si="1"/>
        <v>533.63005294889638</v>
      </c>
    </row>
    <row r="226" spans="1:24" x14ac:dyDescent="0.3">
      <c r="A226" s="33">
        <v>2010</v>
      </c>
      <c r="B226" s="3">
        <v>40402</v>
      </c>
      <c r="C226" s="33">
        <v>8</v>
      </c>
      <c r="D226" s="2">
        <v>12</v>
      </c>
      <c r="E226" s="33">
        <v>224</v>
      </c>
      <c r="F226" s="92">
        <v>224</v>
      </c>
      <c r="G226" s="37">
        <v>22.903541666666669</v>
      </c>
      <c r="H226" s="4"/>
      <c r="I226" s="37"/>
      <c r="J226" s="4">
        <v>20.232500000000005</v>
      </c>
      <c r="K226" s="37">
        <v>20.228749999999998</v>
      </c>
      <c r="L226" s="4">
        <v>20.152500000000007</v>
      </c>
      <c r="M226" s="37">
        <v>23.238749999999992</v>
      </c>
      <c r="N226" s="5">
        <v>427.96409999999997</v>
      </c>
      <c r="O226" s="41">
        <v>427.96409999999997</v>
      </c>
      <c r="P226" s="4">
        <v>36.976098239999992</v>
      </c>
      <c r="Q226" s="44">
        <f t="shared" si="0"/>
        <v>36.976098239999992</v>
      </c>
      <c r="R226" s="8">
        <v>237.126943005181</v>
      </c>
      <c r="S226" s="89">
        <v>1730.22045</v>
      </c>
      <c r="T226" s="27"/>
      <c r="U226" s="89">
        <v>75962</v>
      </c>
      <c r="V226" s="51">
        <v>2.1401417591465754E-2</v>
      </c>
      <c r="W226" s="9">
        <v>4.8944488942869672E-4</v>
      </c>
      <c r="X226" s="86">
        <f t="shared" si="1"/>
        <v>570.60615118889632</v>
      </c>
    </row>
    <row r="227" spans="1:24" x14ac:dyDescent="0.3">
      <c r="A227" s="33">
        <v>2010</v>
      </c>
      <c r="B227" s="3">
        <v>40403</v>
      </c>
      <c r="C227" s="33">
        <v>8</v>
      </c>
      <c r="D227" s="2">
        <v>13</v>
      </c>
      <c r="E227" s="33">
        <v>225</v>
      </c>
      <c r="F227" s="92">
        <v>225</v>
      </c>
      <c r="G227" s="37">
        <v>22.004375000000007</v>
      </c>
      <c r="H227" s="4"/>
      <c r="I227" s="37"/>
      <c r="J227" s="4">
        <v>20.444999999999997</v>
      </c>
      <c r="K227" s="37">
        <v>20.715416666666663</v>
      </c>
      <c r="L227" s="4">
        <v>20.693541666666661</v>
      </c>
      <c r="M227" s="37">
        <v>21.284374999999997</v>
      </c>
      <c r="N227" s="5">
        <v>646.51696666666703</v>
      </c>
      <c r="O227" s="41">
        <v>646.51696666666703</v>
      </c>
      <c r="P227" s="4">
        <v>55.859065920000027</v>
      </c>
      <c r="Q227" s="44">
        <f t="shared" si="0"/>
        <v>55.859065920000035</v>
      </c>
      <c r="R227" s="8">
        <v>237</v>
      </c>
      <c r="S227" s="89">
        <v>1729.2942</v>
      </c>
      <c r="T227" s="27"/>
      <c r="U227" s="89">
        <v>75962</v>
      </c>
      <c r="V227" s="51">
        <v>3.2346337359022141E-2</v>
      </c>
      <c r="W227" s="9">
        <v>7.3939478863751249E-4</v>
      </c>
      <c r="X227" s="86">
        <f t="shared" si="1"/>
        <v>626.46521710889635</v>
      </c>
    </row>
    <row r="228" spans="1:24" x14ac:dyDescent="0.3">
      <c r="A228" s="33">
        <v>2010</v>
      </c>
      <c r="B228" s="3">
        <v>40404</v>
      </c>
      <c r="C228" s="33">
        <v>8</v>
      </c>
      <c r="D228" s="2">
        <v>14</v>
      </c>
      <c r="E228" s="33">
        <v>226</v>
      </c>
      <c r="F228" s="92">
        <v>226</v>
      </c>
      <c r="G228" s="37">
        <v>22.714166666666671</v>
      </c>
      <c r="H228" s="4"/>
      <c r="I228" s="37"/>
      <c r="J228" s="4">
        <v>20.616458333333327</v>
      </c>
      <c r="K228" s="37">
        <v>21.101041666666664</v>
      </c>
      <c r="L228" s="4">
        <v>21.114791666666665</v>
      </c>
      <c r="M228" s="37">
        <v>21.039166666666667</v>
      </c>
      <c r="N228" s="5">
        <v>1153.8219999999999</v>
      </c>
      <c r="O228" s="41">
        <v>1153.8219999999999</v>
      </c>
      <c r="P228" s="4">
        <v>99.690220799999992</v>
      </c>
      <c r="Q228" s="44">
        <f t="shared" si="0"/>
        <v>99.690220799999992</v>
      </c>
      <c r="R228" s="8">
        <v>236.747422680412</v>
      </c>
      <c r="S228" s="89">
        <v>1727.4512416666701</v>
      </c>
      <c r="T228" s="27"/>
      <c r="U228" s="89">
        <v>75962</v>
      </c>
      <c r="V228" s="51">
        <v>5.7755598087680791E-2</v>
      </c>
      <c r="W228" s="9">
        <v>1.3195786310356353E-3</v>
      </c>
      <c r="X228" s="86">
        <f t="shared" si="1"/>
        <v>726.15543790889637</v>
      </c>
    </row>
    <row r="229" spans="1:24" x14ac:dyDescent="0.3">
      <c r="A229" s="33">
        <v>2010</v>
      </c>
      <c r="B229" s="3">
        <v>40405</v>
      </c>
      <c r="C229" s="33">
        <v>8</v>
      </c>
      <c r="D229" s="2">
        <v>15</v>
      </c>
      <c r="E229" s="33">
        <v>227</v>
      </c>
      <c r="F229" s="92">
        <v>227</v>
      </c>
      <c r="G229" s="37">
        <v>24.437083333333334</v>
      </c>
      <c r="H229" s="4"/>
      <c r="I229" s="37"/>
      <c r="J229" s="4">
        <v>20.816666666666666</v>
      </c>
      <c r="K229" s="37">
        <v>21.175416666666667</v>
      </c>
      <c r="L229" s="4">
        <v>21.253125000000001</v>
      </c>
      <c r="M229" s="37">
        <v>21.697916666666668</v>
      </c>
      <c r="N229" s="5">
        <v>1358.3082750000001</v>
      </c>
      <c r="O229" s="41">
        <v>1358.3082750000001</v>
      </c>
      <c r="P229" s="4">
        <v>117.35783496000001</v>
      </c>
      <c r="Q229" s="44">
        <f t="shared" si="0"/>
        <v>117.35783496000002</v>
      </c>
      <c r="R229" s="8">
        <v>236.252577319588</v>
      </c>
      <c r="S229" s="89">
        <v>1723.8405583333299</v>
      </c>
      <c r="T229" s="27"/>
      <c r="U229" s="89">
        <v>75962</v>
      </c>
      <c r="V229" s="51">
        <v>6.802425644099501E-2</v>
      </c>
      <c r="W229" s="9">
        <v>1.5534411495437559E-3</v>
      </c>
      <c r="X229" s="86">
        <f t="shared" si="1"/>
        <v>843.51327286889637</v>
      </c>
    </row>
    <row r="230" spans="1:24" x14ac:dyDescent="0.3">
      <c r="A230" s="33">
        <v>2010</v>
      </c>
      <c r="B230" s="3">
        <v>40406</v>
      </c>
      <c r="C230" s="33">
        <v>8</v>
      </c>
      <c r="D230" s="2">
        <v>16</v>
      </c>
      <c r="E230" s="33">
        <v>228</v>
      </c>
      <c r="F230" s="92">
        <v>228</v>
      </c>
      <c r="G230" s="37">
        <v>19.847500000000007</v>
      </c>
      <c r="H230" s="4"/>
      <c r="I230" s="37"/>
      <c r="J230" s="4">
        <v>20.999166666666671</v>
      </c>
      <c r="K230" s="37">
        <v>21.042916666666667</v>
      </c>
      <c r="L230" s="4">
        <v>20.936041666666664</v>
      </c>
      <c r="M230" s="37">
        <v>20.960833333333337</v>
      </c>
      <c r="N230" s="5">
        <v>1528.35166</v>
      </c>
      <c r="O230" s="41">
        <v>1528.35166</v>
      </c>
      <c r="P230" s="4">
        <v>132.04958342399999</v>
      </c>
      <c r="Q230" s="44">
        <f t="shared" si="0"/>
        <v>132.04958342399999</v>
      </c>
      <c r="R230" s="8">
        <v>236</v>
      </c>
      <c r="S230" s="89">
        <v>1721.9975999999999</v>
      </c>
      <c r="T230" s="27"/>
      <c r="U230" s="89">
        <v>75962</v>
      </c>
      <c r="V230" s="51">
        <v>7.6577121657691552E-2</v>
      </c>
      <c r="W230" s="9">
        <v>1.7479127553850081E-3</v>
      </c>
      <c r="X230" s="86">
        <f t="shared" si="1"/>
        <v>975.56285629289641</v>
      </c>
    </row>
    <row r="231" spans="1:24" x14ac:dyDescent="0.3">
      <c r="A231" s="33">
        <v>2010</v>
      </c>
      <c r="B231" s="3">
        <v>40407</v>
      </c>
      <c r="C231" s="33">
        <v>8</v>
      </c>
      <c r="D231" s="2">
        <v>17</v>
      </c>
      <c r="E231" s="33">
        <v>229</v>
      </c>
      <c r="F231" s="92">
        <v>229</v>
      </c>
      <c r="G231" s="37">
        <v>18.591666666666672</v>
      </c>
      <c r="H231" s="4"/>
      <c r="I231" s="37"/>
      <c r="J231" s="4">
        <v>20.914166666666656</v>
      </c>
      <c r="K231" s="37">
        <v>20.807291666666668</v>
      </c>
      <c r="L231" s="4">
        <v>20.75375</v>
      </c>
      <c r="M231" s="37">
        <v>20.614166666666666</v>
      </c>
      <c r="N231" s="5">
        <v>1590.63602666667</v>
      </c>
      <c r="O231" s="41">
        <v>1590.63602666667</v>
      </c>
      <c r="P231" s="4">
        <v>137.43095270400028</v>
      </c>
      <c r="Q231" s="44">
        <f t="shared" si="0"/>
        <v>137.4309527040003</v>
      </c>
      <c r="R231" s="8">
        <v>236</v>
      </c>
      <c r="S231" s="89">
        <v>1721.9975999999999</v>
      </c>
      <c r="T231" s="27"/>
      <c r="U231" s="89">
        <v>75962</v>
      </c>
      <c r="V231" s="51">
        <v>7.9736459919932515E-2</v>
      </c>
      <c r="W231" s="9">
        <v>1.8191448165702914E-3</v>
      </c>
      <c r="X231" s="86">
        <f t="shared" si="1"/>
        <v>1112.9938089968966</v>
      </c>
    </row>
    <row r="232" spans="1:24" x14ac:dyDescent="0.3">
      <c r="A232" s="33">
        <v>2010</v>
      </c>
      <c r="B232" s="3">
        <v>40408</v>
      </c>
      <c r="C232" s="33">
        <v>8</v>
      </c>
      <c r="D232" s="2">
        <v>18</v>
      </c>
      <c r="E232" s="33">
        <v>230</v>
      </c>
      <c r="F232" s="92">
        <v>230</v>
      </c>
      <c r="G232" s="37">
        <v>18.389374999999998</v>
      </c>
      <c r="H232" s="4"/>
      <c r="I232" s="37"/>
      <c r="J232" s="4">
        <v>20.813333333333343</v>
      </c>
      <c r="K232" s="37">
        <v>20.906666666666677</v>
      </c>
      <c r="L232" s="4">
        <v>20.835833333333333</v>
      </c>
      <c r="M232" s="37">
        <v>20.731666666666666</v>
      </c>
      <c r="N232" s="5">
        <v>1521.9871928571399</v>
      </c>
      <c r="O232" s="41">
        <v>1521.9871928571399</v>
      </c>
      <c r="P232" s="4">
        <v>131.4996934628569</v>
      </c>
      <c r="Q232" s="44">
        <f t="shared" si="0"/>
        <v>131.49969346285687</v>
      </c>
      <c r="R232" s="8">
        <v>236</v>
      </c>
      <c r="S232" s="89">
        <v>1721.9975999999999</v>
      </c>
      <c r="T232" s="27"/>
      <c r="U232" s="89">
        <v>75962</v>
      </c>
      <c r="V232" s="51">
        <v>7.6332172995248374E-2</v>
      </c>
      <c r="W232" s="9">
        <v>1.74063397682155E-3</v>
      </c>
      <c r="X232" s="86">
        <f t="shared" si="1"/>
        <v>1244.4935024597535</v>
      </c>
    </row>
    <row r="233" spans="1:24" x14ac:dyDescent="0.3">
      <c r="A233" s="33">
        <v>2010</v>
      </c>
      <c r="B233" s="3">
        <v>40409</v>
      </c>
      <c r="C233" s="33">
        <v>8</v>
      </c>
      <c r="D233" s="2">
        <v>19</v>
      </c>
      <c r="E233" s="33">
        <v>231</v>
      </c>
      <c r="F233" s="92">
        <v>231</v>
      </c>
      <c r="G233" s="37">
        <v>18.797500000000003</v>
      </c>
      <c r="H233" s="4"/>
      <c r="I233" s="37"/>
      <c r="J233" s="4">
        <v>20.810208333333328</v>
      </c>
      <c r="K233" s="37">
        <v>20.910208333333333</v>
      </c>
      <c r="L233" s="4">
        <v>20.85125</v>
      </c>
      <c r="M233" s="37">
        <v>20.657499999999999</v>
      </c>
      <c r="N233" s="5">
        <v>1822.2282250000001</v>
      </c>
      <c r="O233" s="41">
        <v>1822.2282250000001</v>
      </c>
      <c r="P233" s="4">
        <v>157.44051864000002</v>
      </c>
      <c r="Q233" s="44">
        <f t="shared" si="0"/>
        <v>157.44051864000002</v>
      </c>
      <c r="R233" s="8">
        <v>236</v>
      </c>
      <c r="S233" s="89">
        <v>1721.9975999999999</v>
      </c>
      <c r="T233" s="27"/>
      <c r="U233" s="89">
        <v>75962</v>
      </c>
      <c r="V233" s="51">
        <v>9.1434478360435237E-2</v>
      </c>
      <c r="W233" s="9">
        <v>2.0840072615880062E-3</v>
      </c>
      <c r="X233" s="86">
        <f t="shared" si="1"/>
        <v>1401.9340210997534</v>
      </c>
    </row>
    <row r="234" spans="1:24" x14ac:dyDescent="0.3">
      <c r="A234" s="33">
        <v>2010</v>
      </c>
      <c r="B234" s="3">
        <v>40410</v>
      </c>
      <c r="C234" s="33">
        <v>8</v>
      </c>
      <c r="D234" s="2">
        <v>20</v>
      </c>
      <c r="E234" s="33">
        <v>232</v>
      </c>
      <c r="F234" s="92">
        <v>232</v>
      </c>
      <c r="G234" s="37">
        <v>17.940833333333334</v>
      </c>
      <c r="H234" s="4"/>
      <c r="I234" s="37"/>
      <c r="J234" s="4">
        <v>20.691041666666667</v>
      </c>
      <c r="K234" s="37">
        <v>20.646041666666665</v>
      </c>
      <c r="L234" s="4">
        <v>20.613958333333333</v>
      </c>
      <c r="M234" s="37">
        <v>20.657083333333333</v>
      </c>
      <c r="N234" s="5">
        <v>1235.6504649999999</v>
      </c>
      <c r="O234" s="41">
        <v>1235.6504649999999</v>
      </c>
      <c r="P234" s="4">
        <v>106.760200176</v>
      </c>
      <c r="Q234" s="44">
        <f t="shared" si="0"/>
        <v>106.760200176</v>
      </c>
      <c r="R234" s="8">
        <v>236</v>
      </c>
      <c r="S234" s="89">
        <v>1721.9975999999999</v>
      </c>
      <c r="T234" s="27"/>
      <c r="U234" s="89">
        <v>75962</v>
      </c>
      <c r="V234" s="51">
        <v>6.2031681783698389E-2</v>
      </c>
      <c r="W234" s="9">
        <v>1.4131624713718809E-3</v>
      </c>
      <c r="X234" s="86">
        <f t="shared" si="1"/>
        <v>1508.6942212757533</v>
      </c>
    </row>
    <row r="235" spans="1:24" x14ac:dyDescent="0.3">
      <c r="A235" s="33">
        <v>2010</v>
      </c>
      <c r="B235" s="3">
        <v>40411</v>
      </c>
      <c r="C235" s="33">
        <v>8</v>
      </c>
      <c r="D235" s="2">
        <v>21</v>
      </c>
      <c r="E235" s="33">
        <v>233</v>
      </c>
      <c r="F235" s="92">
        <v>233</v>
      </c>
      <c r="G235" s="37">
        <v>19.796666666666667</v>
      </c>
      <c r="H235" s="4"/>
      <c r="I235" s="37"/>
      <c r="J235" s="4">
        <v>20.582291666666666</v>
      </c>
      <c r="K235" s="37">
        <v>20.829583333333325</v>
      </c>
      <c r="L235" s="4">
        <v>20.916666666666661</v>
      </c>
      <c r="M235" s="37">
        <v>20.570208333333333</v>
      </c>
      <c r="N235" s="5">
        <v>1491.2614000000001</v>
      </c>
      <c r="O235" s="41">
        <v>1491.2614000000001</v>
      </c>
      <c r="P235" s="4">
        <v>128.84498496000001</v>
      </c>
      <c r="Q235" s="44">
        <f t="shared" si="0"/>
        <v>128.84498496000003</v>
      </c>
      <c r="R235" s="8">
        <v>235.368556701031</v>
      </c>
      <c r="S235" s="89">
        <v>1717.3902083333301</v>
      </c>
      <c r="T235" s="27"/>
      <c r="U235" s="89">
        <v>75962</v>
      </c>
      <c r="V235" s="51">
        <v>7.490011669325046E-2</v>
      </c>
      <c r="W235" s="9">
        <v>1.7054941548421553E-3</v>
      </c>
      <c r="X235" s="86">
        <f t="shared" si="1"/>
        <v>1637.5392062357532</v>
      </c>
    </row>
    <row r="236" spans="1:24" x14ac:dyDescent="0.3">
      <c r="A236" s="33">
        <v>2010</v>
      </c>
      <c r="B236" s="3">
        <v>40412</v>
      </c>
      <c r="C236" s="33">
        <v>8</v>
      </c>
      <c r="D236" s="2">
        <v>22</v>
      </c>
      <c r="E236" s="33">
        <v>234</v>
      </c>
      <c r="F236" s="92">
        <v>234</v>
      </c>
      <c r="G236" s="37">
        <v>19.254999999999995</v>
      </c>
      <c r="H236" s="4"/>
      <c r="I236" s="37"/>
      <c r="J236" s="4">
        <v>20.533750000000001</v>
      </c>
      <c r="K236" s="37">
        <v>21.009375000000002</v>
      </c>
      <c r="L236" s="4">
        <v>21.138333333333332</v>
      </c>
      <c r="M236" s="37">
        <v>20.727916666666669</v>
      </c>
      <c r="N236" s="5">
        <v>1868.6189999999999</v>
      </c>
      <c r="O236" s="41">
        <v>1868.6189999999999</v>
      </c>
      <c r="P236" s="4">
        <v>161.44868159999999</v>
      </c>
      <c r="Q236" s="44">
        <f t="shared" si="0"/>
        <v>161.44868160000001</v>
      </c>
      <c r="R236" s="8">
        <v>234.131443298969</v>
      </c>
      <c r="S236" s="89">
        <v>1708.3634916666699</v>
      </c>
      <c r="T236" s="27"/>
      <c r="U236" s="89">
        <v>75962</v>
      </c>
      <c r="V236" s="51">
        <v>9.3898872885934542E-2</v>
      </c>
      <c r="W236" s="9">
        <v>2.1370624775287504E-3</v>
      </c>
      <c r="X236" s="86">
        <f t="shared" si="1"/>
        <v>1798.9878878357533</v>
      </c>
    </row>
    <row r="237" spans="1:24" x14ac:dyDescent="0.3">
      <c r="A237" s="33">
        <v>2010</v>
      </c>
      <c r="B237" s="3">
        <v>40413</v>
      </c>
      <c r="C237" s="33">
        <v>8</v>
      </c>
      <c r="D237" s="2">
        <v>23</v>
      </c>
      <c r="E237" s="33">
        <v>235</v>
      </c>
      <c r="F237" s="92">
        <v>235</v>
      </c>
      <c r="G237" s="37">
        <v>17.990208333333339</v>
      </c>
      <c r="H237" s="4"/>
      <c r="I237" s="37"/>
      <c r="J237" s="4">
        <v>20.537916666666664</v>
      </c>
      <c r="K237" s="37">
        <v>20.571458333333329</v>
      </c>
      <c r="L237" s="4">
        <v>20.545833333333331</v>
      </c>
      <c r="M237" s="37">
        <v>20.606250000000006</v>
      </c>
      <c r="N237" s="5">
        <v>1945.8888565217401</v>
      </c>
      <c r="O237" s="41">
        <v>1945.8888565217401</v>
      </c>
      <c r="P237" s="4">
        <v>168.12479720347832</v>
      </c>
      <c r="Q237" s="44">
        <f t="shared" si="0"/>
        <v>168.12479720347832</v>
      </c>
      <c r="R237" s="8">
        <v>233.5</v>
      </c>
      <c r="S237" s="89">
        <v>1703.7561000000001</v>
      </c>
      <c r="T237" s="27"/>
      <c r="U237" s="89">
        <v>75962</v>
      </c>
      <c r="V237" s="51">
        <v>9.7829234105635196E-2</v>
      </c>
      <c r="W237" s="9">
        <v>2.2254328253720726E-3</v>
      </c>
      <c r="X237" s="86">
        <f t="shared" si="1"/>
        <v>1967.1126850392316</v>
      </c>
    </row>
    <row r="238" spans="1:24" x14ac:dyDescent="0.3">
      <c r="A238" s="33">
        <v>2010</v>
      </c>
      <c r="B238" s="3">
        <v>40414</v>
      </c>
      <c r="C238" s="33">
        <v>8</v>
      </c>
      <c r="D238" s="2">
        <v>24</v>
      </c>
      <c r="E238" s="33">
        <v>236</v>
      </c>
      <c r="F238" s="92">
        <v>236</v>
      </c>
      <c r="G238" s="37">
        <v>17.950833333333339</v>
      </c>
      <c r="H238" s="4"/>
      <c r="I238" s="37"/>
      <c r="J238" s="4">
        <v>20.402500000000003</v>
      </c>
      <c r="K238" s="37">
        <v>20.562291666666667</v>
      </c>
      <c r="L238" s="4">
        <v>20.575833333333328</v>
      </c>
      <c r="M238" s="37">
        <v>20.85916666666667</v>
      </c>
      <c r="N238" s="5" t="s">
        <v>27</v>
      </c>
      <c r="O238" s="41">
        <v>2013.9597736413</v>
      </c>
      <c r="P238" s="4" t="s">
        <v>27</v>
      </c>
      <c r="Q238" s="44">
        <f t="shared" si="0"/>
        <v>174.0061244426083</v>
      </c>
      <c r="R238" s="8">
        <v>233.542387543253</v>
      </c>
      <c r="S238" s="89">
        <v>1704.0653645833299</v>
      </c>
      <c r="T238" s="27"/>
      <c r="U238" s="89">
        <v>75962</v>
      </c>
      <c r="V238" s="51" t="s">
        <v>27</v>
      </c>
      <c r="W238" s="9" t="s">
        <v>27</v>
      </c>
      <c r="X238" s="86">
        <f t="shared" si="1"/>
        <v>2141.1188094818399</v>
      </c>
    </row>
    <row r="239" spans="1:24" x14ac:dyDescent="0.3">
      <c r="A239" s="33">
        <v>2010</v>
      </c>
      <c r="B239" s="3">
        <v>40415</v>
      </c>
      <c r="C239" s="33">
        <v>8</v>
      </c>
      <c r="D239" s="2">
        <v>25</v>
      </c>
      <c r="E239" s="33">
        <v>237</v>
      </c>
      <c r="F239" s="92">
        <v>237</v>
      </c>
      <c r="G239" s="37">
        <v>17.752708333333334</v>
      </c>
      <c r="H239" s="4"/>
      <c r="I239" s="37"/>
      <c r="J239" s="4">
        <v>20.372708333333332</v>
      </c>
      <c r="K239" s="37">
        <v>20.576666666666664</v>
      </c>
      <c r="L239" s="4">
        <v>20.617916666666655</v>
      </c>
      <c r="M239" s="37">
        <v>20.373125000000005</v>
      </c>
      <c r="N239" s="5" t="s">
        <v>27</v>
      </c>
      <c r="O239" s="41">
        <v>2082.0306907608701</v>
      </c>
      <c r="P239" s="4" t="s">
        <v>27</v>
      </c>
      <c r="Q239" s="44">
        <f t="shared" si="0"/>
        <v>179.88745168173918</v>
      </c>
      <c r="R239" s="8">
        <v>233.62543252595199</v>
      </c>
      <c r="S239" s="89">
        <v>1704.6713500000001</v>
      </c>
      <c r="T239" s="27"/>
      <c r="U239" s="89">
        <v>75962</v>
      </c>
      <c r="V239" s="51" t="s">
        <v>27</v>
      </c>
      <c r="W239" s="9" t="s">
        <v>27</v>
      </c>
      <c r="X239" s="86">
        <f t="shared" si="1"/>
        <v>2321.006261163579</v>
      </c>
    </row>
    <row r="240" spans="1:24" x14ac:dyDescent="0.3">
      <c r="A240" s="33">
        <v>2010</v>
      </c>
      <c r="B240" s="3">
        <v>40416</v>
      </c>
      <c r="C240" s="33">
        <v>8</v>
      </c>
      <c r="D240" s="2">
        <v>26</v>
      </c>
      <c r="E240" s="33">
        <v>238</v>
      </c>
      <c r="F240" s="92">
        <v>238</v>
      </c>
      <c r="G240" s="37">
        <v>14.288541666666665</v>
      </c>
      <c r="H240" s="4"/>
      <c r="I240" s="37"/>
      <c r="J240" s="4">
        <v>20.350208333333327</v>
      </c>
      <c r="K240" s="37">
        <v>20.38708333333334</v>
      </c>
      <c r="L240" s="4">
        <v>20.362291666666671</v>
      </c>
      <c r="M240" s="37">
        <v>19.998541666666664</v>
      </c>
      <c r="N240" s="5" t="s">
        <v>27</v>
      </c>
      <c r="O240" s="41">
        <v>2150.10160788043</v>
      </c>
      <c r="P240" s="4" t="s">
        <v>27</v>
      </c>
      <c r="Q240" s="44">
        <f t="shared" si="0"/>
        <v>185.76877892086915</v>
      </c>
      <c r="R240" s="8">
        <v>233.70847750865099</v>
      </c>
      <c r="S240" s="89">
        <v>1705.2772583333301</v>
      </c>
      <c r="T240" s="27"/>
      <c r="U240" s="89">
        <v>75962</v>
      </c>
      <c r="V240" s="51" t="s">
        <v>27</v>
      </c>
      <c r="W240" s="9" t="s">
        <v>27</v>
      </c>
      <c r="X240" s="86">
        <f t="shared" si="1"/>
        <v>2506.7750400844479</v>
      </c>
    </row>
    <row r="241" spans="1:24" x14ac:dyDescent="0.3">
      <c r="A241" s="33">
        <v>2010</v>
      </c>
      <c r="B241" s="3">
        <v>40417</v>
      </c>
      <c r="C241" s="33">
        <v>8</v>
      </c>
      <c r="D241" s="2">
        <v>27</v>
      </c>
      <c r="E241" s="33">
        <v>239</v>
      </c>
      <c r="F241" s="92">
        <v>239</v>
      </c>
      <c r="G241" s="37">
        <v>15.646375000000001</v>
      </c>
      <c r="H241" s="4"/>
      <c r="I241" s="37"/>
      <c r="J241" s="4">
        <v>20.248125000000002</v>
      </c>
      <c r="K241" s="37">
        <v>20.429374999999997</v>
      </c>
      <c r="L241" s="4">
        <v>20.463541666666664</v>
      </c>
      <c r="M241" s="37">
        <v>19.826458333333331</v>
      </c>
      <c r="N241" s="5">
        <v>2218.172525</v>
      </c>
      <c r="O241" s="41">
        <v>2218.172525</v>
      </c>
      <c r="P241" s="4">
        <v>191.65010615999998</v>
      </c>
      <c r="Q241" s="44">
        <f t="shared" si="0"/>
        <v>191.65010616000001</v>
      </c>
      <c r="R241" s="8">
        <v>233.79152249135001</v>
      </c>
      <c r="S241" s="89">
        <v>1705.8832416666701</v>
      </c>
      <c r="T241" s="27"/>
      <c r="U241" s="89">
        <v>75962</v>
      </c>
      <c r="V241" s="51">
        <v>0.11173545077870108</v>
      </c>
      <c r="W241" s="9">
        <v>2.5368324264404374E-3</v>
      </c>
      <c r="X241" s="86">
        <f t="shared" si="1"/>
        <v>2698.4251462444481</v>
      </c>
    </row>
    <row r="242" spans="1:24" x14ac:dyDescent="0.3">
      <c r="A242" s="33">
        <v>2010</v>
      </c>
      <c r="B242" s="3">
        <v>40418</v>
      </c>
      <c r="C242" s="33">
        <v>8</v>
      </c>
      <c r="D242" s="2">
        <v>28</v>
      </c>
      <c r="E242" s="33">
        <v>240</v>
      </c>
      <c r="F242" s="92">
        <v>240</v>
      </c>
      <c r="G242" s="37">
        <v>20.500208333333337</v>
      </c>
      <c r="H242" s="4"/>
      <c r="I242" s="37"/>
      <c r="J242" s="4">
        <v>20.201249999999991</v>
      </c>
      <c r="K242" s="37">
        <v>20.138124999999999</v>
      </c>
      <c r="L242" s="4">
        <v>20.11708333333333</v>
      </c>
      <c r="M242" s="37">
        <v>21.062291666666663</v>
      </c>
      <c r="N242" s="5">
        <v>2092.4931423076901</v>
      </c>
      <c r="O242" s="41">
        <v>2092.4931423076901</v>
      </c>
      <c r="P242" s="4">
        <v>180.79140749538442</v>
      </c>
      <c r="Q242" s="44">
        <f t="shared" si="0"/>
        <v>180.79140749538442</v>
      </c>
      <c r="R242" s="8">
        <v>233.87456747404801</v>
      </c>
      <c r="S242" s="89">
        <v>1706.4891500000001</v>
      </c>
      <c r="T242" s="27"/>
      <c r="U242" s="89">
        <v>75962</v>
      </c>
      <c r="V242" s="51">
        <v>0.10545598307376523</v>
      </c>
      <c r="W242" s="9">
        <v>2.3930981002076896E-3</v>
      </c>
      <c r="X242" s="86">
        <f t="shared" si="1"/>
        <v>2879.2165537398323</v>
      </c>
    </row>
    <row r="243" spans="1:24" x14ac:dyDescent="0.3">
      <c r="A243" s="33">
        <v>2010</v>
      </c>
      <c r="B243" s="3">
        <v>40419</v>
      </c>
      <c r="C243" s="33">
        <v>8</v>
      </c>
      <c r="D243" s="2">
        <v>29</v>
      </c>
      <c r="E243" s="33">
        <v>241</v>
      </c>
      <c r="F243" s="92">
        <v>241</v>
      </c>
      <c r="G243" s="37">
        <v>22.244583333333328</v>
      </c>
      <c r="H243" s="4"/>
      <c r="I243" s="37"/>
      <c r="J243" s="4">
        <v>20.260625000000001</v>
      </c>
      <c r="K243" s="37">
        <v>20.181041666666662</v>
      </c>
      <c r="L243" s="4">
        <v>20.175000000000001</v>
      </c>
      <c r="M243" s="37">
        <v>21.534791666666663</v>
      </c>
      <c r="N243" s="5">
        <v>2001.92392857143</v>
      </c>
      <c r="O243" s="41">
        <v>2001.92392857143</v>
      </c>
      <c r="P243" s="4">
        <v>172.96622742857156</v>
      </c>
      <c r="Q243" s="44">
        <f t="shared" si="0"/>
        <v>172.96622742857156</v>
      </c>
      <c r="R243" s="8">
        <v>233.957612456747</v>
      </c>
      <c r="S243" s="89">
        <v>1707.09513541667</v>
      </c>
      <c r="T243" s="27"/>
      <c r="U243" s="89">
        <v>75962</v>
      </c>
      <c r="V243" s="51">
        <v>0.1009407140081726</v>
      </c>
      <c r="W243" s="9">
        <v>2.2895178260613587E-3</v>
      </c>
      <c r="X243" s="86">
        <f t="shared" si="1"/>
        <v>3052.1827811684038</v>
      </c>
    </row>
    <row r="244" spans="1:24" x14ac:dyDescent="0.3">
      <c r="A244" s="33">
        <v>2010</v>
      </c>
      <c r="B244" s="3">
        <v>40420</v>
      </c>
      <c r="C244" s="33">
        <v>8</v>
      </c>
      <c r="D244" s="2">
        <v>30</v>
      </c>
      <c r="E244" s="33">
        <v>242</v>
      </c>
      <c r="F244" s="92">
        <v>242</v>
      </c>
      <c r="G244" s="37">
        <v>25.532499999999999</v>
      </c>
      <c r="H244" s="4"/>
      <c r="I244" s="37"/>
      <c r="J244" s="4">
        <v>20.421874999999996</v>
      </c>
      <c r="K244" s="37">
        <v>20.362500000000008</v>
      </c>
      <c r="L244" s="4">
        <v>20.328541666666656</v>
      </c>
      <c r="M244" s="37">
        <v>22.492291666666659</v>
      </c>
      <c r="N244" s="5">
        <v>1919.0779666666699</v>
      </c>
      <c r="O244" s="41">
        <v>1919.0779666666699</v>
      </c>
      <c r="P244" s="4">
        <v>165.80833632000028</v>
      </c>
      <c r="Q244" s="44">
        <f t="shared" si="0"/>
        <v>165.80833632000025</v>
      </c>
      <c r="R244" s="8">
        <v>234</v>
      </c>
      <c r="S244" s="89">
        <v>1707.4043999999999</v>
      </c>
      <c r="T244" s="27"/>
      <c r="U244" s="89">
        <v>75962</v>
      </c>
      <c r="V244" s="51">
        <v>9.6810651936587458E-2</v>
      </c>
      <c r="W244" s="9">
        <v>2.1947703164826595E-3</v>
      </c>
      <c r="X244" s="86">
        <f t="shared" si="1"/>
        <v>3217.9911174884041</v>
      </c>
    </row>
    <row r="245" spans="1:24" x14ac:dyDescent="0.3">
      <c r="A245" s="33">
        <v>2010</v>
      </c>
      <c r="B245" s="3">
        <v>40421</v>
      </c>
      <c r="C245" s="33">
        <v>8</v>
      </c>
      <c r="D245" s="2">
        <v>31</v>
      </c>
      <c r="E245" s="33">
        <v>243</v>
      </c>
      <c r="F245" s="92">
        <v>243</v>
      </c>
      <c r="G245" s="37">
        <v>25.130624999999995</v>
      </c>
      <c r="H245" s="4"/>
      <c r="I245" s="37"/>
      <c r="J245" s="4">
        <v>20.665833333333328</v>
      </c>
      <c r="K245" s="37">
        <v>20.616250000000008</v>
      </c>
      <c r="L245" s="4">
        <v>20.588749999999994</v>
      </c>
      <c r="M245" s="37">
        <v>22.587708333333335</v>
      </c>
      <c r="N245" s="5">
        <v>1969.4526642857099</v>
      </c>
      <c r="O245" s="41">
        <v>1969.4526642857099</v>
      </c>
      <c r="P245" s="4">
        <v>170.16071019428531</v>
      </c>
      <c r="Q245" s="44">
        <f t="shared" si="0"/>
        <v>170.16071019428534</v>
      </c>
      <c r="R245" s="8">
        <v>234</v>
      </c>
      <c r="S245" s="89">
        <v>1707.4043999999999</v>
      </c>
      <c r="T245" s="27"/>
      <c r="U245" s="89">
        <v>75962</v>
      </c>
      <c r="V245" s="51">
        <v>9.940034677228976E-2</v>
      </c>
      <c r="W245" s="9">
        <v>2.252381780402542E-3</v>
      </c>
      <c r="X245" s="86">
        <f t="shared" si="1"/>
        <v>3388.1518276826896</v>
      </c>
    </row>
    <row r="246" spans="1:24" x14ac:dyDescent="0.3">
      <c r="A246" s="33">
        <v>2010</v>
      </c>
      <c r="B246" s="3">
        <v>40422</v>
      </c>
      <c r="C246" s="33">
        <v>9</v>
      </c>
      <c r="D246" s="2">
        <v>1</v>
      </c>
      <c r="E246" s="33">
        <v>244</v>
      </c>
      <c r="F246" s="92">
        <v>244</v>
      </c>
      <c r="G246" s="37">
        <v>24.537916666666664</v>
      </c>
      <c r="H246" s="4"/>
      <c r="I246" s="37"/>
      <c r="J246" s="4">
        <v>20.811041666666664</v>
      </c>
      <c r="K246" s="37">
        <v>20.83937499999999</v>
      </c>
      <c r="L246" s="4">
        <v>20.822083333333335</v>
      </c>
      <c r="M246" s="37">
        <v>22.447500000000005</v>
      </c>
      <c r="N246" s="5">
        <v>2040.7483933333299</v>
      </c>
      <c r="O246" s="41">
        <v>2040.7483933333299</v>
      </c>
      <c r="P246" s="4">
        <v>176.32066118399968</v>
      </c>
      <c r="Q246" s="44">
        <f t="shared" si="0"/>
        <v>176.32066118399968</v>
      </c>
      <c r="R246" s="8">
        <v>234</v>
      </c>
      <c r="S246" s="89">
        <v>1707.4043999999999</v>
      </c>
      <c r="T246" s="27"/>
      <c r="U246" s="89">
        <v>75962</v>
      </c>
      <c r="V246" s="51">
        <v>0.10304899155205216</v>
      </c>
      <c r="W246" s="9">
        <v>2.3339197650616541E-3</v>
      </c>
      <c r="X246" s="86">
        <f t="shared" si="1"/>
        <v>3564.4724888666892</v>
      </c>
    </row>
    <row r="247" spans="1:24" x14ac:dyDescent="0.3">
      <c r="A247" s="33">
        <v>2010</v>
      </c>
      <c r="B247" s="3">
        <v>40423</v>
      </c>
      <c r="C247" s="33">
        <v>9</v>
      </c>
      <c r="D247" s="2">
        <v>2</v>
      </c>
      <c r="E247" s="33">
        <v>245</v>
      </c>
      <c r="F247" s="92">
        <v>245</v>
      </c>
      <c r="G247" s="37">
        <v>22.504999999999992</v>
      </c>
      <c r="H247" s="4"/>
      <c r="I247" s="37"/>
      <c r="J247" s="4">
        <v>20.857499999999998</v>
      </c>
      <c r="K247" s="37">
        <v>21.294583333333335</v>
      </c>
      <c r="L247" s="4">
        <v>21.496666666666655</v>
      </c>
      <c r="M247" s="37">
        <v>22.316666666666674</v>
      </c>
      <c r="N247" s="5">
        <v>1955.8296307692301</v>
      </c>
      <c r="O247" s="41">
        <v>1955.8296307692301</v>
      </c>
      <c r="P247" s="4">
        <v>168.98368009846146</v>
      </c>
      <c r="Q247" s="44">
        <f t="shared" si="0"/>
        <v>168.98368009846149</v>
      </c>
      <c r="R247" s="8">
        <v>234</v>
      </c>
      <c r="S247" s="89">
        <v>1707.4043999999999</v>
      </c>
      <c r="T247" s="27"/>
      <c r="U247" s="89">
        <v>75962</v>
      </c>
      <c r="V247" s="51">
        <v>9.8809189753920806E-2</v>
      </c>
      <c r="W247" s="9">
        <v>2.2368016788632847E-3</v>
      </c>
      <c r="X247" s="86">
        <f t="shared" ref="X247:X278" si="2">X246+Q247</f>
        <v>3733.4561689651509</v>
      </c>
    </row>
    <row r="248" spans="1:24" x14ac:dyDescent="0.3">
      <c r="A248" s="33">
        <v>2010</v>
      </c>
      <c r="B248" s="3">
        <v>40424</v>
      </c>
      <c r="C248" s="33">
        <v>9</v>
      </c>
      <c r="D248" s="2">
        <v>3</v>
      </c>
      <c r="E248" s="33">
        <v>246</v>
      </c>
      <c r="F248" s="92">
        <v>246</v>
      </c>
      <c r="G248" s="37">
        <v>19.648749999999996</v>
      </c>
      <c r="H248" s="4"/>
      <c r="I248" s="37"/>
      <c r="J248" s="4">
        <v>20.965416666666666</v>
      </c>
      <c r="K248" s="37">
        <v>21.097083333333341</v>
      </c>
      <c r="L248" s="4">
        <v>21.159583333333327</v>
      </c>
      <c r="M248" s="37">
        <v>21.253333333333337</v>
      </c>
      <c r="N248" s="5">
        <v>2309.1001916666701</v>
      </c>
      <c r="O248" s="41">
        <v>2309.1001916666701</v>
      </c>
      <c r="P248" s="4">
        <v>199.50625656000028</v>
      </c>
      <c r="Q248" s="44">
        <f t="shared" si="0"/>
        <v>199.50625656000028</v>
      </c>
      <c r="R248" s="8">
        <v>234</v>
      </c>
      <c r="S248" s="89">
        <v>1707.4043999999999</v>
      </c>
      <c r="T248" s="27"/>
      <c r="U248" s="89">
        <v>75962</v>
      </c>
      <c r="V248" s="51">
        <v>0.11671353722506078</v>
      </c>
      <c r="W248" s="9">
        <v>2.6408226484185842E-3</v>
      </c>
      <c r="X248" s="86">
        <f t="shared" si="2"/>
        <v>3932.962425525151</v>
      </c>
    </row>
    <row r="249" spans="1:24" x14ac:dyDescent="0.3">
      <c r="A249" s="33">
        <v>2010</v>
      </c>
      <c r="B249" s="3">
        <v>40425</v>
      </c>
      <c r="C249" s="33">
        <v>9</v>
      </c>
      <c r="D249" s="2">
        <v>4</v>
      </c>
      <c r="E249" s="33">
        <v>247</v>
      </c>
      <c r="F249" s="92">
        <v>247</v>
      </c>
      <c r="G249" s="37">
        <v>11.190833333333336</v>
      </c>
      <c r="H249" s="4"/>
      <c r="I249" s="37"/>
      <c r="J249" s="4">
        <v>20.756666666666661</v>
      </c>
      <c r="K249" s="37">
        <v>21.218958333333337</v>
      </c>
      <c r="L249" s="4">
        <v>21.371250000000007</v>
      </c>
      <c r="M249" s="37">
        <v>18.546250000000004</v>
      </c>
      <c r="N249" s="5">
        <v>2078.5066000000002</v>
      </c>
      <c r="O249" s="41">
        <v>2078.5066000000002</v>
      </c>
      <c r="P249" s="4">
        <v>179.58297024000001</v>
      </c>
      <c r="Q249" s="44">
        <f t="shared" si="0"/>
        <v>179.58297024000001</v>
      </c>
      <c r="R249" s="8">
        <v>234.126288659794</v>
      </c>
      <c r="S249" s="89">
        <v>1708.325875</v>
      </c>
      <c r="T249" s="27"/>
      <c r="U249" s="89">
        <v>75962</v>
      </c>
      <c r="V249" s="51">
        <v>0.1051095321461081</v>
      </c>
      <c r="W249" s="9">
        <v>2.3771022686571528E-3</v>
      </c>
      <c r="X249" s="86">
        <f t="shared" si="2"/>
        <v>4112.5453957651507</v>
      </c>
    </row>
    <row r="250" spans="1:24" x14ac:dyDescent="0.3">
      <c r="A250" s="33">
        <v>2010</v>
      </c>
      <c r="B250" s="3">
        <v>40426</v>
      </c>
      <c r="C250" s="33">
        <v>9</v>
      </c>
      <c r="D250" s="2">
        <v>5</v>
      </c>
      <c r="E250" s="33">
        <v>248</v>
      </c>
      <c r="F250" s="92">
        <v>248</v>
      </c>
      <c r="G250" s="37">
        <v>11.849375</v>
      </c>
      <c r="H250" s="4"/>
      <c r="I250" s="37"/>
      <c r="J250" s="4">
        <v>20.325416666666662</v>
      </c>
      <c r="K250" s="37">
        <v>20.435625000000005</v>
      </c>
      <c r="L250" s="4">
        <v>20.469791666666669</v>
      </c>
      <c r="M250" s="37">
        <v>18.490833333333338</v>
      </c>
      <c r="N250" s="5">
        <v>1815.5832499999999</v>
      </c>
      <c r="O250" s="41">
        <v>1815.5832499999999</v>
      </c>
      <c r="P250" s="4">
        <v>156.86639279999997</v>
      </c>
      <c r="Q250" s="44">
        <f t="shared" si="0"/>
        <v>156.86639279999997</v>
      </c>
      <c r="R250" s="8">
        <v>234.373711340206</v>
      </c>
      <c r="S250" s="89">
        <v>1710.1312250000001</v>
      </c>
      <c r="T250" s="27"/>
      <c r="U250" s="89">
        <v>75962</v>
      </c>
      <c r="V250" s="51">
        <v>9.1858469973100307E-2</v>
      </c>
      <c r="W250" s="9">
        <v>2.0764076777581198E-3</v>
      </c>
      <c r="X250" s="86">
        <f t="shared" si="2"/>
        <v>4269.4117885651503</v>
      </c>
    </row>
    <row r="251" spans="1:24" x14ac:dyDescent="0.3">
      <c r="A251" s="33">
        <v>2010</v>
      </c>
      <c r="B251" s="3">
        <v>40427</v>
      </c>
      <c r="C251" s="33">
        <v>9</v>
      </c>
      <c r="D251" s="2">
        <v>6</v>
      </c>
      <c r="E251" s="33">
        <v>249</v>
      </c>
      <c r="F251" s="92">
        <v>249</v>
      </c>
      <c r="G251" s="37">
        <v>15.031041666666667</v>
      </c>
      <c r="H251" s="4"/>
      <c r="I251" s="37"/>
      <c r="J251" s="4">
        <v>19.915625000000002</v>
      </c>
      <c r="K251" s="37">
        <v>19.944374999999997</v>
      </c>
      <c r="L251" s="4">
        <v>19.94083333333332</v>
      </c>
      <c r="M251" s="37">
        <v>18.658541666666661</v>
      </c>
      <c r="N251" s="5">
        <v>1946.7923111111099</v>
      </c>
      <c r="O251" s="41">
        <v>1946.7923111111099</v>
      </c>
      <c r="P251" s="4">
        <v>168.20285567999989</v>
      </c>
      <c r="Q251" s="44">
        <f t="shared" si="0"/>
        <v>168.20285567999991</v>
      </c>
      <c r="R251" s="8">
        <v>234.5</v>
      </c>
      <c r="S251" s="89">
        <v>1711.0527</v>
      </c>
      <c r="T251" s="27"/>
      <c r="U251" s="89">
        <v>75962</v>
      </c>
      <c r="V251" s="51">
        <v>9.8545117347153807E-2</v>
      </c>
      <c r="W251" s="9">
        <v>2.2264660691221861E-3</v>
      </c>
      <c r="X251" s="86">
        <f t="shared" si="2"/>
        <v>4437.61464424515</v>
      </c>
    </row>
    <row r="252" spans="1:24" x14ac:dyDescent="0.3">
      <c r="A252" s="33">
        <v>2010</v>
      </c>
      <c r="B252" s="3">
        <v>40428</v>
      </c>
      <c r="C252" s="33">
        <v>9</v>
      </c>
      <c r="D252" s="2">
        <v>7</v>
      </c>
      <c r="E252" s="33">
        <v>250</v>
      </c>
      <c r="F252" s="92">
        <v>250</v>
      </c>
      <c r="G252" s="37">
        <v>20.389166666666672</v>
      </c>
      <c r="H252" s="4"/>
      <c r="I252" s="37"/>
      <c r="J252" s="4">
        <v>19.71895833333333</v>
      </c>
      <c r="K252" s="37">
        <v>19.688125000000014</v>
      </c>
      <c r="L252" s="4">
        <v>19.673333333333336</v>
      </c>
      <c r="M252" s="37">
        <v>20.130208333333332</v>
      </c>
      <c r="N252" s="5">
        <v>1935.0675189189201</v>
      </c>
      <c r="O252" s="41">
        <v>1935.0675189189201</v>
      </c>
      <c r="P252" s="4">
        <v>167.18983363459469</v>
      </c>
      <c r="Q252" s="44">
        <f t="shared" si="0"/>
        <v>167.18983363459472</v>
      </c>
      <c r="R252" s="8">
        <v>234.41551724137901</v>
      </c>
      <c r="S252" s="89">
        <v>1710.43626666667</v>
      </c>
      <c r="T252" s="27"/>
      <c r="U252" s="89">
        <v>75962</v>
      </c>
      <c r="V252" s="51">
        <v>9.7999568735689171E-2</v>
      </c>
      <c r="W252" s="9">
        <v>2.2130569078909505E-3</v>
      </c>
      <c r="X252" s="86">
        <f t="shared" si="2"/>
        <v>4604.8044778797448</v>
      </c>
    </row>
    <row r="253" spans="1:24" x14ac:dyDescent="0.3">
      <c r="A253" s="33">
        <v>2010</v>
      </c>
      <c r="B253" s="3">
        <v>40429</v>
      </c>
      <c r="C253" s="33">
        <v>9</v>
      </c>
      <c r="D253" s="2">
        <v>8</v>
      </c>
      <c r="E253" s="33">
        <v>251</v>
      </c>
      <c r="F253" s="92">
        <v>251</v>
      </c>
      <c r="G253" s="37">
        <v>13.266666666666667</v>
      </c>
      <c r="H253" s="4"/>
      <c r="I253" s="37"/>
      <c r="J253" s="4">
        <v>19.689166666666669</v>
      </c>
      <c r="K253" s="37">
        <v>19.855416666666663</v>
      </c>
      <c r="L253" s="4">
        <v>19.906249999999996</v>
      </c>
      <c r="M253" s="37">
        <v>18.236666666666672</v>
      </c>
      <c r="N253" s="5">
        <v>989.10254999999995</v>
      </c>
      <c r="O253" s="41">
        <v>989.10254999999995</v>
      </c>
      <c r="P253" s="4">
        <v>85.458460319999986</v>
      </c>
      <c r="Q253" s="44">
        <f t="shared" si="0"/>
        <v>85.458460319999986</v>
      </c>
      <c r="R253" s="8">
        <v>234.25</v>
      </c>
      <c r="S253" s="89">
        <v>1709.22855</v>
      </c>
      <c r="T253" s="27"/>
      <c r="U253" s="89">
        <v>75962</v>
      </c>
      <c r="V253" s="51">
        <v>5.0116648426154424E-2</v>
      </c>
      <c r="W253" s="9">
        <v>1.1311957900636805E-3</v>
      </c>
      <c r="X253" s="86">
        <f t="shared" si="2"/>
        <v>4690.2629381997449</v>
      </c>
    </row>
    <row r="254" spans="1:24" x14ac:dyDescent="0.3">
      <c r="A254" s="33">
        <v>2010</v>
      </c>
      <c r="B254" s="3">
        <v>40430</v>
      </c>
      <c r="C254" s="33">
        <v>9</v>
      </c>
      <c r="D254" s="2">
        <v>9</v>
      </c>
      <c r="E254" s="33">
        <v>252</v>
      </c>
      <c r="F254" s="92">
        <v>252</v>
      </c>
      <c r="G254" s="37">
        <v>11.636451612903222</v>
      </c>
      <c r="H254" s="4"/>
      <c r="I254" s="37"/>
      <c r="J254" s="4">
        <v>19.310666666666666</v>
      </c>
      <c r="K254" s="37">
        <v>19.628709677419359</v>
      </c>
      <c r="L254" s="4">
        <v>20.040967741935482</v>
      </c>
      <c r="M254" s="37">
        <v>17.773225806451606</v>
      </c>
      <c r="N254" s="5" t="s">
        <v>27</v>
      </c>
      <c r="O254" s="41">
        <v>1263.4163333333299</v>
      </c>
      <c r="P254" s="4" t="s">
        <v>27</v>
      </c>
      <c r="Q254" s="44">
        <f t="shared" si="0"/>
        <v>109.1591711999997</v>
      </c>
      <c r="R254" s="8">
        <v>234.08448275862099</v>
      </c>
      <c r="S254" s="89">
        <v>1708.0208333333301</v>
      </c>
      <c r="T254" s="27"/>
      <c r="U254" s="89">
        <v>75962</v>
      </c>
      <c r="V254" s="51" t="s">
        <v>27</v>
      </c>
      <c r="W254" s="9" t="s">
        <v>27</v>
      </c>
      <c r="X254" s="86">
        <f t="shared" si="2"/>
        <v>4799.4221093997448</v>
      </c>
    </row>
    <row r="255" spans="1:24" x14ac:dyDescent="0.3">
      <c r="A255" s="33">
        <v>2010</v>
      </c>
      <c r="B255" s="3">
        <v>40431</v>
      </c>
      <c r="C255" s="33">
        <v>9</v>
      </c>
      <c r="D255" s="2">
        <v>10</v>
      </c>
      <c r="E255" s="33">
        <v>253</v>
      </c>
      <c r="F255" s="92">
        <v>253</v>
      </c>
      <c r="G255" s="37">
        <v>13.176875000000003</v>
      </c>
      <c r="H255" s="4"/>
      <c r="I255" s="37"/>
      <c r="J255" s="4">
        <v>19.121249999999989</v>
      </c>
      <c r="K255" s="37">
        <v>19.174583333333324</v>
      </c>
      <c r="L255" s="4">
        <v>19.357083333333328</v>
      </c>
      <c r="M255" s="37">
        <v>18.544791666666665</v>
      </c>
      <c r="N255" s="5">
        <v>1537.73011666667</v>
      </c>
      <c r="O255" s="41">
        <v>1537.73011666667</v>
      </c>
      <c r="P255" s="4">
        <v>132.85988208000029</v>
      </c>
      <c r="Q255" s="44">
        <f t="shared" si="0"/>
        <v>132.85988208000029</v>
      </c>
      <c r="R255" s="8">
        <v>234</v>
      </c>
      <c r="S255" s="89">
        <v>1707.4043999999999</v>
      </c>
      <c r="T255" s="27"/>
      <c r="U255" s="89">
        <v>75962</v>
      </c>
      <c r="V255" s="51">
        <v>7.7991351187425742E-2</v>
      </c>
      <c r="W255" s="9">
        <v>1.7586385094523007E-3</v>
      </c>
      <c r="X255" s="86">
        <f t="shared" si="2"/>
        <v>4932.2819914797456</v>
      </c>
    </row>
    <row r="256" spans="1:24" x14ac:dyDescent="0.3">
      <c r="A256" s="33">
        <v>2010</v>
      </c>
      <c r="B256" s="3">
        <v>40432</v>
      </c>
      <c r="C256" s="33">
        <v>9</v>
      </c>
      <c r="D256" s="2">
        <v>11</v>
      </c>
      <c r="E256" s="33">
        <v>254</v>
      </c>
      <c r="F256" s="92">
        <v>254</v>
      </c>
      <c r="G256" s="37">
        <v>14.397499999999999</v>
      </c>
      <c r="H256" s="4"/>
      <c r="I256" s="37"/>
      <c r="J256" s="4">
        <v>18.957916666666666</v>
      </c>
      <c r="K256" s="37">
        <v>19.032916666666662</v>
      </c>
      <c r="L256" s="4">
        <v>19.327291666666664</v>
      </c>
      <c r="M256" s="37">
        <v>17.98833333333333</v>
      </c>
      <c r="N256" s="5">
        <v>1369.49170555556</v>
      </c>
      <c r="O256" s="41">
        <v>1369.49170555556</v>
      </c>
      <c r="P256" s="4">
        <v>118.32408336000039</v>
      </c>
      <c r="Q256" s="44">
        <f t="shared" si="0"/>
        <v>118.32408336000037</v>
      </c>
      <c r="R256" s="8">
        <v>234</v>
      </c>
      <c r="S256" s="89">
        <v>1707.4043999999999</v>
      </c>
      <c r="T256" s="27"/>
      <c r="U256" s="89">
        <v>75962</v>
      </c>
      <c r="V256" s="51">
        <v>6.9492622320669592E-2</v>
      </c>
      <c r="W256" s="9">
        <v>1.5662311778000969E-3</v>
      </c>
      <c r="X256" s="86">
        <f t="shared" si="2"/>
        <v>5050.6060748397458</v>
      </c>
    </row>
    <row r="257" spans="1:24" x14ac:dyDescent="0.3">
      <c r="A257" s="33">
        <v>2010</v>
      </c>
      <c r="B257" s="3">
        <v>40433</v>
      </c>
      <c r="C257" s="33">
        <v>9</v>
      </c>
      <c r="D257" s="2">
        <v>12</v>
      </c>
      <c r="E257" s="33">
        <v>255</v>
      </c>
      <c r="F257" s="92">
        <v>255</v>
      </c>
      <c r="G257" s="37">
        <v>14.541875000000005</v>
      </c>
      <c r="H257" s="4"/>
      <c r="I257" s="37"/>
      <c r="J257" s="4">
        <v>18.803333333333335</v>
      </c>
      <c r="K257" s="37">
        <v>18.934791666666666</v>
      </c>
      <c r="L257" s="4">
        <v>19.600208333333335</v>
      </c>
      <c r="M257" s="37">
        <v>18.244374999999994</v>
      </c>
      <c r="N257" s="5">
        <v>1683.0406</v>
      </c>
      <c r="O257" s="41">
        <v>1683.0406</v>
      </c>
      <c r="P257" s="4">
        <v>145.41470784000001</v>
      </c>
      <c r="Q257" s="44">
        <f t="shared" si="0"/>
        <v>145.41470784000001</v>
      </c>
      <c r="R257" s="8">
        <v>234</v>
      </c>
      <c r="S257" s="89">
        <v>1707.4043999999999</v>
      </c>
      <c r="T257" s="27"/>
      <c r="U257" s="89">
        <v>75962</v>
      </c>
      <c r="V257" s="51">
        <v>8.5445060306444442E-2</v>
      </c>
      <c r="W257" s="9">
        <v>1.9248241157868325E-3</v>
      </c>
      <c r="X257" s="86">
        <f t="shared" si="2"/>
        <v>5196.0207826797459</v>
      </c>
    </row>
    <row r="258" spans="1:24" x14ac:dyDescent="0.3">
      <c r="A258" s="33">
        <v>2010</v>
      </c>
      <c r="B258" s="3">
        <v>40434</v>
      </c>
      <c r="C258" s="33">
        <v>9</v>
      </c>
      <c r="D258" s="2">
        <v>13</v>
      </c>
      <c r="E258" s="33">
        <v>256</v>
      </c>
      <c r="F258" s="92">
        <v>256</v>
      </c>
      <c r="G258" s="37">
        <v>15.163124999999996</v>
      </c>
      <c r="H258" s="4"/>
      <c r="I258" s="37"/>
      <c r="J258" s="4">
        <v>18.69916666666667</v>
      </c>
      <c r="K258" s="37">
        <v>18.672708333333325</v>
      </c>
      <c r="L258" s="4">
        <v>18.695208333333326</v>
      </c>
      <c r="M258" s="37">
        <v>18.24270833333334</v>
      </c>
      <c r="N258" s="5">
        <v>1468.96234</v>
      </c>
      <c r="O258" s="41">
        <v>1468.96234</v>
      </c>
      <c r="P258" s="4">
        <v>126.918346176</v>
      </c>
      <c r="Q258" s="44">
        <f t="shared" si="0"/>
        <v>126.91834617600001</v>
      </c>
      <c r="R258" s="8">
        <v>234</v>
      </c>
      <c r="S258" s="89">
        <v>1707.4043999999999</v>
      </c>
      <c r="T258" s="27"/>
      <c r="U258" s="89">
        <v>75962</v>
      </c>
      <c r="V258" s="51">
        <v>7.4613293161520211E-2</v>
      </c>
      <c r="W258" s="9">
        <v>1.6799916396637469E-3</v>
      </c>
      <c r="X258" s="86">
        <f t="shared" si="2"/>
        <v>5322.9391288557463</v>
      </c>
    </row>
    <row r="259" spans="1:24" s="16" customFormat="1" x14ac:dyDescent="0.3">
      <c r="A259" s="34">
        <v>2010</v>
      </c>
      <c r="B259" s="11">
        <v>40435</v>
      </c>
      <c r="C259" s="34">
        <v>9</v>
      </c>
      <c r="D259" s="10">
        <v>14</v>
      </c>
      <c r="E259" s="34">
        <v>257</v>
      </c>
      <c r="F259" s="38">
        <v>257</v>
      </c>
      <c r="G259" s="38">
        <v>11.930208333333333</v>
      </c>
      <c r="H259" s="12"/>
      <c r="I259" s="38"/>
      <c r="J259" s="12">
        <v>18.592083333333324</v>
      </c>
      <c r="K259" s="38">
        <v>18.565000000000001</v>
      </c>
      <c r="L259" s="12">
        <v>18.565624999999994</v>
      </c>
      <c r="M259" s="38">
        <v>17.114791666666665</v>
      </c>
      <c r="N259" s="12" t="s">
        <v>27</v>
      </c>
      <c r="O259" s="38">
        <v>1442.9134920454501</v>
      </c>
      <c r="P259" s="12" t="s">
        <v>27</v>
      </c>
      <c r="Q259" s="38">
        <f t="shared" si="0"/>
        <v>124.66772571272689</v>
      </c>
      <c r="R259" s="13">
        <v>234.16896551724099</v>
      </c>
      <c r="S259" s="48">
        <v>1708.637275</v>
      </c>
      <c r="T259" s="13">
        <v>80433.521965997978</v>
      </c>
      <c r="U259" s="48">
        <v>75962</v>
      </c>
      <c r="V259" s="52" t="s">
        <v>27</v>
      </c>
      <c r="W259" s="14" t="s">
        <v>27</v>
      </c>
      <c r="X259" s="87">
        <f t="shared" si="2"/>
        <v>5447.606854568473</v>
      </c>
    </row>
    <row r="260" spans="1:24" x14ac:dyDescent="0.3">
      <c r="A260" s="33">
        <v>2010</v>
      </c>
      <c r="B260" s="3">
        <v>40436</v>
      </c>
      <c r="C260" s="33">
        <v>9</v>
      </c>
      <c r="D260" s="2">
        <v>15</v>
      </c>
      <c r="E260" s="33">
        <v>258</v>
      </c>
      <c r="F260" s="92">
        <v>258</v>
      </c>
      <c r="G260" s="37">
        <v>11.723499999999996</v>
      </c>
      <c r="H260" s="4"/>
      <c r="I260" s="37"/>
      <c r="J260" s="4">
        <v>18.391666666666662</v>
      </c>
      <c r="K260" s="37">
        <v>18.367708333333336</v>
      </c>
      <c r="L260" s="4">
        <v>18.365208333333335</v>
      </c>
      <c r="M260" s="37">
        <v>17.426666666666669</v>
      </c>
      <c r="N260" s="5" t="s">
        <v>27</v>
      </c>
      <c r="O260" s="41">
        <v>1416.8646440909099</v>
      </c>
      <c r="P260" s="4" t="s">
        <v>27</v>
      </c>
      <c r="Q260" s="44">
        <f t="shared" si="0"/>
        <v>122.41710524945462</v>
      </c>
      <c r="R260" s="8">
        <v>234.5</v>
      </c>
      <c r="S260" s="89">
        <v>1711.0527</v>
      </c>
      <c r="T260" s="27"/>
      <c r="U260" s="89">
        <v>75777.649999999994</v>
      </c>
      <c r="V260" s="51" t="s">
        <v>27</v>
      </c>
      <c r="W260" s="9" t="s">
        <v>27</v>
      </c>
      <c r="X260" s="86">
        <f t="shared" si="2"/>
        <v>5570.0239598179278</v>
      </c>
    </row>
    <row r="261" spans="1:24" x14ac:dyDescent="0.3">
      <c r="A261" s="33">
        <v>2010</v>
      </c>
      <c r="B261" s="3">
        <v>40437</v>
      </c>
      <c r="C261" s="33">
        <v>9</v>
      </c>
      <c r="D261" s="2">
        <v>16</v>
      </c>
      <c r="E261" s="33">
        <v>259</v>
      </c>
      <c r="F261" s="92">
        <v>259</v>
      </c>
      <c r="G261" s="37">
        <v>10.776250000000005</v>
      </c>
      <c r="H261" s="4"/>
      <c r="I261" s="37"/>
      <c r="J261" s="4">
        <v>18.253749999999993</v>
      </c>
      <c r="K261" s="37">
        <v>18.367708333333333</v>
      </c>
      <c r="L261" s="4">
        <v>18.720000000000002</v>
      </c>
      <c r="M261" s="37">
        <v>16.068958333333331</v>
      </c>
      <c r="N261" s="5" t="s">
        <v>27</v>
      </c>
      <c r="O261" s="41">
        <v>1390.8157961363599</v>
      </c>
      <c r="P261" s="4" t="s">
        <v>27</v>
      </c>
      <c r="Q261" s="44">
        <f t="shared" si="0"/>
        <v>120.1664847861815</v>
      </c>
      <c r="R261" s="8">
        <v>234.83103448275901</v>
      </c>
      <c r="S261" s="89">
        <v>1713.4681250000001</v>
      </c>
      <c r="T261" s="27"/>
      <c r="U261" s="89">
        <v>75593.299999999988</v>
      </c>
      <c r="V261" s="51" t="s">
        <v>27</v>
      </c>
      <c r="W261" s="9" t="s">
        <v>27</v>
      </c>
      <c r="X261" s="86">
        <f t="shared" si="2"/>
        <v>5690.190444604109</v>
      </c>
    </row>
    <row r="262" spans="1:24" x14ac:dyDescent="0.3">
      <c r="A262" s="33">
        <v>2010</v>
      </c>
      <c r="B262" s="3">
        <v>40438</v>
      </c>
      <c r="C262" s="33">
        <v>9</v>
      </c>
      <c r="D262" s="2">
        <v>17</v>
      </c>
      <c r="E262" s="33">
        <v>260</v>
      </c>
      <c r="F262" s="92">
        <v>260</v>
      </c>
      <c r="G262" s="37">
        <v>11.517499999999998</v>
      </c>
      <c r="H262" s="4"/>
      <c r="I262" s="37"/>
      <c r="J262" s="4">
        <v>18.047291666666666</v>
      </c>
      <c r="K262" s="37">
        <v>18.038125000000004</v>
      </c>
      <c r="L262" s="4">
        <v>18.043125000000003</v>
      </c>
      <c r="M262" s="37">
        <v>17.122916666666669</v>
      </c>
      <c r="N262" s="5" t="s">
        <v>27</v>
      </c>
      <c r="O262" s="41">
        <v>1364.76694818182</v>
      </c>
      <c r="P262" s="4" t="s">
        <v>27</v>
      </c>
      <c r="Q262" s="44">
        <f t="shared" si="0"/>
        <v>117.91586432290923</v>
      </c>
      <c r="R262" s="8">
        <v>235</v>
      </c>
      <c r="S262" s="89">
        <v>1714.701</v>
      </c>
      <c r="T262" s="27"/>
      <c r="U262" s="89">
        <v>75408.949999999983</v>
      </c>
      <c r="V262" s="51" t="s">
        <v>27</v>
      </c>
      <c r="W262" s="9" t="s">
        <v>27</v>
      </c>
      <c r="X262" s="86">
        <f t="shared" si="2"/>
        <v>5808.1063089270183</v>
      </c>
    </row>
    <row r="263" spans="1:24" x14ac:dyDescent="0.3">
      <c r="A263" s="33">
        <v>2010</v>
      </c>
      <c r="B263" s="3">
        <v>40439</v>
      </c>
      <c r="C263" s="33">
        <v>9</v>
      </c>
      <c r="D263" s="2">
        <v>18</v>
      </c>
      <c r="E263" s="33">
        <v>261</v>
      </c>
      <c r="F263" s="92">
        <v>261</v>
      </c>
      <c r="G263" s="37">
        <v>13.000416666666668</v>
      </c>
      <c r="H263" s="4"/>
      <c r="I263" s="37"/>
      <c r="J263" s="4">
        <v>17.943124999999991</v>
      </c>
      <c r="K263" s="37">
        <v>18.204375000000002</v>
      </c>
      <c r="L263" s="4">
        <v>18.293125</v>
      </c>
      <c r="M263" s="37">
        <v>16.989791666666665</v>
      </c>
      <c r="N263" s="5" t="s">
        <v>27</v>
      </c>
      <c r="O263" s="41">
        <v>1338.71810022727</v>
      </c>
      <c r="P263" s="4" t="s">
        <v>27</v>
      </c>
      <c r="Q263" s="44">
        <f t="shared" si="0"/>
        <v>115.66524385963615</v>
      </c>
      <c r="R263" s="8">
        <v>234.873711340206</v>
      </c>
      <c r="S263" s="89">
        <v>1713.7795249999999</v>
      </c>
      <c r="T263" s="27"/>
      <c r="U263" s="89">
        <v>75224.599999999977</v>
      </c>
      <c r="V263" s="51" t="s">
        <v>27</v>
      </c>
      <c r="W263" s="9" t="s">
        <v>27</v>
      </c>
      <c r="X263" s="86">
        <f t="shared" si="2"/>
        <v>5923.7715527866549</v>
      </c>
    </row>
    <row r="264" spans="1:24" x14ac:dyDescent="0.3">
      <c r="A264" s="33">
        <v>2010</v>
      </c>
      <c r="B264" s="3">
        <v>40440</v>
      </c>
      <c r="C264" s="33">
        <v>9</v>
      </c>
      <c r="D264" s="2">
        <v>19</v>
      </c>
      <c r="E264" s="33">
        <v>262</v>
      </c>
      <c r="F264" s="92">
        <v>262</v>
      </c>
      <c r="G264" s="37">
        <v>10.958645833333334</v>
      </c>
      <c r="H264" s="4"/>
      <c r="I264" s="37"/>
      <c r="J264" s="4">
        <v>17.825416666666666</v>
      </c>
      <c r="K264" s="37">
        <v>17.811250000000005</v>
      </c>
      <c r="L264" s="4">
        <v>17.796041666666671</v>
      </c>
      <c r="M264" s="37">
        <v>17.262916666666673</v>
      </c>
      <c r="N264" s="5" t="s">
        <v>27</v>
      </c>
      <c r="O264" s="41">
        <v>1312.6692522727301</v>
      </c>
      <c r="P264" s="4" t="s">
        <v>27</v>
      </c>
      <c r="Q264" s="44">
        <f t="shared" si="0"/>
        <v>113.41462339636387</v>
      </c>
      <c r="R264" s="8">
        <v>234.626288659794</v>
      </c>
      <c r="S264" s="89">
        <v>1711.9741750000001</v>
      </c>
      <c r="T264" s="27"/>
      <c r="U264" s="89">
        <v>75040.249999999971</v>
      </c>
      <c r="V264" s="51" t="s">
        <v>27</v>
      </c>
      <c r="W264" s="9" t="s">
        <v>27</v>
      </c>
      <c r="X264" s="86">
        <f t="shared" si="2"/>
        <v>6037.1861761830187</v>
      </c>
    </row>
    <row r="265" spans="1:24" x14ac:dyDescent="0.3">
      <c r="A265" s="33">
        <v>2010</v>
      </c>
      <c r="B265" s="3">
        <v>40441</v>
      </c>
      <c r="C265" s="33">
        <v>9</v>
      </c>
      <c r="D265" s="2">
        <v>20</v>
      </c>
      <c r="E265" s="33">
        <v>263</v>
      </c>
      <c r="F265" s="92">
        <v>263</v>
      </c>
      <c r="G265" s="37">
        <v>11.080729166666666</v>
      </c>
      <c r="H265" s="4"/>
      <c r="I265" s="37"/>
      <c r="J265" s="4">
        <v>17.685624999999998</v>
      </c>
      <c r="K265" s="37">
        <v>17.678750000000001</v>
      </c>
      <c r="L265" s="4">
        <v>17.660624999999996</v>
      </c>
      <c r="M265" s="37">
        <v>17.318958333333338</v>
      </c>
      <c r="N265" s="5" t="s">
        <v>27</v>
      </c>
      <c r="O265" s="41">
        <v>1286.6204043181799</v>
      </c>
      <c r="P265" s="4" t="s">
        <v>27</v>
      </c>
      <c r="Q265" s="44">
        <f t="shared" si="0"/>
        <v>111.16400293309074</v>
      </c>
      <c r="R265" s="8">
        <v>234.5</v>
      </c>
      <c r="S265" s="89">
        <v>1711.0527</v>
      </c>
      <c r="T265" s="27"/>
      <c r="U265" s="89">
        <v>74855.899999999965</v>
      </c>
      <c r="V265" s="51" t="s">
        <v>27</v>
      </c>
      <c r="W265" s="9" t="s">
        <v>27</v>
      </c>
      <c r="X265" s="86">
        <f t="shared" si="2"/>
        <v>6148.3501791161098</v>
      </c>
    </row>
    <row r="266" spans="1:24" x14ac:dyDescent="0.3">
      <c r="A266" s="33">
        <v>2010</v>
      </c>
      <c r="B266" s="3">
        <v>40442</v>
      </c>
      <c r="C266" s="33">
        <v>9</v>
      </c>
      <c r="D266" s="2">
        <v>21</v>
      </c>
      <c r="E266" s="33">
        <v>264</v>
      </c>
      <c r="F266" s="92">
        <v>264</v>
      </c>
      <c r="G266" s="37">
        <v>18.2075</v>
      </c>
      <c r="H266" s="4"/>
      <c r="I266" s="37"/>
      <c r="J266" s="4">
        <v>17.521041666666676</v>
      </c>
      <c r="K266" s="37">
        <v>17.548750000000009</v>
      </c>
      <c r="L266" s="4">
        <v>17.557291666666668</v>
      </c>
      <c r="M266" s="37">
        <v>17.663541666666664</v>
      </c>
      <c r="N266" s="5" t="s">
        <v>27</v>
      </c>
      <c r="O266" s="41">
        <v>1260.57155636364</v>
      </c>
      <c r="P266" s="4" t="s">
        <v>27</v>
      </c>
      <c r="Q266" s="44">
        <f t="shared" si="0"/>
        <v>108.9133824698185</v>
      </c>
      <c r="R266" s="8">
        <v>234.58448275862099</v>
      </c>
      <c r="S266" s="89">
        <v>1711.6691333333299</v>
      </c>
      <c r="T266" s="27"/>
      <c r="U266" s="89">
        <v>74671.549999999959</v>
      </c>
      <c r="V266" s="51" t="s">
        <v>27</v>
      </c>
      <c r="W266" s="9" t="s">
        <v>27</v>
      </c>
      <c r="X266" s="86">
        <f t="shared" si="2"/>
        <v>6257.2635615859281</v>
      </c>
    </row>
    <row r="267" spans="1:24" x14ac:dyDescent="0.3">
      <c r="A267" s="33">
        <v>2010</v>
      </c>
      <c r="B267" s="3">
        <v>40443</v>
      </c>
      <c r="C267" s="33">
        <v>9</v>
      </c>
      <c r="D267" s="2">
        <v>22</v>
      </c>
      <c r="E267" s="33">
        <v>265</v>
      </c>
      <c r="F267" s="92">
        <v>265</v>
      </c>
      <c r="G267" s="37">
        <v>15.913333333333329</v>
      </c>
      <c r="H267" s="4"/>
      <c r="I267" s="37"/>
      <c r="J267" s="4">
        <v>17.421041666666671</v>
      </c>
      <c r="K267" s="37">
        <v>17.950208333333336</v>
      </c>
      <c r="L267" s="4">
        <v>18.139583333333338</v>
      </c>
      <c r="M267" s="37">
        <v>17.934583333333332</v>
      </c>
      <c r="N267" s="5" t="s">
        <v>27</v>
      </c>
      <c r="O267" s="41">
        <v>1234.52270840909</v>
      </c>
      <c r="P267" s="4" t="s">
        <v>27</v>
      </c>
      <c r="Q267" s="44">
        <f t="shared" si="0"/>
        <v>106.66276200654536</v>
      </c>
      <c r="R267" s="8">
        <v>234.75</v>
      </c>
      <c r="S267" s="89">
        <v>1712.8768500000001</v>
      </c>
      <c r="T267" s="27"/>
      <c r="U267" s="89">
        <v>74487.199999999953</v>
      </c>
      <c r="V267" s="51" t="s">
        <v>27</v>
      </c>
      <c r="W267" s="9" t="s">
        <v>27</v>
      </c>
      <c r="X267" s="86">
        <f t="shared" si="2"/>
        <v>6363.9263235924736</v>
      </c>
    </row>
    <row r="268" spans="1:24" x14ac:dyDescent="0.3">
      <c r="A268" s="33">
        <v>2010</v>
      </c>
      <c r="B268" s="3">
        <v>40444</v>
      </c>
      <c r="C268" s="33">
        <v>9</v>
      </c>
      <c r="D268" s="2">
        <v>23</v>
      </c>
      <c r="E268" s="33">
        <v>266</v>
      </c>
      <c r="F268" s="92">
        <v>266</v>
      </c>
      <c r="G268" s="37">
        <v>15.392916666666666</v>
      </c>
      <c r="H268" s="4"/>
      <c r="I268" s="37"/>
      <c r="J268" s="4">
        <v>17.518333333333334</v>
      </c>
      <c r="K268" s="37">
        <v>17.512916666666666</v>
      </c>
      <c r="L268" s="4">
        <v>17.504999999999992</v>
      </c>
      <c r="M268" s="37">
        <v>17.250416666666666</v>
      </c>
      <c r="N268" s="5" t="s">
        <v>27</v>
      </c>
      <c r="O268" s="41">
        <v>1208.47386045455</v>
      </c>
      <c r="P268" s="4" t="s">
        <v>27</v>
      </c>
      <c r="Q268" s="44">
        <f t="shared" si="0"/>
        <v>104.41214154327312</v>
      </c>
      <c r="R268" s="8">
        <v>234.91551724137901</v>
      </c>
      <c r="S268" s="89">
        <v>1714.0845666666701</v>
      </c>
      <c r="T268" s="27"/>
      <c r="U268" s="89">
        <v>74302.849999999948</v>
      </c>
      <c r="V268" s="51" t="s">
        <v>27</v>
      </c>
      <c r="W268" s="9" t="s">
        <v>27</v>
      </c>
      <c r="X268" s="86">
        <f t="shared" si="2"/>
        <v>6468.3384651357464</v>
      </c>
    </row>
    <row r="269" spans="1:24" x14ac:dyDescent="0.3">
      <c r="A269" s="33">
        <v>2010</v>
      </c>
      <c r="B269" s="3">
        <v>40445</v>
      </c>
      <c r="C269" s="33">
        <v>9</v>
      </c>
      <c r="D269" s="2">
        <v>24</v>
      </c>
      <c r="E269" s="33">
        <v>267</v>
      </c>
      <c r="F269" s="92">
        <v>267</v>
      </c>
      <c r="G269" s="37">
        <v>20.748750000000001</v>
      </c>
      <c r="H269" s="4"/>
      <c r="I269" s="37"/>
      <c r="J269" s="4">
        <v>17.48875</v>
      </c>
      <c r="K269" s="37">
        <v>17.493125000000003</v>
      </c>
      <c r="L269" s="4">
        <v>17.489166666666673</v>
      </c>
      <c r="M269" s="37">
        <v>18.01104166666666</v>
      </c>
      <c r="N269" s="5">
        <v>1182.4250125000001</v>
      </c>
      <c r="O269" s="41">
        <v>1182.4250125000001</v>
      </c>
      <c r="P269" s="4">
        <v>102.16152108000001</v>
      </c>
      <c r="Q269" s="44">
        <f t="shared" si="0"/>
        <v>102.16152108</v>
      </c>
      <c r="R269" s="8">
        <v>235</v>
      </c>
      <c r="S269" s="89">
        <v>1714.701</v>
      </c>
      <c r="T269" s="27"/>
      <c r="U269" s="89">
        <v>74118.499999999942</v>
      </c>
      <c r="V269" s="51">
        <v>5.9328952190543308E-2</v>
      </c>
      <c r="W269" s="9">
        <v>1.3858212951423244E-3</v>
      </c>
      <c r="X269" s="86">
        <f t="shared" si="2"/>
        <v>6570.4999862157465</v>
      </c>
    </row>
    <row r="270" spans="1:24" x14ac:dyDescent="0.3">
      <c r="A270" s="33">
        <v>2010</v>
      </c>
      <c r="B270" s="3">
        <v>40446</v>
      </c>
      <c r="C270" s="33">
        <v>9</v>
      </c>
      <c r="D270" s="2">
        <v>25</v>
      </c>
      <c r="E270" s="33">
        <v>268</v>
      </c>
      <c r="F270" s="92">
        <v>268</v>
      </c>
      <c r="G270" s="37">
        <v>10.796458333333334</v>
      </c>
      <c r="H270" s="4"/>
      <c r="I270" s="37"/>
      <c r="J270" s="4">
        <v>17.595833333333328</v>
      </c>
      <c r="K270" s="37">
        <v>17.619583333333317</v>
      </c>
      <c r="L270" s="4">
        <v>17.631458333333317</v>
      </c>
      <c r="M270" s="37">
        <v>16.927916666666672</v>
      </c>
      <c r="N270" s="5" t="s">
        <v>27</v>
      </c>
      <c r="O270" s="41">
        <v>1178.98953011765</v>
      </c>
      <c r="P270" s="4" t="s">
        <v>27</v>
      </c>
      <c r="Q270" s="44">
        <f t="shared" si="0"/>
        <v>101.86469540216495</v>
      </c>
      <c r="R270" s="8">
        <v>235.25432525951601</v>
      </c>
      <c r="S270" s="89">
        <v>1716.5567083333301</v>
      </c>
      <c r="T270" s="27"/>
      <c r="U270" s="89">
        <v>73934.149999999936</v>
      </c>
      <c r="V270" s="51" t="s">
        <v>27</v>
      </c>
      <c r="W270" s="9" t="s">
        <v>27</v>
      </c>
      <c r="X270" s="86">
        <f t="shared" si="2"/>
        <v>6672.3646816179116</v>
      </c>
    </row>
    <row r="271" spans="1:24" x14ac:dyDescent="0.3">
      <c r="A271" s="33">
        <v>2010</v>
      </c>
      <c r="B271" s="3">
        <v>40447</v>
      </c>
      <c r="C271" s="33">
        <v>9</v>
      </c>
      <c r="D271" s="2">
        <v>26</v>
      </c>
      <c r="E271" s="33">
        <v>269</v>
      </c>
      <c r="F271" s="92">
        <v>269</v>
      </c>
      <c r="G271" s="37">
        <v>10.182541666666667</v>
      </c>
      <c r="H271" s="4"/>
      <c r="I271" s="37"/>
      <c r="J271" s="4">
        <v>17.350208333333335</v>
      </c>
      <c r="K271" s="37">
        <v>17.337500000000002</v>
      </c>
      <c r="L271" s="4">
        <v>17.330833333333334</v>
      </c>
      <c r="M271" s="37">
        <v>16.826874999999998</v>
      </c>
      <c r="N271" s="5" t="s">
        <v>27</v>
      </c>
      <c r="O271" s="41">
        <v>1175.5540477352899</v>
      </c>
      <c r="P271" s="4" t="s">
        <v>27</v>
      </c>
      <c r="Q271" s="44">
        <f t="shared" si="0"/>
        <v>101.56786972432903</v>
      </c>
      <c r="R271" s="8">
        <v>235.752595155709</v>
      </c>
      <c r="S271" s="89">
        <v>1720.19238541667</v>
      </c>
      <c r="T271" s="27"/>
      <c r="U271" s="89">
        <v>73749.79999999993</v>
      </c>
      <c r="V271" s="51" t="s">
        <v>27</v>
      </c>
      <c r="W271" s="9" t="s">
        <v>27</v>
      </c>
      <c r="X271" s="86">
        <f t="shared" si="2"/>
        <v>6773.9325513422409</v>
      </c>
    </row>
    <row r="272" spans="1:24" x14ac:dyDescent="0.3">
      <c r="A272" s="33">
        <v>2010</v>
      </c>
      <c r="B272" s="3">
        <v>40448</v>
      </c>
      <c r="C272" s="33">
        <v>9</v>
      </c>
      <c r="D272" s="2">
        <v>27</v>
      </c>
      <c r="E272" s="33">
        <v>270</v>
      </c>
      <c r="F272" s="92">
        <v>270</v>
      </c>
      <c r="G272" s="37">
        <v>11.080833333333336</v>
      </c>
      <c r="H272" s="4"/>
      <c r="I272" s="37"/>
      <c r="J272" s="4">
        <v>17.222083333333334</v>
      </c>
      <c r="K272" s="37">
        <v>17.444791666666678</v>
      </c>
      <c r="L272" s="4">
        <v>17.531041666666674</v>
      </c>
      <c r="M272" s="37">
        <v>16.372083333333332</v>
      </c>
      <c r="N272" s="5" t="s">
        <v>27</v>
      </c>
      <c r="O272" s="41">
        <v>1172.1185653529401</v>
      </c>
      <c r="P272" s="4" t="s">
        <v>27</v>
      </c>
      <c r="Q272" s="44">
        <f t="shared" si="0"/>
        <v>101.27104404649404</v>
      </c>
      <c r="R272" s="8">
        <v>236.25086505190299</v>
      </c>
      <c r="S272" s="89">
        <v>1723.8280625</v>
      </c>
      <c r="T272" s="27"/>
      <c r="U272" s="89">
        <v>73565.449999999924</v>
      </c>
      <c r="V272" s="51" t="s">
        <v>27</v>
      </c>
      <c r="W272" s="9" t="s">
        <v>27</v>
      </c>
      <c r="X272" s="86">
        <f t="shared" si="2"/>
        <v>6875.2035953887353</v>
      </c>
    </row>
    <row r="273" spans="1:24" x14ac:dyDescent="0.3">
      <c r="A273" s="33">
        <v>2010</v>
      </c>
      <c r="B273" s="3">
        <v>40449</v>
      </c>
      <c r="C273" s="33">
        <v>9</v>
      </c>
      <c r="D273" s="2">
        <v>28</v>
      </c>
      <c r="E273" s="33">
        <v>271</v>
      </c>
      <c r="F273" s="92">
        <v>271</v>
      </c>
      <c r="G273" s="37">
        <v>11.876041666666666</v>
      </c>
      <c r="H273" s="4"/>
      <c r="I273" s="37"/>
      <c r="J273" s="4">
        <v>17.097708333333347</v>
      </c>
      <c r="K273" s="37">
        <v>17.499375000000004</v>
      </c>
      <c r="L273" s="4">
        <v>18.780208333333338</v>
      </c>
      <c r="M273" s="37">
        <v>15.968333333333327</v>
      </c>
      <c r="N273" s="5" t="s">
        <v>27</v>
      </c>
      <c r="O273" s="41">
        <v>1168.68308297059</v>
      </c>
      <c r="P273" s="4" t="s">
        <v>27</v>
      </c>
      <c r="Q273" s="44">
        <f t="shared" ref="Q273:Q336" si="3">O273*60*60*24/10^6</f>
        <v>100.974218368659</v>
      </c>
      <c r="R273" s="8">
        <v>236.74913494809701</v>
      </c>
      <c r="S273" s="89">
        <v>1727.4637375</v>
      </c>
      <c r="T273" s="27"/>
      <c r="U273" s="89">
        <v>73381.099999999919</v>
      </c>
      <c r="V273" s="51" t="s">
        <v>27</v>
      </c>
      <c r="W273" s="9" t="s">
        <v>27</v>
      </c>
      <c r="X273" s="86">
        <f t="shared" si="2"/>
        <v>6976.1778137573947</v>
      </c>
    </row>
    <row r="274" spans="1:24" x14ac:dyDescent="0.3">
      <c r="A274" s="33">
        <v>2010</v>
      </c>
      <c r="B274" s="3">
        <v>40450</v>
      </c>
      <c r="C274" s="33">
        <v>9</v>
      </c>
      <c r="D274" s="2">
        <v>29</v>
      </c>
      <c r="E274" s="33">
        <v>272</v>
      </c>
      <c r="F274" s="92">
        <v>272</v>
      </c>
      <c r="G274" s="37">
        <v>13.458333333333336</v>
      </c>
      <c r="H274" s="4"/>
      <c r="I274" s="37"/>
      <c r="J274" s="4">
        <v>16.953958333333336</v>
      </c>
      <c r="K274" s="37">
        <v>17.026666666666671</v>
      </c>
      <c r="L274" s="4">
        <v>17.395</v>
      </c>
      <c r="M274" s="37">
        <v>16.382291666666667</v>
      </c>
      <c r="N274" s="5" t="s">
        <v>27</v>
      </c>
      <c r="O274" s="41">
        <v>1165.2476005882399</v>
      </c>
      <c r="P274" s="4" t="s">
        <v>27</v>
      </c>
      <c r="Q274" s="44">
        <f t="shared" si="3"/>
        <v>100.67739269082391</v>
      </c>
      <c r="R274" s="8">
        <v>237.247404844291</v>
      </c>
      <c r="S274" s="89">
        <v>1731.0994145833299</v>
      </c>
      <c r="T274" s="27"/>
      <c r="U274" s="89">
        <v>73196.749999999913</v>
      </c>
      <c r="V274" s="51" t="s">
        <v>27</v>
      </c>
      <c r="W274" s="9" t="s">
        <v>27</v>
      </c>
      <c r="X274" s="86">
        <f t="shared" si="2"/>
        <v>7076.8552064482183</v>
      </c>
    </row>
    <row r="275" spans="1:24" x14ac:dyDescent="0.3">
      <c r="A275" s="33">
        <v>2010</v>
      </c>
      <c r="B275" s="3">
        <v>40451</v>
      </c>
      <c r="C275" s="33">
        <v>9</v>
      </c>
      <c r="D275" s="2">
        <v>30</v>
      </c>
      <c r="E275" s="33">
        <v>273</v>
      </c>
      <c r="F275" s="92">
        <v>273</v>
      </c>
      <c r="G275" s="37">
        <v>13.300000000000004</v>
      </c>
      <c r="H275" s="4"/>
      <c r="I275" s="37"/>
      <c r="J275" s="4">
        <v>16.910416666666674</v>
      </c>
      <c r="K275" s="37">
        <v>16.998124999999995</v>
      </c>
      <c r="L275" s="4">
        <v>17.439583333333342</v>
      </c>
      <c r="M275" s="37">
        <v>16.455208333333339</v>
      </c>
      <c r="N275" s="5" t="s">
        <v>27</v>
      </c>
      <c r="O275" s="41">
        <v>1161.8121182058801</v>
      </c>
      <c r="P275" s="4" t="s">
        <v>27</v>
      </c>
      <c r="Q275" s="44">
        <f t="shared" si="3"/>
        <v>100.38056701298805</v>
      </c>
      <c r="R275" s="8">
        <v>237.74567474048399</v>
      </c>
      <c r="S275" s="89">
        <v>1734.7350916666701</v>
      </c>
      <c r="T275" s="27"/>
      <c r="U275" s="89">
        <v>73012.399999999907</v>
      </c>
      <c r="V275" s="51" t="s">
        <v>27</v>
      </c>
      <c r="W275" s="9" t="s">
        <v>27</v>
      </c>
      <c r="X275" s="86">
        <f t="shared" si="2"/>
        <v>7177.235773461206</v>
      </c>
    </row>
    <row r="276" spans="1:24" x14ac:dyDescent="0.3">
      <c r="A276" s="33">
        <v>2010</v>
      </c>
      <c r="B276" s="3">
        <v>40452</v>
      </c>
      <c r="C276" s="33">
        <v>10</v>
      </c>
      <c r="D276" s="2">
        <v>1</v>
      </c>
      <c r="E276" s="33">
        <v>274</v>
      </c>
      <c r="F276" s="92">
        <v>274</v>
      </c>
      <c r="G276" s="37">
        <v>9.9175833333333347</v>
      </c>
      <c r="H276" s="4"/>
      <c r="I276" s="37"/>
      <c r="J276" s="4">
        <v>16.857916666666675</v>
      </c>
      <c r="K276" s="37">
        <v>16.847708333333326</v>
      </c>
      <c r="L276" s="4">
        <v>16.849791666666658</v>
      </c>
      <c r="M276" s="37">
        <v>15.838958333333329</v>
      </c>
      <c r="N276" s="5" t="s">
        <v>27</v>
      </c>
      <c r="O276" s="41">
        <v>1158.37663582353</v>
      </c>
      <c r="P276" s="4" t="s">
        <v>27</v>
      </c>
      <c r="Q276" s="44">
        <f t="shared" si="3"/>
        <v>100.08374133515298</v>
      </c>
      <c r="R276" s="8">
        <v>238</v>
      </c>
      <c r="S276" s="89">
        <v>1736.5907999999999</v>
      </c>
      <c r="T276" s="27"/>
      <c r="U276" s="89">
        <v>72828.049999999901</v>
      </c>
      <c r="V276" s="51" t="s">
        <v>27</v>
      </c>
      <c r="W276" s="9" t="s">
        <v>27</v>
      </c>
      <c r="X276" s="86">
        <f t="shared" si="2"/>
        <v>7277.3195147963588</v>
      </c>
    </row>
    <row r="277" spans="1:24" x14ac:dyDescent="0.3">
      <c r="A277" s="33">
        <v>2010</v>
      </c>
      <c r="B277" s="3">
        <v>40453</v>
      </c>
      <c r="C277" s="33">
        <v>10</v>
      </c>
      <c r="D277" s="2">
        <v>2</v>
      </c>
      <c r="E277" s="33">
        <v>275</v>
      </c>
      <c r="F277" s="92">
        <v>275</v>
      </c>
      <c r="G277" s="37">
        <v>6.4832708333333322</v>
      </c>
      <c r="H277" s="4"/>
      <c r="I277" s="37"/>
      <c r="J277" s="4">
        <v>16.709791666666657</v>
      </c>
      <c r="K277" s="37">
        <v>16.727916666666662</v>
      </c>
      <c r="L277" s="4">
        <v>16.884791666666665</v>
      </c>
      <c r="M277" s="37">
        <v>14.846458333333331</v>
      </c>
      <c r="N277" s="5" t="s">
        <v>27</v>
      </c>
      <c r="O277" s="41">
        <v>1154.9411534411799</v>
      </c>
      <c r="P277" s="4" t="s">
        <v>27</v>
      </c>
      <c r="Q277" s="44">
        <f t="shared" si="3"/>
        <v>99.786915657317934</v>
      </c>
      <c r="R277" s="8">
        <v>238.084775086505</v>
      </c>
      <c r="S277" s="89">
        <v>1737.2093687500001</v>
      </c>
      <c r="T277" s="27"/>
      <c r="U277" s="89">
        <v>72643.699999999895</v>
      </c>
      <c r="V277" s="51" t="s">
        <v>27</v>
      </c>
      <c r="W277" s="9" t="s">
        <v>27</v>
      </c>
      <c r="X277" s="86">
        <f t="shared" si="2"/>
        <v>7377.1064304536767</v>
      </c>
    </row>
    <row r="278" spans="1:24" x14ac:dyDescent="0.3">
      <c r="A278" s="33">
        <v>2010</v>
      </c>
      <c r="B278" s="3">
        <v>40454</v>
      </c>
      <c r="C278" s="33">
        <v>10</v>
      </c>
      <c r="D278" s="2">
        <v>3</v>
      </c>
      <c r="E278" s="33">
        <v>276</v>
      </c>
      <c r="F278" s="92">
        <v>276</v>
      </c>
      <c r="G278" s="37">
        <v>5.4258958333333345</v>
      </c>
      <c r="H278" s="4"/>
      <c r="I278" s="37"/>
      <c r="J278" s="4">
        <v>16.474583333333335</v>
      </c>
      <c r="K278" s="37">
        <v>16.464166666666667</v>
      </c>
      <c r="L278" s="4">
        <v>16.458541666666658</v>
      </c>
      <c r="M278" s="37">
        <v>14.409583333333332</v>
      </c>
      <c r="N278" s="5" t="s">
        <v>27</v>
      </c>
      <c r="O278" s="41">
        <v>1151.5056710588201</v>
      </c>
      <c r="P278" s="4" t="s">
        <v>27</v>
      </c>
      <c r="Q278" s="44">
        <f t="shared" si="3"/>
        <v>99.49008997948205</v>
      </c>
      <c r="R278" s="8">
        <v>238.25086505190299</v>
      </c>
      <c r="S278" s="89">
        <v>1738.4212625</v>
      </c>
      <c r="T278" s="27"/>
      <c r="U278" s="89">
        <v>72459.349999999889</v>
      </c>
      <c r="V278" s="51" t="s">
        <v>27</v>
      </c>
      <c r="W278" s="9" t="s">
        <v>27</v>
      </c>
      <c r="X278" s="86">
        <f t="shared" si="2"/>
        <v>7476.5965204331587</v>
      </c>
    </row>
    <row r="279" spans="1:24" s="15" customFormat="1" x14ac:dyDescent="0.3">
      <c r="A279" s="34">
        <v>2010</v>
      </c>
      <c r="B279" s="11">
        <v>40455</v>
      </c>
      <c r="C279" s="34">
        <v>10</v>
      </c>
      <c r="D279" s="10">
        <v>4</v>
      </c>
      <c r="E279" s="34">
        <v>277</v>
      </c>
      <c r="F279" s="38">
        <v>277</v>
      </c>
      <c r="G279" s="38">
        <v>6.7743125000000006</v>
      </c>
      <c r="H279" s="12"/>
      <c r="I279" s="38"/>
      <c r="J279" s="12">
        <v>16.253958333333337</v>
      </c>
      <c r="K279" s="38">
        <v>16.248750000000008</v>
      </c>
      <c r="L279" s="12">
        <v>16.237500000000008</v>
      </c>
      <c r="M279" s="38">
        <v>14.544375000000008</v>
      </c>
      <c r="N279" s="12" t="s">
        <v>27</v>
      </c>
      <c r="O279" s="38">
        <v>1148.07018867647</v>
      </c>
      <c r="P279" s="12" t="s">
        <v>27</v>
      </c>
      <c r="Q279" s="38">
        <f t="shared" si="3"/>
        <v>99.193264301647005</v>
      </c>
      <c r="R279" s="13">
        <v>238.41695501730101</v>
      </c>
      <c r="S279" s="48">
        <v>1739.63315416667</v>
      </c>
      <c r="T279" s="13">
        <v>72523.748968877859</v>
      </c>
      <c r="U279" s="48">
        <v>72275</v>
      </c>
      <c r="V279" s="52" t="s">
        <v>27</v>
      </c>
      <c r="W279" s="14" t="s">
        <v>27</v>
      </c>
      <c r="X279" s="87">
        <f t="shared" ref="X279:X310" si="4">X278+Q279</f>
        <v>7575.7897847348058</v>
      </c>
    </row>
    <row r="280" spans="1:24" x14ac:dyDescent="0.3">
      <c r="A280" s="33">
        <v>2010</v>
      </c>
      <c r="B280" s="3">
        <v>40456</v>
      </c>
      <c r="C280" s="33">
        <v>10</v>
      </c>
      <c r="D280" s="2">
        <v>5</v>
      </c>
      <c r="E280" s="33">
        <v>278</v>
      </c>
      <c r="F280" s="92">
        <v>278</v>
      </c>
      <c r="G280" s="37">
        <v>10.454583333333334</v>
      </c>
      <c r="H280" s="4"/>
      <c r="I280" s="37"/>
      <c r="J280" s="4">
        <v>16.117083333333337</v>
      </c>
      <c r="K280" s="37">
        <v>16.108124999999994</v>
      </c>
      <c r="L280" s="4">
        <v>16.108124999999994</v>
      </c>
      <c r="M280" s="37">
        <v>15.145000000000001</v>
      </c>
      <c r="N280" s="5" t="s">
        <v>27</v>
      </c>
      <c r="O280" s="41">
        <v>1144.63470629412</v>
      </c>
      <c r="P280" s="4" t="s">
        <v>27</v>
      </c>
      <c r="Q280" s="44">
        <f t="shared" si="3"/>
        <v>98.89643862381196</v>
      </c>
      <c r="R280" s="8">
        <v>238.58304498269899</v>
      </c>
      <c r="S280" s="89">
        <v>1740.84504583333</v>
      </c>
      <c r="T280" s="27"/>
      <c r="U280" s="89">
        <v>72228.333333333328</v>
      </c>
      <c r="V280" s="51" t="s">
        <v>27</v>
      </c>
      <c r="W280" s="9" t="s">
        <v>27</v>
      </c>
      <c r="X280" s="86">
        <f t="shared" si="4"/>
        <v>7674.686223358618</v>
      </c>
    </row>
    <row r="281" spans="1:24" x14ac:dyDescent="0.3">
      <c r="A281" s="33">
        <v>2010</v>
      </c>
      <c r="B281" s="3">
        <v>40457</v>
      </c>
      <c r="C281" s="33">
        <v>10</v>
      </c>
      <c r="D281" s="2">
        <v>6</v>
      </c>
      <c r="E281" s="33">
        <v>279</v>
      </c>
      <c r="F281" s="92">
        <v>279</v>
      </c>
      <c r="G281" s="37">
        <v>10.586666666666668</v>
      </c>
      <c r="H281" s="4"/>
      <c r="I281" s="37"/>
      <c r="J281" s="4">
        <v>15.967708333333327</v>
      </c>
      <c r="K281" s="37">
        <v>16.04708333333334</v>
      </c>
      <c r="L281" s="4">
        <v>16.310000000000006</v>
      </c>
      <c r="M281" s="37">
        <v>15.187291666666669</v>
      </c>
      <c r="N281" s="5" t="s">
        <v>27</v>
      </c>
      <c r="O281" s="41">
        <v>1141.1992239117601</v>
      </c>
      <c r="P281" s="4" t="s">
        <v>27</v>
      </c>
      <c r="Q281" s="44">
        <f t="shared" si="3"/>
        <v>98.599612945976062</v>
      </c>
      <c r="R281" s="8">
        <v>238.74913494809701</v>
      </c>
      <c r="S281" s="89">
        <v>1742.0569375</v>
      </c>
      <c r="T281" s="27"/>
      <c r="U281" s="89">
        <v>72181.666666666657</v>
      </c>
      <c r="V281" s="51" t="s">
        <v>27</v>
      </c>
      <c r="W281" s="9" t="s">
        <v>27</v>
      </c>
      <c r="X281" s="86">
        <f t="shared" si="4"/>
        <v>7773.2858363045943</v>
      </c>
    </row>
    <row r="282" spans="1:24" x14ac:dyDescent="0.3">
      <c r="A282" s="33">
        <v>2010</v>
      </c>
      <c r="B282" s="3">
        <v>40458</v>
      </c>
      <c r="C282" s="33">
        <v>10</v>
      </c>
      <c r="D282" s="2">
        <v>7</v>
      </c>
      <c r="E282" s="33">
        <v>280</v>
      </c>
      <c r="F282" s="92">
        <v>280</v>
      </c>
      <c r="G282" s="37">
        <v>11.896250000000002</v>
      </c>
      <c r="H282" s="4"/>
      <c r="I282" s="37"/>
      <c r="J282" s="4">
        <v>15.817499999999988</v>
      </c>
      <c r="K282" s="37">
        <v>15.828333333333326</v>
      </c>
      <c r="L282" s="4">
        <v>15.851458333333332</v>
      </c>
      <c r="M282" s="37">
        <v>15.244374999999998</v>
      </c>
      <c r="N282" s="5" t="s">
        <v>27</v>
      </c>
      <c r="O282" s="41">
        <v>1137.76374152941</v>
      </c>
      <c r="P282" s="4" t="s">
        <v>27</v>
      </c>
      <c r="Q282" s="44">
        <f t="shared" si="3"/>
        <v>98.302787268141032</v>
      </c>
      <c r="R282" s="8">
        <v>238.915224913495</v>
      </c>
      <c r="S282" s="89">
        <v>1743.2688312499999</v>
      </c>
      <c r="T282" s="27"/>
      <c r="U282" s="89">
        <v>72134.999999999985</v>
      </c>
      <c r="V282" s="51" t="s">
        <v>27</v>
      </c>
      <c r="W282" s="9" t="s">
        <v>27</v>
      </c>
      <c r="X282" s="86">
        <f t="shared" si="4"/>
        <v>7871.5886235727357</v>
      </c>
    </row>
    <row r="283" spans="1:24" x14ac:dyDescent="0.3">
      <c r="A283" s="33">
        <v>2010</v>
      </c>
      <c r="B283" s="3">
        <v>40459</v>
      </c>
      <c r="C283" s="33">
        <v>10</v>
      </c>
      <c r="D283" s="2">
        <v>8</v>
      </c>
      <c r="E283" s="33">
        <v>281</v>
      </c>
      <c r="F283" s="92">
        <v>281</v>
      </c>
      <c r="G283" s="37">
        <v>13.852500000000001</v>
      </c>
      <c r="H283" s="4"/>
      <c r="I283" s="37"/>
      <c r="J283" s="4">
        <v>15.688125000000001</v>
      </c>
      <c r="K283" s="37">
        <v>15.69708333333333</v>
      </c>
      <c r="L283" s="4">
        <v>15.713749999999999</v>
      </c>
      <c r="M283" s="37">
        <v>15.103124999999999</v>
      </c>
      <c r="N283" s="5" t="s">
        <v>27</v>
      </c>
      <c r="O283" s="41">
        <v>1134.32825914706</v>
      </c>
      <c r="P283" s="4" t="s">
        <v>27</v>
      </c>
      <c r="Q283" s="44">
        <f t="shared" si="3"/>
        <v>98.005961590305986</v>
      </c>
      <c r="R283" s="8">
        <v>239</v>
      </c>
      <c r="S283" s="89">
        <v>1743.8874000000001</v>
      </c>
      <c r="T283" s="27"/>
      <c r="U283" s="89">
        <v>72088.333333333314</v>
      </c>
      <c r="V283" s="51" t="s">
        <v>27</v>
      </c>
      <c r="W283" s="9" t="s">
        <v>27</v>
      </c>
      <c r="X283" s="86">
        <f t="shared" si="4"/>
        <v>7969.5945851630413</v>
      </c>
    </row>
    <row r="284" spans="1:24" x14ac:dyDescent="0.3">
      <c r="A284" s="33">
        <v>2010</v>
      </c>
      <c r="B284" s="3">
        <v>40460</v>
      </c>
      <c r="C284" s="33">
        <v>10</v>
      </c>
      <c r="D284" s="2">
        <v>9</v>
      </c>
      <c r="E284" s="33">
        <v>282</v>
      </c>
      <c r="F284" s="92">
        <v>282</v>
      </c>
      <c r="G284" s="37">
        <v>11.042416666666666</v>
      </c>
      <c r="H284" s="4"/>
      <c r="I284" s="37"/>
      <c r="J284" s="4">
        <v>15.589999999999995</v>
      </c>
      <c r="K284" s="37">
        <v>15.604375000000003</v>
      </c>
      <c r="L284" s="4">
        <v>15.619583333333329</v>
      </c>
      <c r="M284" s="37">
        <v>15.29520833333334</v>
      </c>
      <c r="N284" s="5" t="s">
        <v>27</v>
      </c>
      <c r="O284" s="41">
        <v>1130.8927767647101</v>
      </c>
      <c r="P284" s="4" t="s">
        <v>27</v>
      </c>
      <c r="Q284" s="44">
        <f t="shared" si="3"/>
        <v>97.709135912470956</v>
      </c>
      <c r="R284" s="8">
        <v>239</v>
      </c>
      <c r="S284" s="89">
        <v>1743.8874000000001</v>
      </c>
      <c r="T284" s="27"/>
      <c r="U284" s="89">
        <v>72041.666666666642</v>
      </c>
      <c r="V284" s="51" t="s">
        <v>27</v>
      </c>
      <c r="W284" s="9" t="s">
        <v>27</v>
      </c>
      <c r="X284" s="86">
        <f t="shared" si="4"/>
        <v>8067.3037210755119</v>
      </c>
    </row>
    <row r="285" spans="1:24" x14ac:dyDescent="0.3">
      <c r="A285" s="33">
        <v>2010</v>
      </c>
      <c r="B285" s="3">
        <v>40461</v>
      </c>
      <c r="C285" s="33">
        <v>10</v>
      </c>
      <c r="D285" s="2">
        <v>10</v>
      </c>
      <c r="E285" s="33">
        <v>283</v>
      </c>
      <c r="F285" s="92">
        <v>283</v>
      </c>
      <c r="G285" s="37">
        <v>12.333916666666667</v>
      </c>
      <c r="H285" s="4"/>
      <c r="I285" s="37"/>
      <c r="J285" s="4">
        <v>15.498333333333337</v>
      </c>
      <c r="K285" s="37">
        <v>15.507708333333333</v>
      </c>
      <c r="L285" s="4">
        <v>15.513541666666669</v>
      </c>
      <c r="M285" s="37">
        <v>15.014999999999999</v>
      </c>
      <c r="N285" s="5" t="s">
        <v>27</v>
      </c>
      <c r="O285" s="41">
        <v>1127.45729438235</v>
      </c>
      <c r="P285" s="4" t="s">
        <v>27</v>
      </c>
      <c r="Q285" s="44">
        <f t="shared" si="3"/>
        <v>97.412310234635044</v>
      </c>
      <c r="R285" s="8">
        <v>239</v>
      </c>
      <c r="S285" s="89">
        <v>1743.8874000000001</v>
      </c>
      <c r="T285" s="27"/>
      <c r="U285" s="89">
        <v>71994.999999999971</v>
      </c>
      <c r="V285" s="51" t="s">
        <v>27</v>
      </c>
      <c r="W285" s="9" t="s">
        <v>27</v>
      </c>
      <c r="X285" s="86">
        <f t="shared" si="4"/>
        <v>8164.7160313101467</v>
      </c>
    </row>
    <row r="286" spans="1:24" x14ac:dyDescent="0.3">
      <c r="A286" s="33">
        <v>2010</v>
      </c>
      <c r="B286" s="3">
        <v>40462</v>
      </c>
      <c r="C286" s="33">
        <v>10</v>
      </c>
      <c r="D286" s="2">
        <v>11</v>
      </c>
      <c r="E286" s="33">
        <v>284</v>
      </c>
      <c r="F286" s="92">
        <v>284</v>
      </c>
      <c r="G286" s="37">
        <v>11.3746875</v>
      </c>
      <c r="H286" s="4"/>
      <c r="I286" s="37"/>
      <c r="J286" s="4">
        <v>15.460625000000007</v>
      </c>
      <c r="K286" s="37">
        <v>15.482083333333341</v>
      </c>
      <c r="L286" s="4">
        <v>15.479583333333336</v>
      </c>
      <c r="M286" s="37">
        <v>15.190833333333329</v>
      </c>
      <c r="N286" s="5" t="s">
        <v>27</v>
      </c>
      <c r="O286" s="41">
        <v>1124.021812</v>
      </c>
      <c r="P286" s="4" t="s">
        <v>27</v>
      </c>
      <c r="Q286" s="44">
        <f t="shared" si="3"/>
        <v>97.115484556800013</v>
      </c>
      <c r="R286" s="8">
        <v>239</v>
      </c>
      <c r="S286" s="89">
        <v>1743.8874000000001</v>
      </c>
      <c r="T286" s="27"/>
      <c r="U286" s="89">
        <v>71948.333333333299</v>
      </c>
      <c r="V286" s="51" t="s">
        <v>27</v>
      </c>
      <c r="W286" s="9" t="s">
        <v>27</v>
      </c>
      <c r="X286" s="86">
        <f t="shared" si="4"/>
        <v>8261.8315158669466</v>
      </c>
    </row>
    <row r="287" spans="1:24" x14ac:dyDescent="0.3">
      <c r="A287" s="33">
        <v>2010</v>
      </c>
      <c r="B287" s="3">
        <v>40463</v>
      </c>
      <c r="C287" s="33">
        <v>10</v>
      </c>
      <c r="D287" s="2">
        <v>12</v>
      </c>
      <c r="E287" s="33">
        <v>285</v>
      </c>
      <c r="F287" s="92">
        <v>285</v>
      </c>
      <c r="G287" s="37">
        <v>5.9133958333333361</v>
      </c>
      <c r="H287" s="4"/>
      <c r="I287" s="37"/>
      <c r="J287" s="4">
        <v>15.381041666666674</v>
      </c>
      <c r="K287" s="37">
        <v>15.428958333333334</v>
      </c>
      <c r="L287" s="4">
        <v>15.432083333333329</v>
      </c>
      <c r="M287" s="37">
        <v>14.383750000000008</v>
      </c>
      <c r="N287" s="5" t="s">
        <v>27</v>
      </c>
      <c r="O287" s="41">
        <v>1120.5863296176501</v>
      </c>
      <c r="P287" s="4" t="s">
        <v>27</v>
      </c>
      <c r="Q287" s="44">
        <f t="shared" si="3"/>
        <v>96.818658878964968</v>
      </c>
      <c r="R287" s="8">
        <v>239</v>
      </c>
      <c r="S287" s="89">
        <v>1743.8874000000001</v>
      </c>
      <c r="T287" s="27"/>
      <c r="U287" s="89">
        <v>71901.666666666628</v>
      </c>
      <c r="V287" s="51" t="s">
        <v>27</v>
      </c>
      <c r="W287" s="9" t="s">
        <v>27</v>
      </c>
      <c r="X287" s="86">
        <f t="shared" si="4"/>
        <v>8358.6501747459115</v>
      </c>
    </row>
    <row r="288" spans="1:24" x14ac:dyDescent="0.3">
      <c r="A288" s="33">
        <v>2010</v>
      </c>
      <c r="B288" s="3">
        <v>40464</v>
      </c>
      <c r="C288" s="33">
        <v>10</v>
      </c>
      <c r="D288" s="2">
        <v>13</v>
      </c>
      <c r="E288" s="33">
        <v>286</v>
      </c>
      <c r="F288" s="92">
        <v>286</v>
      </c>
      <c r="G288" s="37">
        <v>8.4501458333333321</v>
      </c>
      <c r="H288" s="4"/>
      <c r="I288" s="37"/>
      <c r="J288" s="4">
        <v>15.181875</v>
      </c>
      <c r="K288" s="37">
        <v>15.425833333333335</v>
      </c>
      <c r="L288" s="4">
        <v>15.633333333333331</v>
      </c>
      <c r="M288" s="37">
        <v>13.93541666666667</v>
      </c>
      <c r="N288" s="5" t="s">
        <v>27</v>
      </c>
      <c r="O288" s="41">
        <v>1117.15084723529</v>
      </c>
      <c r="P288" s="4" t="s">
        <v>27</v>
      </c>
      <c r="Q288" s="44">
        <f t="shared" si="3"/>
        <v>96.521833201129056</v>
      </c>
      <c r="R288" s="8">
        <v>239</v>
      </c>
      <c r="S288" s="89">
        <v>1743.8874000000001</v>
      </c>
      <c r="T288" s="27"/>
      <c r="U288" s="89">
        <v>71854.999999999956</v>
      </c>
      <c r="V288" s="51" t="s">
        <v>27</v>
      </c>
      <c r="W288" s="9" t="s">
        <v>27</v>
      </c>
      <c r="X288" s="86">
        <f t="shared" si="4"/>
        <v>8455.1720079470397</v>
      </c>
    </row>
    <row r="289" spans="1:24" x14ac:dyDescent="0.3">
      <c r="A289" s="33">
        <v>2010</v>
      </c>
      <c r="B289" s="3">
        <v>40465</v>
      </c>
      <c r="C289" s="33">
        <v>10</v>
      </c>
      <c r="D289" s="2">
        <v>14</v>
      </c>
      <c r="E289" s="33">
        <v>287</v>
      </c>
      <c r="F289" s="92">
        <v>287</v>
      </c>
      <c r="G289" s="37">
        <v>8.2580416666666654</v>
      </c>
      <c r="H289" s="4"/>
      <c r="I289" s="37"/>
      <c r="J289" s="4">
        <v>14.969791666666675</v>
      </c>
      <c r="K289" s="37">
        <v>15.191041666666672</v>
      </c>
      <c r="L289" s="4">
        <v>15.61875</v>
      </c>
      <c r="M289" s="37">
        <v>14.101041666666662</v>
      </c>
      <c r="N289" s="5" t="s">
        <v>27</v>
      </c>
      <c r="O289" s="41">
        <v>1113.71536485294</v>
      </c>
      <c r="P289" s="4" t="s">
        <v>27</v>
      </c>
      <c r="Q289" s="44">
        <f t="shared" si="3"/>
        <v>96.225007523294025</v>
      </c>
      <c r="R289" s="8">
        <v>239</v>
      </c>
      <c r="S289" s="89">
        <v>1743.8874000000001</v>
      </c>
      <c r="T289" s="27"/>
      <c r="U289" s="89">
        <v>71808.333333333285</v>
      </c>
      <c r="V289" s="51" t="s">
        <v>27</v>
      </c>
      <c r="W289" s="9" t="s">
        <v>27</v>
      </c>
      <c r="X289" s="86">
        <f t="shared" si="4"/>
        <v>8551.3970154703329</v>
      </c>
    </row>
    <row r="290" spans="1:24" x14ac:dyDescent="0.3">
      <c r="A290" s="33">
        <v>2010</v>
      </c>
      <c r="B290" s="3">
        <v>40466</v>
      </c>
      <c r="C290" s="33">
        <v>10</v>
      </c>
      <c r="D290" s="2">
        <v>15</v>
      </c>
      <c r="E290" s="33">
        <v>288</v>
      </c>
      <c r="F290" s="92">
        <v>288</v>
      </c>
      <c r="G290" s="37">
        <v>6.8226410256410253</v>
      </c>
      <c r="H290" s="4"/>
      <c r="I290" s="37"/>
      <c r="J290" s="4">
        <v>14.91435897435897</v>
      </c>
      <c r="K290" s="37">
        <v>14.941538461538467</v>
      </c>
      <c r="L290" s="4">
        <v>14.971794871794874</v>
      </c>
      <c r="M290" s="37">
        <v>13.475897435897435</v>
      </c>
      <c r="N290" s="5" t="s">
        <v>27</v>
      </c>
      <c r="O290" s="41">
        <v>1110.2798824705901</v>
      </c>
      <c r="P290" s="4" t="s">
        <v>27</v>
      </c>
      <c r="Q290" s="44">
        <f t="shared" si="3"/>
        <v>95.92818184545898</v>
      </c>
      <c r="R290" s="8">
        <v>239</v>
      </c>
      <c r="S290" s="89">
        <v>1743.8874000000001</v>
      </c>
      <c r="T290" s="27"/>
      <c r="U290" s="89">
        <v>71761.666666666613</v>
      </c>
      <c r="V290" s="51" t="s">
        <v>27</v>
      </c>
      <c r="W290" s="9" t="s">
        <v>27</v>
      </c>
      <c r="X290" s="86">
        <f t="shared" si="4"/>
        <v>8647.3251973157912</v>
      </c>
    </row>
    <row r="291" spans="1:24" x14ac:dyDescent="0.3">
      <c r="A291" s="33">
        <v>2010</v>
      </c>
      <c r="B291" s="3">
        <v>40467</v>
      </c>
      <c r="C291" s="33">
        <v>10</v>
      </c>
      <c r="D291" s="2">
        <v>16</v>
      </c>
      <c r="E291" s="33">
        <v>289</v>
      </c>
      <c r="F291" s="92">
        <v>289</v>
      </c>
      <c r="G291" s="37">
        <v>7.7775208333333348</v>
      </c>
      <c r="H291" s="4"/>
      <c r="I291" s="37"/>
      <c r="J291" s="4">
        <v>14.817083333333329</v>
      </c>
      <c r="K291" s="37">
        <v>14.836666666666661</v>
      </c>
      <c r="L291" s="4">
        <v>14.840625000000001</v>
      </c>
      <c r="M291" s="37">
        <v>13.644166666666665</v>
      </c>
      <c r="N291" s="5" t="s">
        <v>27</v>
      </c>
      <c r="O291" s="41">
        <v>1106.84440008824</v>
      </c>
      <c r="P291" s="4" t="s">
        <v>27</v>
      </c>
      <c r="Q291" s="44">
        <f t="shared" si="3"/>
        <v>95.631356167623935</v>
      </c>
      <c r="R291" s="8">
        <v>238.873711340206</v>
      </c>
      <c r="S291" s="89">
        <v>1742.965925</v>
      </c>
      <c r="T291" s="27"/>
      <c r="U291" s="89">
        <v>71714.999999999942</v>
      </c>
      <c r="V291" s="51" t="s">
        <v>27</v>
      </c>
      <c r="W291" s="9" t="s">
        <v>27</v>
      </c>
      <c r="X291" s="86">
        <f t="shared" si="4"/>
        <v>8742.9565534834146</v>
      </c>
    </row>
    <row r="292" spans="1:24" x14ac:dyDescent="0.3">
      <c r="A292" s="33">
        <v>2010</v>
      </c>
      <c r="B292" s="3">
        <v>40468</v>
      </c>
      <c r="C292" s="33">
        <v>10</v>
      </c>
      <c r="D292" s="2">
        <v>17</v>
      </c>
      <c r="E292" s="33">
        <v>290</v>
      </c>
      <c r="F292" s="92">
        <v>290</v>
      </c>
      <c r="G292" s="37">
        <v>8.6389583333333331</v>
      </c>
      <c r="H292" s="4"/>
      <c r="I292" s="37"/>
      <c r="J292" s="4">
        <v>14.681874999999989</v>
      </c>
      <c r="K292" s="37">
        <v>14.704583333333341</v>
      </c>
      <c r="L292" s="4">
        <v>14.715416666666675</v>
      </c>
      <c r="M292" s="37">
        <v>13.776041666666663</v>
      </c>
      <c r="N292" s="5" t="s">
        <v>27</v>
      </c>
      <c r="O292" s="41">
        <v>1103.40891770588</v>
      </c>
      <c r="P292" s="4" t="s">
        <v>27</v>
      </c>
      <c r="Q292" s="44">
        <f t="shared" si="3"/>
        <v>95.334530489788023</v>
      </c>
      <c r="R292" s="8">
        <v>238.626288659794</v>
      </c>
      <c r="S292" s="89">
        <v>1741.1605750000001</v>
      </c>
      <c r="T292" s="27"/>
      <c r="U292" s="89">
        <v>71668.33333333327</v>
      </c>
      <c r="V292" s="51" t="s">
        <v>27</v>
      </c>
      <c r="W292" s="9" t="s">
        <v>27</v>
      </c>
      <c r="X292" s="86">
        <f t="shared" si="4"/>
        <v>8838.2910839732031</v>
      </c>
    </row>
    <row r="293" spans="1:24" x14ac:dyDescent="0.3">
      <c r="A293" s="33">
        <v>2010</v>
      </c>
      <c r="B293" s="3">
        <v>40469</v>
      </c>
      <c r="C293" s="33">
        <v>10</v>
      </c>
      <c r="D293" s="2">
        <v>18</v>
      </c>
      <c r="E293" s="33">
        <v>291</v>
      </c>
      <c r="F293" s="92">
        <v>291</v>
      </c>
      <c r="G293" s="37">
        <v>5.0678124999999996</v>
      </c>
      <c r="H293" s="4"/>
      <c r="I293" s="37"/>
      <c r="J293" s="4">
        <v>14.559374999999987</v>
      </c>
      <c r="K293" s="37">
        <v>14.590416666666661</v>
      </c>
      <c r="L293" s="4">
        <v>14.600416666666666</v>
      </c>
      <c r="M293" s="37">
        <v>13.006666666666669</v>
      </c>
      <c r="N293" s="5" t="s">
        <v>27</v>
      </c>
      <c r="O293" s="41">
        <v>1099.9734353235301</v>
      </c>
      <c r="P293" s="4" t="s">
        <v>27</v>
      </c>
      <c r="Q293" s="44">
        <f t="shared" si="3"/>
        <v>95.037704811953006</v>
      </c>
      <c r="R293" s="8">
        <v>238.5</v>
      </c>
      <c r="S293" s="89">
        <v>1740.2391</v>
      </c>
      <c r="T293" s="27"/>
      <c r="U293" s="89">
        <v>71621.666666666599</v>
      </c>
      <c r="V293" s="51" t="s">
        <v>27</v>
      </c>
      <c r="W293" s="9" t="s">
        <v>27</v>
      </c>
      <c r="X293" s="86">
        <f t="shared" si="4"/>
        <v>8933.3287887851566</v>
      </c>
    </row>
    <row r="294" spans="1:24" x14ac:dyDescent="0.3">
      <c r="A294" s="33">
        <v>2010</v>
      </c>
      <c r="B294" s="3">
        <v>40470</v>
      </c>
      <c r="C294" s="33">
        <v>10</v>
      </c>
      <c r="D294" s="2">
        <v>19</v>
      </c>
      <c r="E294" s="33">
        <v>292</v>
      </c>
      <c r="F294" s="92">
        <v>292</v>
      </c>
      <c r="G294" s="37">
        <v>6.6927083333333357</v>
      </c>
      <c r="H294" s="4"/>
      <c r="I294" s="37"/>
      <c r="J294" s="4">
        <v>14.392916666666666</v>
      </c>
      <c r="K294" s="37">
        <v>14.417291666666666</v>
      </c>
      <c r="L294" s="4">
        <v>14.423541666666665</v>
      </c>
      <c r="M294" s="37">
        <v>13.062083333333334</v>
      </c>
      <c r="N294" s="5">
        <v>1096.53795294118</v>
      </c>
      <c r="O294" s="41">
        <v>1096.53795294118</v>
      </c>
      <c r="P294" s="4">
        <v>94.740879134117961</v>
      </c>
      <c r="Q294" s="44">
        <f t="shared" si="3"/>
        <v>94.740879134117947</v>
      </c>
      <c r="R294" s="8">
        <v>238.57640332640301</v>
      </c>
      <c r="S294" s="89">
        <v>1740.7965895833299</v>
      </c>
      <c r="T294" s="27"/>
      <c r="U294" s="89">
        <v>71574.999999999927</v>
      </c>
      <c r="V294" s="51">
        <v>5.423588597171998E-2</v>
      </c>
      <c r="W294" s="9">
        <v>1.3203372479405466E-3</v>
      </c>
      <c r="X294" s="86">
        <f t="shared" si="4"/>
        <v>9028.0696679192752</v>
      </c>
    </row>
    <row r="295" spans="1:24" x14ac:dyDescent="0.3">
      <c r="A295" s="33">
        <v>2010</v>
      </c>
      <c r="B295" s="3">
        <v>40471</v>
      </c>
      <c r="C295" s="33">
        <v>10</v>
      </c>
      <c r="D295" s="2">
        <v>20</v>
      </c>
      <c r="E295" s="33">
        <v>293</v>
      </c>
      <c r="F295" s="92">
        <v>293</v>
      </c>
      <c r="G295" s="37">
        <v>8.3472916666666617</v>
      </c>
      <c r="H295" s="4"/>
      <c r="I295" s="37"/>
      <c r="J295" s="4">
        <v>14.243541666666674</v>
      </c>
      <c r="K295" s="37">
        <v>14.336458333333333</v>
      </c>
      <c r="L295" s="4">
        <v>14.422499999999999</v>
      </c>
      <c r="M295" s="37">
        <v>13.018958333333332</v>
      </c>
      <c r="N295" s="5">
        <v>1254.0885030303</v>
      </c>
      <c r="O295" s="41">
        <v>1254.0885030303</v>
      </c>
      <c r="P295" s="4">
        <v>108.35324666181792</v>
      </c>
      <c r="Q295" s="44">
        <f t="shared" si="3"/>
        <v>108.35324666181792</v>
      </c>
      <c r="R295" s="8">
        <v>238.726091476091</v>
      </c>
      <c r="S295" s="89">
        <v>1741.8888041666701</v>
      </c>
      <c r="T295" s="27"/>
      <c r="U295" s="89">
        <v>71528.333333333256</v>
      </c>
      <c r="V295" s="51">
        <v>6.1993178914668573E-2</v>
      </c>
      <c r="W295" s="9">
        <v>1.5102343291868222E-3</v>
      </c>
      <c r="X295" s="86">
        <f t="shared" si="4"/>
        <v>9136.4229145810932</v>
      </c>
    </row>
    <row r="296" spans="1:24" x14ac:dyDescent="0.3">
      <c r="A296" s="33">
        <v>2010</v>
      </c>
      <c r="B296" s="3">
        <v>40472</v>
      </c>
      <c r="C296" s="33">
        <v>10</v>
      </c>
      <c r="D296" s="2">
        <v>21</v>
      </c>
      <c r="E296" s="33">
        <v>294</v>
      </c>
      <c r="F296" s="92">
        <v>294</v>
      </c>
      <c r="G296" s="37">
        <v>3.5471249999999994</v>
      </c>
      <c r="H296" s="4"/>
      <c r="I296" s="37"/>
      <c r="J296" s="4">
        <v>14.128541666666669</v>
      </c>
      <c r="K296" s="37">
        <v>14.192499999999997</v>
      </c>
      <c r="L296" s="4">
        <v>14.317499999999997</v>
      </c>
      <c r="M296" s="37">
        <v>12.585833333333326</v>
      </c>
      <c r="N296" s="5">
        <v>1080.4392</v>
      </c>
      <c r="O296" s="41">
        <v>1080.4392</v>
      </c>
      <c r="P296" s="4">
        <v>93.34994687999999</v>
      </c>
      <c r="Q296" s="44">
        <f t="shared" si="3"/>
        <v>93.34994687999999</v>
      </c>
      <c r="R296" s="8">
        <v>238.87577962578001</v>
      </c>
      <c r="S296" s="89">
        <v>1742.9810062500001</v>
      </c>
      <c r="T296" s="27"/>
      <c r="U296" s="89">
        <v>71481.666666666584</v>
      </c>
      <c r="V296" s="51">
        <v>5.3378804550366345E-2</v>
      </c>
      <c r="W296" s="9">
        <v>1.3012820387410873E-3</v>
      </c>
      <c r="X296" s="86">
        <f t="shared" si="4"/>
        <v>9229.7728614610933</v>
      </c>
    </row>
    <row r="297" spans="1:24" s="16" customFormat="1" x14ac:dyDescent="0.3">
      <c r="A297" s="34">
        <v>2010</v>
      </c>
      <c r="B297" s="11">
        <v>40473</v>
      </c>
      <c r="C297" s="34">
        <v>10</v>
      </c>
      <c r="D297" s="10">
        <v>22</v>
      </c>
      <c r="E297" s="34">
        <v>295</v>
      </c>
      <c r="F297" s="38">
        <v>295</v>
      </c>
      <c r="G297" s="38">
        <v>3.8563333333333341</v>
      </c>
      <c r="H297" s="12"/>
      <c r="I297" s="38"/>
      <c r="J297" s="12">
        <v>13.991818181818184</v>
      </c>
      <c r="K297" s="38">
        <v>14.15</v>
      </c>
      <c r="L297" s="12">
        <v>14.591363636363639</v>
      </c>
      <c r="M297" s="38">
        <v>11.832272727272727</v>
      </c>
      <c r="N297" s="12">
        <v>344.14984166666699</v>
      </c>
      <c r="O297" s="38">
        <v>344.14984166666699</v>
      </c>
      <c r="P297" s="12">
        <v>29.734546320000025</v>
      </c>
      <c r="Q297" s="38">
        <f t="shared" si="3"/>
        <v>29.734546320000025</v>
      </c>
      <c r="R297" s="13">
        <v>239.025467775468</v>
      </c>
      <c r="S297" s="48">
        <v>1744.07322916667</v>
      </c>
      <c r="T297" s="13">
        <v>71111.782389139</v>
      </c>
      <c r="U297" s="48">
        <v>71435</v>
      </c>
      <c r="V297" s="52">
        <v>1.6992959231960855E-2</v>
      </c>
      <c r="W297" s="14">
        <v>4.1454686472081824E-4</v>
      </c>
      <c r="X297" s="87">
        <f t="shared" si="4"/>
        <v>9259.5074077810932</v>
      </c>
    </row>
    <row r="298" spans="1:24" x14ac:dyDescent="0.3">
      <c r="A298" s="33">
        <v>2010</v>
      </c>
      <c r="B298" s="3">
        <v>40474</v>
      </c>
      <c r="C298" s="33">
        <v>10</v>
      </c>
      <c r="D298" s="2">
        <v>23</v>
      </c>
      <c r="E298" s="33">
        <v>296</v>
      </c>
      <c r="F298" s="92">
        <v>296</v>
      </c>
      <c r="G298" s="37">
        <v>8.0510625000000005</v>
      </c>
      <c r="H298" s="4"/>
      <c r="I298" s="37"/>
      <c r="J298" s="4"/>
      <c r="K298" s="37"/>
      <c r="L298" s="4"/>
      <c r="M298" s="37"/>
      <c r="N298" s="5">
        <v>821.90084705882396</v>
      </c>
      <c r="O298" s="41">
        <v>821.90084705882396</v>
      </c>
      <c r="P298" s="4">
        <v>71.01223318588238</v>
      </c>
      <c r="Q298" s="44">
        <f t="shared" si="3"/>
        <v>71.012233185882394</v>
      </c>
      <c r="R298" s="8">
        <v>239.17515592515599</v>
      </c>
      <c r="S298" s="89">
        <v>1745.1654458333301</v>
      </c>
      <c r="T298" s="27"/>
      <c r="U298" s="89">
        <v>71411.469310107743</v>
      </c>
      <c r="V298" s="51">
        <v>4.0559625906929138E-2</v>
      </c>
      <c r="W298" s="9">
        <v>9.9037146700397529E-4</v>
      </c>
      <c r="X298" s="86">
        <f t="shared" si="4"/>
        <v>9330.5196409669752</v>
      </c>
    </row>
    <row r="299" spans="1:24" x14ac:dyDescent="0.3">
      <c r="A299" s="33">
        <v>2010</v>
      </c>
      <c r="B299" s="3">
        <v>40475</v>
      </c>
      <c r="C299" s="33">
        <v>10</v>
      </c>
      <c r="D299" s="2">
        <v>24</v>
      </c>
      <c r="E299" s="33">
        <v>297</v>
      </c>
      <c r="F299" s="92">
        <v>297</v>
      </c>
      <c r="G299" s="37">
        <v>11.899583333333332</v>
      </c>
      <c r="H299" s="4"/>
      <c r="I299" s="37"/>
      <c r="J299" s="4"/>
      <c r="K299" s="37"/>
      <c r="L299" s="4"/>
      <c r="M299" s="37"/>
      <c r="N299" s="5">
        <v>1067.45684893617</v>
      </c>
      <c r="O299" s="41">
        <v>1067.45684893617</v>
      </c>
      <c r="P299" s="4">
        <v>92.228271748085078</v>
      </c>
      <c r="Q299" s="44">
        <f t="shared" si="3"/>
        <v>92.228271748085078</v>
      </c>
      <c r="R299" s="8">
        <v>239.32484407484401</v>
      </c>
      <c r="S299" s="89">
        <v>1746.2576541666699</v>
      </c>
      <c r="T299" s="27"/>
      <c r="U299" s="89">
        <v>71387.938620215486</v>
      </c>
      <c r="V299" s="51">
        <v>5.2647536255455471E-2</v>
      </c>
      <c r="W299" s="9">
        <v>1.286713045668282E-3</v>
      </c>
      <c r="X299" s="86">
        <f t="shared" si="4"/>
        <v>9422.74791271506</v>
      </c>
    </row>
    <row r="300" spans="1:24" x14ac:dyDescent="0.3">
      <c r="A300" s="33">
        <v>2010</v>
      </c>
      <c r="B300" s="3">
        <v>40476</v>
      </c>
      <c r="C300" s="33">
        <v>10</v>
      </c>
      <c r="D300" s="2">
        <v>25</v>
      </c>
      <c r="E300" s="33">
        <v>298</v>
      </c>
      <c r="F300" s="92">
        <v>298</v>
      </c>
      <c r="G300" s="37">
        <v>13.838958333333331</v>
      </c>
      <c r="H300" s="4"/>
      <c r="I300" s="37"/>
      <c r="J300" s="4"/>
      <c r="K300" s="37"/>
      <c r="L300" s="4"/>
      <c r="M300" s="37"/>
      <c r="N300" s="5">
        <v>1261.12633125</v>
      </c>
      <c r="O300" s="41">
        <v>1261.12633125</v>
      </c>
      <c r="P300" s="4">
        <v>108.96131501999999</v>
      </c>
      <c r="Q300" s="44">
        <f t="shared" si="3"/>
        <v>108.96131501999999</v>
      </c>
      <c r="R300" s="8">
        <v>239.474532224532</v>
      </c>
      <c r="S300" s="89">
        <v>1747.34987083333</v>
      </c>
      <c r="T300" s="27"/>
      <c r="U300" s="89">
        <v>71364.407930323228</v>
      </c>
      <c r="V300" s="51">
        <v>6.2164102737200695E-2</v>
      </c>
      <c r="W300" s="9">
        <v>1.5206970652883751E-3</v>
      </c>
      <c r="X300" s="86">
        <f t="shared" si="4"/>
        <v>9531.7092277350603</v>
      </c>
    </row>
    <row r="301" spans="1:24" x14ac:dyDescent="0.3">
      <c r="A301" s="33">
        <v>2010</v>
      </c>
      <c r="B301" s="3">
        <v>40477</v>
      </c>
      <c r="C301" s="33">
        <v>10</v>
      </c>
      <c r="D301" s="2">
        <v>26</v>
      </c>
      <c r="E301" s="33">
        <v>299</v>
      </c>
      <c r="F301" s="92">
        <v>299</v>
      </c>
      <c r="G301" s="37">
        <v>14.116041666666666</v>
      </c>
      <c r="H301" s="4"/>
      <c r="I301" s="37"/>
      <c r="J301" s="4"/>
      <c r="K301" s="37"/>
      <c r="L301" s="4"/>
      <c r="M301" s="37"/>
      <c r="N301" s="5">
        <v>1150.8647541666701</v>
      </c>
      <c r="O301" s="41">
        <v>1150.8647541666701</v>
      </c>
      <c r="P301" s="4">
        <v>99.43471476000029</v>
      </c>
      <c r="Q301" s="44">
        <f t="shared" si="3"/>
        <v>99.434714760000304</v>
      </c>
      <c r="R301" s="8">
        <v>239.62422037421999</v>
      </c>
      <c r="S301" s="89">
        <v>1748.4420937499999</v>
      </c>
      <c r="T301" s="27"/>
      <c r="U301" s="89">
        <v>71340.877240430971</v>
      </c>
      <c r="V301" s="51">
        <v>5.6696840444950908E-2</v>
      </c>
      <c r="W301" s="9">
        <v>1.3882292669400531E-3</v>
      </c>
      <c r="X301" s="86">
        <f t="shared" si="4"/>
        <v>9631.1439424950604</v>
      </c>
    </row>
    <row r="302" spans="1:24" x14ac:dyDescent="0.3">
      <c r="A302" s="33">
        <v>2010</v>
      </c>
      <c r="B302" s="3">
        <v>40478</v>
      </c>
      <c r="C302" s="33">
        <v>10</v>
      </c>
      <c r="D302" s="2">
        <v>27</v>
      </c>
      <c r="E302" s="33">
        <v>300</v>
      </c>
      <c r="F302" s="92">
        <v>300</v>
      </c>
      <c r="G302" s="37">
        <v>12.449374999999995</v>
      </c>
      <c r="H302" s="4"/>
      <c r="I302" s="37"/>
      <c r="J302" s="4"/>
      <c r="K302" s="37"/>
      <c r="L302" s="4"/>
      <c r="M302" s="37"/>
      <c r="N302" s="5">
        <v>1062.03344042553</v>
      </c>
      <c r="O302" s="41">
        <v>1062.03344042553</v>
      </c>
      <c r="P302" s="4">
        <v>91.759689252765781</v>
      </c>
      <c r="Q302" s="44">
        <f t="shared" si="3"/>
        <v>91.759689252765796</v>
      </c>
      <c r="R302" s="8">
        <v>239.773908523909</v>
      </c>
      <c r="S302" s="89">
        <v>1749.5342958333299</v>
      </c>
      <c r="T302" s="27"/>
      <c r="U302" s="89">
        <v>71317.346550538714</v>
      </c>
      <c r="V302" s="51">
        <v>5.2290933030790666E-2</v>
      </c>
      <c r="W302" s="9">
        <v>1.281527540168724E-3</v>
      </c>
      <c r="X302" s="86">
        <f t="shared" si="4"/>
        <v>9722.9036317478258</v>
      </c>
    </row>
    <row r="303" spans="1:24" x14ac:dyDescent="0.3">
      <c r="A303" s="33">
        <v>2010</v>
      </c>
      <c r="B303" s="3">
        <v>40479</v>
      </c>
      <c r="C303" s="33">
        <v>10</v>
      </c>
      <c r="D303" s="2">
        <v>28</v>
      </c>
      <c r="E303" s="33">
        <v>301</v>
      </c>
      <c r="F303" s="92">
        <v>301</v>
      </c>
      <c r="G303" s="37">
        <v>6.9570624999999993</v>
      </c>
      <c r="H303" s="4"/>
      <c r="I303" s="37"/>
      <c r="J303" s="4"/>
      <c r="K303" s="37"/>
      <c r="L303" s="4"/>
      <c r="M303" s="37"/>
      <c r="N303" s="5">
        <v>1058.0762125000001</v>
      </c>
      <c r="O303" s="41">
        <v>1058.0762125000001</v>
      </c>
      <c r="P303" s="4">
        <v>91.417784760000004</v>
      </c>
      <c r="Q303" s="44">
        <f t="shared" si="3"/>
        <v>91.417784760000004</v>
      </c>
      <c r="R303" s="8">
        <v>239.92359667359699</v>
      </c>
      <c r="S303" s="89">
        <v>1750.62651041667</v>
      </c>
      <c r="T303" s="27"/>
      <c r="U303" s="89">
        <v>71293.815860646457</v>
      </c>
      <c r="V303" s="51">
        <v>5.2066564353554709E-2</v>
      </c>
      <c r="W303" s="9">
        <v>1.2772020362832217E-3</v>
      </c>
      <c r="X303" s="86">
        <f t="shared" si="4"/>
        <v>9814.3214165078261</v>
      </c>
    </row>
    <row r="304" spans="1:24" x14ac:dyDescent="0.3">
      <c r="A304" s="33">
        <v>2010</v>
      </c>
      <c r="B304" s="3">
        <v>40480</v>
      </c>
      <c r="C304" s="33">
        <v>10</v>
      </c>
      <c r="D304" s="2">
        <v>29</v>
      </c>
      <c r="E304" s="33">
        <v>302</v>
      </c>
      <c r="F304" s="92">
        <v>302</v>
      </c>
      <c r="G304" s="37">
        <v>3.2335416666666656</v>
      </c>
      <c r="H304" s="4"/>
      <c r="I304" s="37"/>
      <c r="J304" s="4"/>
      <c r="K304" s="37"/>
      <c r="L304" s="4"/>
      <c r="M304" s="37"/>
      <c r="N304" s="5">
        <v>333.6345</v>
      </c>
      <c r="O304" s="41">
        <v>333.6345</v>
      </c>
      <c r="P304" s="4">
        <v>28.826020799999998</v>
      </c>
      <c r="Q304" s="44">
        <f t="shared" si="3"/>
        <v>28.826020799999998</v>
      </c>
      <c r="R304" s="8">
        <v>240</v>
      </c>
      <c r="S304" s="89">
        <v>1751.184</v>
      </c>
      <c r="T304" s="27"/>
      <c r="U304" s="89">
        <v>71270.285170754199</v>
      </c>
      <c r="V304" s="51">
        <v>1.6408422670246139E-2</v>
      </c>
      <c r="W304" s="9">
        <v>4.0287151163385032E-4</v>
      </c>
      <c r="X304" s="86">
        <f t="shared" si="4"/>
        <v>9843.1474373078254</v>
      </c>
    </row>
    <row r="305" spans="1:24" x14ac:dyDescent="0.3">
      <c r="A305" s="33">
        <v>2010</v>
      </c>
      <c r="B305" s="3">
        <v>40481</v>
      </c>
      <c r="C305" s="33">
        <v>10</v>
      </c>
      <c r="D305" s="2">
        <v>30</v>
      </c>
      <c r="E305" s="33">
        <v>303</v>
      </c>
      <c r="F305" s="92">
        <v>303</v>
      </c>
      <c r="G305" s="37">
        <v>5.5627916666666666</v>
      </c>
      <c r="H305" s="4"/>
      <c r="I305" s="37"/>
      <c r="J305" s="4"/>
      <c r="K305" s="37"/>
      <c r="L305" s="4"/>
      <c r="M305" s="37"/>
      <c r="N305" s="5">
        <v>799.23199583333303</v>
      </c>
      <c r="O305" s="41">
        <v>799.23199583333303</v>
      </c>
      <c r="P305" s="4">
        <v>69.053644439999971</v>
      </c>
      <c r="Q305" s="44">
        <f t="shared" si="3"/>
        <v>69.053644439999971</v>
      </c>
      <c r="R305" s="8">
        <v>225.401554404145</v>
      </c>
      <c r="S305" s="89">
        <v>1644.6649875000001</v>
      </c>
      <c r="T305" s="27"/>
      <c r="U305" s="89">
        <v>71246.754480861942</v>
      </c>
      <c r="V305" s="51">
        <v>7.5434862285975804E-2</v>
      </c>
      <c r="W305" s="9">
        <v>9.6543152023551221E-4</v>
      </c>
      <c r="X305" s="86">
        <f t="shared" si="4"/>
        <v>9912.2010817478258</v>
      </c>
    </row>
    <row r="306" spans="1:24" x14ac:dyDescent="0.3">
      <c r="A306" s="33">
        <v>2010</v>
      </c>
      <c r="B306" s="3">
        <v>40482</v>
      </c>
      <c r="C306" s="33">
        <v>10</v>
      </c>
      <c r="D306" s="2">
        <v>31</v>
      </c>
      <c r="E306" s="33">
        <v>304</v>
      </c>
      <c r="F306" s="92">
        <v>304</v>
      </c>
      <c r="G306" s="37">
        <v>1.1946458333333334</v>
      </c>
      <c r="H306" s="4"/>
      <c r="I306" s="37"/>
      <c r="J306" s="4"/>
      <c r="K306" s="37"/>
      <c r="L306" s="4"/>
      <c r="M306" s="37"/>
      <c r="N306" s="5">
        <v>701.18949999999995</v>
      </c>
      <c r="O306" s="41">
        <v>701.18949999999995</v>
      </c>
      <c r="P306" s="4">
        <v>60.582772799999994</v>
      </c>
      <c r="Q306" s="44">
        <f t="shared" si="3"/>
        <v>60.582772799999994</v>
      </c>
      <c r="R306" s="8">
        <v>196.80051813471499</v>
      </c>
      <c r="S306" s="89">
        <v>1435.9746625</v>
      </c>
      <c r="T306" s="27"/>
      <c r="U306" s="89">
        <v>71223.223790969685</v>
      </c>
      <c r="V306" s="51">
        <v>6.6256019556075671E-2</v>
      </c>
      <c r="W306" s="9">
        <v>8.4729974841006703E-4</v>
      </c>
      <c r="X306" s="86">
        <f t="shared" si="4"/>
        <v>9972.7838545478262</v>
      </c>
    </row>
    <row r="307" spans="1:24" x14ac:dyDescent="0.3">
      <c r="A307" s="33">
        <v>2010</v>
      </c>
      <c r="B307" s="3">
        <v>40483</v>
      </c>
      <c r="C307" s="33">
        <v>11</v>
      </c>
      <c r="D307" s="2">
        <v>1</v>
      </c>
      <c r="E307" s="33">
        <v>305</v>
      </c>
      <c r="F307" s="92">
        <v>305</v>
      </c>
      <c r="G307" s="37">
        <v>0.62529166666666669</v>
      </c>
      <c r="H307" s="4"/>
      <c r="I307" s="37"/>
      <c r="J307" s="4"/>
      <c r="K307" s="37"/>
      <c r="L307" s="4"/>
      <c r="M307" s="37"/>
      <c r="N307" s="5" t="s">
        <v>27</v>
      </c>
      <c r="O307" s="41">
        <v>410.61619999999999</v>
      </c>
      <c r="P307" s="4" t="s">
        <v>27</v>
      </c>
      <c r="Q307" s="44">
        <f t="shared" si="3"/>
        <v>35.47723967999999</v>
      </c>
      <c r="R307" s="8">
        <v>168.19948186528501</v>
      </c>
      <c r="S307" s="89">
        <v>1227.2843375</v>
      </c>
      <c r="T307" s="27"/>
      <c r="U307" s="89">
        <v>71199.693101077428</v>
      </c>
      <c r="V307" s="51" t="s">
        <v>27</v>
      </c>
      <c r="W307" s="9" t="s">
        <v>27</v>
      </c>
      <c r="X307" s="86">
        <f t="shared" si="4"/>
        <v>10008.261094227826</v>
      </c>
    </row>
    <row r="308" spans="1:24" x14ac:dyDescent="0.3">
      <c r="A308" s="33">
        <v>2010</v>
      </c>
      <c r="B308" s="3">
        <v>40484</v>
      </c>
      <c r="C308" s="33">
        <v>11</v>
      </c>
      <c r="D308" s="2">
        <v>2</v>
      </c>
      <c r="E308" s="33">
        <v>306</v>
      </c>
      <c r="F308" s="92">
        <v>306</v>
      </c>
      <c r="G308" s="37">
        <v>0.46016666666666634</v>
      </c>
      <c r="H308" s="4"/>
      <c r="I308" s="37"/>
      <c r="J308" s="4"/>
      <c r="K308" s="37"/>
      <c r="L308" s="4"/>
      <c r="M308" s="37"/>
      <c r="N308" s="5">
        <v>120.0429</v>
      </c>
      <c r="O308" s="41">
        <v>120.0429</v>
      </c>
      <c r="P308" s="4">
        <v>10.37170656</v>
      </c>
      <c r="Q308" s="44">
        <f t="shared" si="3"/>
        <v>10.371706560000002</v>
      </c>
      <c r="R308" s="8">
        <v>139.598445595855</v>
      </c>
      <c r="S308" s="89">
        <v>1018.59401270833</v>
      </c>
      <c r="T308" s="27"/>
      <c r="U308" s="89">
        <v>71176.162411185171</v>
      </c>
      <c r="V308" s="51">
        <v>1.1368665190308928E-2</v>
      </c>
      <c r="W308" s="9">
        <v>1.451591566072269E-4</v>
      </c>
      <c r="X308" s="86">
        <f t="shared" si="4"/>
        <v>10018.632800787826</v>
      </c>
    </row>
    <row r="309" spans="1:24" x14ac:dyDescent="0.3">
      <c r="A309" s="33">
        <v>2010</v>
      </c>
      <c r="B309" s="3">
        <v>40485</v>
      </c>
      <c r="C309" s="33">
        <v>11</v>
      </c>
      <c r="D309" s="2">
        <v>3</v>
      </c>
      <c r="E309" s="33">
        <v>307</v>
      </c>
      <c r="F309" s="92">
        <v>307</v>
      </c>
      <c r="G309" s="37">
        <v>2.3847291666666668</v>
      </c>
      <c r="H309" s="4"/>
      <c r="I309" s="37"/>
      <c r="J309" s="4"/>
      <c r="K309" s="37"/>
      <c r="L309" s="4"/>
      <c r="M309" s="37"/>
      <c r="N309" s="5">
        <v>497.98576428571403</v>
      </c>
      <c r="O309" s="41">
        <v>497.98576428571403</v>
      </c>
      <c r="P309" s="4">
        <v>43.025970034285692</v>
      </c>
      <c r="Q309" s="44">
        <f t="shared" si="3"/>
        <v>43.025970034285685</v>
      </c>
      <c r="R309" s="8">
        <v>125</v>
      </c>
      <c r="S309" s="89">
        <v>912.07500000000005</v>
      </c>
      <c r="T309" s="27"/>
      <c r="U309" s="89">
        <v>71152.631721292913</v>
      </c>
      <c r="V309" s="51">
        <v>4.7215249837856084E-2</v>
      </c>
      <c r="W309" s="9">
        <v>6.0239049248107638E-4</v>
      </c>
      <c r="X309" s="86">
        <f t="shared" si="4"/>
        <v>10061.65877082211</v>
      </c>
    </row>
    <row r="310" spans="1:24" x14ac:dyDescent="0.3">
      <c r="A310" s="33">
        <v>2010</v>
      </c>
      <c r="B310" s="3">
        <v>40486</v>
      </c>
      <c r="C310" s="33">
        <v>11</v>
      </c>
      <c r="D310" s="2">
        <v>4</v>
      </c>
      <c r="E310" s="33">
        <v>308</v>
      </c>
      <c r="F310" s="92">
        <v>308</v>
      </c>
      <c r="G310" s="37">
        <v>4.562708333333334</v>
      </c>
      <c r="H310" s="4"/>
      <c r="I310" s="37"/>
      <c r="J310" s="4"/>
      <c r="K310" s="37"/>
      <c r="L310" s="4"/>
      <c r="M310" s="37"/>
      <c r="N310" s="5">
        <v>521.64331538461499</v>
      </c>
      <c r="O310" s="41">
        <v>521.64331538461499</v>
      </c>
      <c r="P310" s="4">
        <v>45.069982449230736</v>
      </c>
      <c r="Q310" s="44">
        <f t="shared" si="3"/>
        <v>45.069982449230736</v>
      </c>
      <c r="R310" s="8">
        <v>124.930529300567</v>
      </c>
      <c r="S310" s="89">
        <v>911.56809916666703</v>
      </c>
      <c r="T310" s="27"/>
      <c r="U310" s="89">
        <v>71129.101031400656</v>
      </c>
      <c r="V310" s="51">
        <v>4.9514447291490057E-2</v>
      </c>
      <c r="W310" s="9">
        <v>6.31230688220876E-4</v>
      </c>
      <c r="X310" s="86">
        <f t="shared" si="4"/>
        <v>10106.728753271342</v>
      </c>
    </row>
    <row r="311" spans="1:24" x14ac:dyDescent="0.3">
      <c r="A311" s="33">
        <v>2010</v>
      </c>
      <c r="B311" s="3">
        <v>40487</v>
      </c>
      <c r="C311" s="33">
        <v>11</v>
      </c>
      <c r="D311" s="2">
        <v>5</v>
      </c>
      <c r="E311" s="33">
        <v>309</v>
      </c>
      <c r="F311" s="92">
        <v>309</v>
      </c>
      <c r="G311" s="37">
        <v>1.1795624999999996</v>
      </c>
      <c r="H311" s="4"/>
      <c r="I311" s="37"/>
      <c r="J311" s="4"/>
      <c r="K311" s="37"/>
      <c r="L311" s="4"/>
      <c r="M311" s="37"/>
      <c r="N311" s="5" t="s">
        <v>27</v>
      </c>
      <c r="O311" s="41">
        <v>456.20748769230801</v>
      </c>
      <c r="P311" s="4" t="s">
        <v>27</v>
      </c>
      <c r="Q311" s="44">
        <f t="shared" si="3"/>
        <v>39.416326936615413</v>
      </c>
      <c r="R311" s="8">
        <v>124.794423440454</v>
      </c>
      <c r="S311" s="89">
        <v>910.57498958333395</v>
      </c>
      <c r="T311" s="27"/>
      <c r="U311" s="89">
        <v>71105.570341508399</v>
      </c>
      <c r="V311" s="51" t="s">
        <v>27</v>
      </c>
      <c r="W311" s="9" t="s">
        <v>27</v>
      </c>
      <c r="X311" s="86">
        <f t="shared" ref="X311:X342" si="5">X310+Q311</f>
        <v>10146.145080207958</v>
      </c>
    </row>
    <row r="312" spans="1:24" x14ac:dyDescent="0.3">
      <c r="A312" s="33">
        <v>2010</v>
      </c>
      <c r="B312" s="3">
        <v>40488</v>
      </c>
      <c r="C312" s="33">
        <v>11</v>
      </c>
      <c r="D312" s="2">
        <v>6</v>
      </c>
      <c r="E312" s="33">
        <v>310</v>
      </c>
      <c r="F312" s="92">
        <v>310</v>
      </c>
      <c r="G312" s="37">
        <v>0.69962500000000005</v>
      </c>
      <c r="H312" s="4"/>
      <c r="I312" s="37"/>
      <c r="J312" s="4"/>
      <c r="K312" s="37"/>
      <c r="L312" s="4"/>
      <c r="M312" s="37"/>
      <c r="N312" s="5">
        <v>390.77166</v>
      </c>
      <c r="O312" s="41">
        <v>390.77166</v>
      </c>
      <c r="P312" s="4">
        <v>33.762671424000004</v>
      </c>
      <c r="Q312" s="44">
        <f t="shared" si="3"/>
        <v>33.762671423999997</v>
      </c>
      <c r="R312" s="8">
        <v>124.65831758034</v>
      </c>
      <c r="S312" s="89">
        <v>909.58188062500005</v>
      </c>
      <c r="T312" s="27"/>
      <c r="U312" s="89">
        <v>71082.039651616142</v>
      </c>
      <c r="V312" s="51">
        <v>3.7176532518869994E-2</v>
      </c>
      <c r="W312" s="9">
        <v>4.7319945396873819E-4</v>
      </c>
      <c r="X312" s="86">
        <f t="shared" si="5"/>
        <v>10179.907751631958</v>
      </c>
    </row>
    <row r="313" spans="1:24" x14ac:dyDescent="0.3">
      <c r="A313" s="33">
        <v>2010</v>
      </c>
      <c r="B313" s="3">
        <v>40489</v>
      </c>
      <c r="C313" s="33">
        <v>11</v>
      </c>
      <c r="D313" s="2">
        <v>7</v>
      </c>
      <c r="E313" s="33">
        <v>311</v>
      </c>
      <c r="F313" s="92">
        <v>311</v>
      </c>
      <c r="G313" s="37">
        <v>2.6571458333333333</v>
      </c>
      <c r="H313" s="4"/>
      <c r="I313" s="37"/>
      <c r="J313" s="4"/>
      <c r="K313" s="37"/>
      <c r="L313" s="4"/>
      <c r="M313" s="37"/>
      <c r="N313" s="5">
        <v>507.67933555555601</v>
      </c>
      <c r="O313" s="41">
        <v>507.67933555555601</v>
      </c>
      <c r="P313" s="4">
        <v>43.863494592000038</v>
      </c>
      <c r="Q313" s="44">
        <f t="shared" si="3"/>
        <v>43.863494592000038</v>
      </c>
      <c r="R313" s="8">
        <v>124.52221172022701</v>
      </c>
      <c r="S313" s="89">
        <v>908.58877125000004</v>
      </c>
      <c r="T313" s="27"/>
      <c r="U313" s="89">
        <v>71058.508961723885</v>
      </c>
      <c r="V313" s="51">
        <v>4.8353722755315048E-2</v>
      </c>
      <c r="W313" s="9">
        <v>6.1498440247380044E-4</v>
      </c>
      <c r="X313" s="86">
        <f t="shared" si="5"/>
        <v>10223.771246223958</v>
      </c>
    </row>
    <row r="314" spans="1:24" x14ac:dyDescent="0.3">
      <c r="A314" s="33">
        <v>2010</v>
      </c>
      <c r="B314" s="3">
        <v>40490</v>
      </c>
      <c r="C314" s="33">
        <v>11</v>
      </c>
      <c r="D314" s="2">
        <v>8</v>
      </c>
      <c r="E314" s="33">
        <v>312</v>
      </c>
      <c r="F314" s="92">
        <v>312</v>
      </c>
      <c r="G314" s="37">
        <v>3.9635000000000002</v>
      </c>
      <c r="H314" s="4"/>
      <c r="I314" s="37"/>
      <c r="J314" s="4"/>
      <c r="K314" s="37"/>
      <c r="L314" s="4"/>
      <c r="M314" s="37"/>
      <c r="N314" s="5">
        <v>353.99411250000003</v>
      </c>
      <c r="O314" s="41">
        <v>353.99411250000003</v>
      </c>
      <c r="P314" s="4">
        <v>30.585091320000004</v>
      </c>
      <c r="Q314" s="44">
        <f t="shared" si="3"/>
        <v>30.58509132</v>
      </c>
      <c r="R314" s="8">
        <v>124.38610586011301</v>
      </c>
      <c r="S314" s="89">
        <v>907.59565999999995</v>
      </c>
      <c r="T314" s="27"/>
      <c r="U314" s="89">
        <v>71034.978271831627</v>
      </c>
      <c r="V314" s="51">
        <v>3.3754497090522376E-2</v>
      </c>
      <c r="W314" s="9">
        <v>4.2896726092560658E-4</v>
      </c>
      <c r="X314" s="86">
        <f t="shared" si="5"/>
        <v>10254.356337543957</v>
      </c>
    </row>
    <row r="315" spans="1:24" x14ac:dyDescent="0.3">
      <c r="A315" s="33">
        <v>2010</v>
      </c>
      <c r="B315" s="3">
        <v>40491</v>
      </c>
      <c r="C315" s="33">
        <v>11</v>
      </c>
      <c r="D315" s="2">
        <v>9</v>
      </c>
      <c r="E315" s="33">
        <v>313</v>
      </c>
      <c r="F315" s="92">
        <v>313</v>
      </c>
      <c r="G315" s="37">
        <v>5.4012291666666661</v>
      </c>
      <c r="H315" s="4"/>
      <c r="I315" s="37"/>
      <c r="J315" s="4"/>
      <c r="K315" s="37"/>
      <c r="L315" s="4"/>
      <c r="M315" s="37"/>
      <c r="N315" s="5">
        <v>562.53160000000003</v>
      </c>
      <c r="O315" s="41">
        <v>562.53160000000003</v>
      </c>
      <c r="P315" s="4">
        <v>48.60273024</v>
      </c>
      <c r="Q315" s="44">
        <f t="shared" si="3"/>
        <v>48.60273024</v>
      </c>
      <c r="R315" s="8">
        <v>124.25</v>
      </c>
      <c r="S315" s="89">
        <v>906.60254999999995</v>
      </c>
      <c r="T315" s="27"/>
      <c r="U315" s="89">
        <v>71011.44758193937</v>
      </c>
      <c r="V315" s="51">
        <v>5.3700492015136998E-2</v>
      </c>
      <c r="W315" s="9">
        <v>6.8191238896753636E-4</v>
      </c>
      <c r="X315" s="86">
        <f t="shared" si="5"/>
        <v>10302.959067783957</v>
      </c>
    </row>
    <row r="316" spans="1:24" x14ac:dyDescent="0.3">
      <c r="A316" s="33">
        <v>2010</v>
      </c>
      <c r="B316" s="3">
        <v>40492</v>
      </c>
      <c r="C316" s="33">
        <v>11</v>
      </c>
      <c r="D316" s="2">
        <v>10</v>
      </c>
      <c r="E316" s="33">
        <v>314</v>
      </c>
      <c r="F316" s="92">
        <v>314</v>
      </c>
      <c r="G316" s="37">
        <v>5.6150625000000014</v>
      </c>
      <c r="H316" s="4"/>
      <c r="I316" s="37"/>
      <c r="J316" s="4"/>
      <c r="K316" s="37"/>
      <c r="L316" s="4"/>
      <c r="M316" s="37"/>
      <c r="N316" s="5">
        <v>522.83910000000003</v>
      </c>
      <c r="O316" s="41">
        <v>522.83910000000003</v>
      </c>
      <c r="P316" s="4">
        <v>45.173298240000001</v>
      </c>
      <c r="Q316" s="44">
        <f t="shared" si="3"/>
        <v>45.173298240000001</v>
      </c>
      <c r="R316" s="8">
        <v>124.11389413988699</v>
      </c>
      <c r="S316" s="89">
        <v>905.60943999999995</v>
      </c>
      <c r="T316" s="27"/>
      <c r="U316" s="89">
        <v>70987.916892047113</v>
      </c>
      <c r="V316" s="51">
        <v>4.9968430002369169E-2</v>
      </c>
      <c r="W316" s="9">
        <v>6.3402052571312657E-4</v>
      </c>
      <c r="X316" s="86">
        <f t="shared" si="5"/>
        <v>10348.132366023958</v>
      </c>
    </row>
    <row r="317" spans="1:24" x14ac:dyDescent="0.3">
      <c r="A317" s="33">
        <v>2010</v>
      </c>
      <c r="B317" s="3">
        <v>40493</v>
      </c>
      <c r="C317" s="33">
        <v>11</v>
      </c>
      <c r="D317" s="2">
        <v>11</v>
      </c>
      <c r="E317" s="33">
        <v>315</v>
      </c>
      <c r="F317" s="92">
        <v>315</v>
      </c>
      <c r="G317" s="37">
        <v>5.1107291666666663</v>
      </c>
      <c r="H317" s="4"/>
      <c r="I317" s="37"/>
      <c r="J317" s="4"/>
      <c r="K317" s="37"/>
      <c r="L317" s="4"/>
      <c r="M317" s="37"/>
      <c r="N317" s="5" t="s">
        <v>27</v>
      </c>
      <c r="O317" s="41">
        <v>486.29766923076897</v>
      </c>
      <c r="P317" s="4" t="s">
        <v>27</v>
      </c>
      <c r="Q317" s="44">
        <f t="shared" si="3"/>
        <v>42.016118621538439</v>
      </c>
      <c r="R317" s="8">
        <v>123.97778827977299</v>
      </c>
      <c r="S317" s="89">
        <v>904.61632874999998</v>
      </c>
      <c r="T317" s="27"/>
      <c r="U317" s="89">
        <v>70964.386202154856</v>
      </c>
      <c r="V317" s="51" t="s">
        <v>27</v>
      </c>
      <c r="W317" s="9" t="s">
        <v>27</v>
      </c>
      <c r="X317" s="86">
        <f t="shared" si="5"/>
        <v>10390.148484645497</v>
      </c>
    </row>
    <row r="318" spans="1:24" x14ac:dyDescent="0.3">
      <c r="A318" s="33">
        <v>2010</v>
      </c>
      <c r="B318" s="3">
        <v>40494</v>
      </c>
      <c r="C318" s="33">
        <v>11</v>
      </c>
      <c r="D318" s="2">
        <v>12</v>
      </c>
      <c r="E318" s="33">
        <v>316</v>
      </c>
      <c r="F318" s="92">
        <v>316</v>
      </c>
      <c r="G318" s="37">
        <v>7.6370833333333339</v>
      </c>
      <c r="H318" s="4"/>
      <c r="I318" s="37"/>
      <c r="J318" s="4">
        <v>11.017692307692307</v>
      </c>
      <c r="K318" s="37">
        <v>11.071538461538459</v>
      </c>
      <c r="L318" s="4">
        <v>10.875384615384615</v>
      </c>
      <c r="M318" s="37">
        <v>9.0107692307692311</v>
      </c>
      <c r="N318" s="5" t="s">
        <v>27</v>
      </c>
      <c r="O318" s="41">
        <v>449.756238461539</v>
      </c>
      <c r="P318" s="4" t="s">
        <v>27</v>
      </c>
      <c r="Q318" s="44">
        <f t="shared" si="3"/>
        <v>38.858939003076969</v>
      </c>
      <c r="R318" s="8">
        <v>123.84168241966</v>
      </c>
      <c r="S318" s="89">
        <v>903.62321937499996</v>
      </c>
      <c r="T318" s="27"/>
      <c r="U318" s="89">
        <v>70940.855512262598</v>
      </c>
      <c r="V318" s="51" t="s">
        <v>27</v>
      </c>
      <c r="W318" s="9" t="s">
        <v>27</v>
      </c>
      <c r="X318" s="86">
        <f t="shared" si="5"/>
        <v>10429.007423648574</v>
      </c>
    </row>
    <row r="319" spans="1:24" x14ac:dyDescent="0.3">
      <c r="A319" s="33">
        <v>2010</v>
      </c>
      <c r="B319" s="3">
        <v>40495</v>
      </c>
      <c r="C319" s="33">
        <v>11</v>
      </c>
      <c r="D319" s="2">
        <v>13</v>
      </c>
      <c r="E319" s="33">
        <v>317</v>
      </c>
      <c r="F319" s="92">
        <v>317</v>
      </c>
      <c r="G319" s="37">
        <v>7.6735624999999992</v>
      </c>
      <c r="H319" s="4"/>
      <c r="I319" s="37"/>
      <c r="J319" s="4">
        <v>11.032083333333334</v>
      </c>
      <c r="K319" s="37">
        <v>11.115</v>
      </c>
      <c r="L319" s="4">
        <v>11.032500000000001</v>
      </c>
      <c r="M319" s="37">
        <v>7.9856249999999989</v>
      </c>
      <c r="N319" s="5" t="s">
        <v>27</v>
      </c>
      <c r="O319" s="41">
        <v>413.214807692308</v>
      </c>
      <c r="P319" s="4" t="s">
        <v>27</v>
      </c>
      <c r="Q319" s="44">
        <f t="shared" si="3"/>
        <v>35.701759384615414</v>
      </c>
      <c r="R319" s="8">
        <v>123.705576559546</v>
      </c>
      <c r="S319" s="89">
        <v>902.63011041666698</v>
      </c>
      <c r="T319" s="27"/>
      <c r="U319" s="89">
        <v>70917.324822370341</v>
      </c>
      <c r="V319" s="51" t="s">
        <v>27</v>
      </c>
      <c r="W319" s="9" t="s">
        <v>27</v>
      </c>
      <c r="X319" s="86">
        <f t="shared" si="5"/>
        <v>10464.70918303319</v>
      </c>
    </row>
    <row r="320" spans="1:24" x14ac:dyDescent="0.3">
      <c r="A320" s="33">
        <v>2010</v>
      </c>
      <c r="B320" s="3">
        <v>40496</v>
      </c>
      <c r="C320" s="33">
        <v>11</v>
      </c>
      <c r="D320" s="2">
        <v>14</v>
      </c>
      <c r="E320" s="33">
        <v>318</v>
      </c>
      <c r="F320" s="92">
        <v>318</v>
      </c>
      <c r="G320" s="37">
        <v>5.5687083333333334</v>
      </c>
      <c r="H320" s="4"/>
      <c r="I320" s="37"/>
      <c r="J320" s="4">
        <v>10.909791666666669</v>
      </c>
      <c r="K320" s="37">
        <v>11.051875000000001</v>
      </c>
      <c r="L320" s="4">
        <v>10.997291666666667</v>
      </c>
      <c r="M320" s="37">
        <v>8.0191666666666652</v>
      </c>
      <c r="N320" s="5" t="s">
        <v>27</v>
      </c>
      <c r="O320" s="41">
        <v>376.673376923077</v>
      </c>
      <c r="P320" s="4" t="s">
        <v>27</v>
      </c>
      <c r="Q320" s="44">
        <f t="shared" si="3"/>
        <v>32.544579766153859</v>
      </c>
      <c r="R320" s="8">
        <v>123.569470699433</v>
      </c>
      <c r="S320" s="89">
        <v>901.63700083333401</v>
      </c>
      <c r="T320" s="27"/>
      <c r="U320" s="89">
        <v>70893.794132478084</v>
      </c>
      <c r="V320" s="51" t="s">
        <v>27</v>
      </c>
      <c r="W320" s="9" t="s">
        <v>27</v>
      </c>
      <c r="X320" s="86">
        <f t="shared" si="5"/>
        <v>10497.253762799344</v>
      </c>
    </row>
    <row r="321" spans="1:24" x14ac:dyDescent="0.3">
      <c r="A321" s="33">
        <v>2010</v>
      </c>
      <c r="B321" s="3">
        <v>40497</v>
      </c>
      <c r="C321" s="33">
        <v>11</v>
      </c>
      <c r="D321" s="2">
        <v>15</v>
      </c>
      <c r="E321" s="33">
        <v>319</v>
      </c>
      <c r="F321" s="92">
        <v>319</v>
      </c>
      <c r="G321" s="37">
        <v>3.3323541666666667</v>
      </c>
      <c r="H321" s="4">
        <v>118.65925925925924</v>
      </c>
      <c r="I321" s="37">
        <v>6.1679814814814833</v>
      </c>
      <c r="J321" s="4">
        <v>10.73104166666667</v>
      </c>
      <c r="K321" s="37">
        <v>10.875208333333331</v>
      </c>
      <c r="L321" s="4">
        <v>10.813124999999999</v>
      </c>
      <c r="M321" s="37">
        <v>6.7878333333333352</v>
      </c>
      <c r="N321" s="5">
        <v>340.131946153846</v>
      </c>
      <c r="O321" s="41">
        <v>340.131946153846</v>
      </c>
      <c r="P321" s="4">
        <v>29.38740014769229</v>
      </c>
      <c r="Q321" s="44">
        <f t="shared" si="3"/>
        <v>29.387400147692297</v>
      </c>
      <c r="R321" s="8">
        <v>123.5</v>
      </c>
      <c r="S321" s="89">
        <v>901.13009999999997</v>
      </c>
      <c r="T321" s="27"/>
      <c r="U321" s="89">
        <v>70870.263442585827</v>
      </c>
      <c r="V321" s="51">
        <v>3.394212236031327E-2</v>
      </c>
      <c r="W321" s="9">
        <v>4.1319162688248411E-4</v>
      </c>
      <c r="X321" s="86">
        <f t="shared" si="5"/>
        <v>10526.641162947037</v>
      </c>
    </row>
    <row r="322" spans="1:24" x14ac:dyDescent="0.3">
      <c r="A322" s="33">
        <v>2010</v>
      </c>
      <c r="B322" s="3">
        <v>40498</v>
      </c>
      <c r="C322" s="33">
        <v>11</v>
      </c>
      <c r="D322" s="2">
        <v>16</v>
      </c>
      <c r="E322" s="33">
        <v>320</v>
      </c>
      <c r="F322" s="92">
        <v>320</v>
      </c>
      <c r="G322" s="37">
        <v>4.628729166666667</v>
      </c>
      <c r="H322" s="4">
        <v>118.06666666666668</v>
      </c>
      <c r="I322" s="37">
        <v>5.6531562500000003</v>
      </c>
      <c r="J322" s="4">
        <v>10.574791666666664</v>
      </c>
      <c r="K322" s="37">
        <v>10.757083333333341</v>
      </c>
      <c r="L322" s="4">
        <v>10.607291666666667</v>
      </c>
      <c r="M322" s="37">
        <v>6.6144791666666682</v>
      </c>
      <c r="N322" s="5">
        <v>529.65342999999996</v>
      </c>
      <c r="O322" s="41">
        <v>529.65342999999996</v>
      </c>
      <c r="P322" s="4">
        <v>45.762056351999995</v>
      </c>
      <c r="Q322" s="44">
        <f t="shared" si="3"/>
        <v>45.762056351999995</v>
      </c>
      <c r="R322" s="8">
        <v>123.71193771626299</v>
      </c>
      <c r="S322" s="89">
        <v>902.67652145833301</v>
      </c>
      <c r="T322" s="27"/>
      <c r="U322" s="89">
        <v>70846.73275269357</v>
      </c>
      <c r="V322" s="51">
        <v>5.3119954036589173E-2</v>
      </c>
      <c r="W322" s="9">
        <v>6.436500487016824E-4</v>
      </c>
      <c r="X322" s="86">
        <f t="shared" si="5"/>
        <v>10572.403219299036</v>
      </c>
    </row>
    <row r="323" spans="1:24" x14ac:dyDescent="0.3">
      <c r="A323" s="33">
        <v>2010</v>
      </c>
      <c r="B323" s="3">
        <v>40499</v>
      </c>
      <c r="C323" s="33">
        <v>11</v>
      </c>
      <c r="D323" s="2">
        <v>17</v>
      </c>
      <c r="E323" s="33">
        <v>321</v>
      </c>
      <c r="F323" s="92">
        <v>321</v>
      </c>
      <c r="G323" s="37">
        <v>4.4041041666666674</v>
      </c>
      <c r="H323" s="4">
        <v>118.3333333333333</v>
      </c>
      <c r="I323" s="37">
        <v>6.1289583333333351</v>
      </c>
      <c r="J323" s="4">
        <v>10.429583333333332</v>
      </c>
      <c r="K323" s="37">
        <v>10.788958333333339</v>
      </c>
      <c r="L323" s="4">
        <v>10.446666666666665</v>
      </c>
      <c r="M323" s="37">
        <v>6.8671842105263154</v>
      </c>
      <c r="N323" s="5">
        <v>317.46608750000001</v>
      </c>
      <c r="O323" s="41">
        <v>317.46608750000001</v>
      </c>
      <c r="P323" s="4">
        <v>27.42906996</v>
      </c>
      <c r="Q323" s="44">
        <f t="shared" si="3"/>
        <v>27.42906996</v>
      </c>
      <c r="R323" s="8">
        <v>124.127162629758</v>
      </c>
      <c r="S323" s="89">
        <v>905.70625833333304</v>
      </c>
      <c r="T323" s="27"/>
      <c r="U323" s="89">
        <v>70823.202062801312</v>
      </c>
      <c r="V323" s="51">
        <v>3.176752972733201E-2</v>
      </c>
      <c r="W323" s="9">
        <v>3.8593071213506651E-4</v>
      </c>
      <c r="X323" s="86">
        <f t="shared" si="5"/>
        <v>10599.832289259037</v>
      </c>
    </row>
    <row r="324" spans="1:24" x14ac:dyDescent="0.3">
      <c r="A324" s="33">
        <v>2010</v>
      </c>
      <c r="B324" s="3">
        <v>40500</v>
      </c>
      <c r="C324" s="33">
        <v>11</v>
      </c>
      <c r="D324" s="2">
        <v>18</v>
      </c>
      <c r="E324" s="33">
        <v>322</v>
      </c>
      <c r="F324" s="92">
        <v>322</v>
      </c>
      <c r="G324" s="37">
        <v>2.0510416666666664</v>
      </c>
      <c r="H324" s="4">
        <v>117.67916666666663</v>
      </c>
      <c r="I324" s="37">
        <v>4.7159479166666669</v>
      </c>
      <c r="J324" s="4">
        <v>10.401458333333331</v>
      </c>
      <c r="K324" s="37">
        <v>11.134374999999997</v>
      </c>
      <c r="L324" s="4">
        <v>10.500208333333335</v>
      </c>
      <c r="M324" s="37">
        <v>6.3732708333333354</v>
      </c>
      <c r="N324" s="5">
        <v>428.15429999999998</v>
      </c>
      <c r="O324" s="41">
        <v>428.15429999999998</v>
      </c>
      <c r="P324" s="4">
        <v>36.992531519999993</v>
      </c>
      <c r="Q324" s="44">
        <f t="shared" si="3"/>
        <v>36.992531519999993</v>
      </c>
      <c r="R324" s="8">
        <v>124.542387543253</v>
      </c>
      <c r="S324" s="89">
        <v>908.73598208333306</v>
      </c>
      <c r="T324" s="27"/>
      <c r="U324" s="89">
        <v>70799.671372909055</v>
      </c>
      <c r="V324" s="51">
        <v>4.3081808838033545E-2</v>
      </c>
      <c r="W324" s="9">
        <v>5.2067454904559766E-4</v>
      </c>
      <c r="X324" s="86">
        <f t="shared" si="5"/>
        <v>10636.824820779037</v>
      </c>
    </row>
    <row r="325" spans="1:24" x14ac:dyDescent="0.3">
      <c r="A325" s="33">
        <v>2010</v>
      </c>
      <c r="B325" s="3">
        <v>40501</v>
      </c>
      <c r="C325" s="33">
        <v>11</v>
      </c>
      <c r="D325" s="2">
        <v>19</v>
      </c>
      <c r="E325" s="33">
        <v>323</v>
      </c>
      <c r="F325" s="92">
        <v>323</v>
      </c>
      <c r="G325" s="37">
        <v>1.1778958333333331</v>
      </c>
      <c r="H325" s="4">
        <v>117.34166666666665</v>
      </c>
      <c r="I325" s="37">
        <v>3.4621354166666669</v>
      </c>
      <c r="J325" s="4">
        <v>10.040416666666667</v>
      </c>
      <c r="K325" s="37">
        <v>11.016875000000004</v>
      </c>
      <c r="L325" s="4">
        <v>10.346666666666668</v>
      </c>
      <c r="M325" s="37">
        <v>6.0986666666666665</v>
      </c>
      <c r="N325" s="5" t="s">
        <v>27</v>
      </c>
      <c r="O325" s="41">
        <v>399.35210909090898</v>
      </c>
      <c r="P325" s="4" t="s">
        <v>27</v>
      </c>
      <c r="Q325" s="44">
        <f t="shared" si="3"/>
        <v>34.504022225454541</v>
      </c>
      <c r="R325" s="8">
        <v>124.957612456747</v>
      </c>
      <c r="S325" s="89">
        <v>911.76571791666697</v>
      </c>
      <c r="T325" s="27"/>
      <c r="U325" s="89">
        <v>70776.140683016798</v>
      </c>
      <c r="V325" s="51" t="s">
        <v>27</v>
      </c>
      <c r="W325" s="9" t="s">
        <v>27</v>
      </c>
      <c r="X325" s="86">
        <f t="shared" si="5"/>
        <v>10671.32884300449</v>
      </c>
    </row>
    <row r="326" spans="1:24" x14ac:dyDescent="0.3">
      <c r="A326" s="33">
        <v>2010</v>
      </c>
      <c r="B326" s="3">
        <v>40502</v>
      </c>
      <c r="C326" s="33">
        <v>11</v>
      </c>
      <c r="D326" s="2">
        <v>20</v>
      </c>
      <c r="E326" s="33">
        <v>324</v>
      </c>
      <c r="F326" s="92">
        <v>324</v>
      </c>
      <c r="G326" s="37">
        <v>1.4649791666666674</v>
      </c>
      <c r="H326" s="4">
        <v>116.28333333333335</v>
      </c>
      <c r="I326" s="37">
        <v>4.104729166666667</v>
      </c>
      <c r="J326" s="4">
        <v>9.7195833333333344</v>
      </c>
      <c r="K326" s="37">
        <v>10.591041666666666</v>
      </c>
      <c r="L326" s="4">
        <v>9.8106249999999964</v>
      </c>
      <c r="M326" s="37">
        <v>6.0524999999999993</v>
      </c>
      <c r="N326" s="5" t="s">
        <v>27</v>
      </c>
      <c r="O326" s="41">
        <v>370.54991818181799</v>
      </c>
      <c r="P326" s="4" t="s">
        <v>27</v>
      </c>
      <c r="Q326" s="44">
        <f t="shared" si="3"/>
        <v>32.015512930909075</v>
      </c>
      <c r="R326" s="8">
        <v>125.372837370242</v>
      </c>
      <c r="S326" s="89">
        <v>914.79544166666699</v>
      </c>
      <c r="T326" s="27"/>
      <c r="U326" s="89">
        <v>70752.609993124541</v>
      </c>
      <c r="V326" s="51" t="s">
        <v>27</v>
      </c>
      <c r="W326" s="9" t="s">
        <v>27</v>
      </c>
      <c r="X326" s="86">
        <f t="shared" si="5"/>
        <v>10703.3443559354</v>
      </c>
    </row>
    <row r="327" spans="1:24" x14ac:dyDescent="0.3">
      <c r="A327" s="33">
        <v>2010</v>
      </c>
      <c r="B327" s="3">
        <v>40503</v>
      </c>
      <c r="C327" s="33">
        <v>11</v>
      </c>
      <c r="D327" s="2">
        <v>21</v>
      </c>
      <c r="E327" s="33">
        <v>325</v>
      </c>
      <c r="F327" s="92">
        <v>325</v>
      </c>
      <c r="G327" s="37">
        <v>0.19091666666666662</v>
      </c>
      <c r="H327" s="4">
        <v>116.21666666666665</v>
      </c>
      <c r="I327" s="37">
        <v>3.13728125</v>
      </c>
      <c r="J327" s="4">
        <v>9.7379166666666688</v>
      </c>
      <c r="K327" s="37">
        <v>10.609166666666667</v>
      </c>
      <c r="L327" s="4">
        <v>9.8683333333333287</v>
      </c>
      <c r="M327" s="37">
        <v>4.8328541666666656</v>
      </c>
      <c r="N327" s="5" t="s">
        <v>27</v>
      </c>
      <c r="O327" s="41">
        <v>341.74772727272699</v>
      </c>
      <c r="P327" s="4" t="s">
        <v>27</v>
      </c>
      <c r="Q327" s="44">
        <f t="shared" si="3"/>
        <v>29.527003636363606</v>
      </c>
      <c r="R327" s="8">
        <v>125.78806228373701</v>
      </c>
      <c r="S327" s="89">
        <v>917.82517854166599</v>
      </c>
      <c r="T327" s="27"/>
      <c r="U327" s="89">
        <v>70729.079303232284</v>
      </c>
      <c r="V327" s="51" t="s">
        <v>27</v>
      </c>
      <c r="W327" s="9" t="s">
        <v>27</v>
      </c>
      <c r="X327" s="86">
        <f t="shared" si="5"/>
        <v>10732.871359571764</v>
      </c>
    </row>
    <row r="328" spans="1:24" x14ac:dyDescent="0.3">
      <c r="A328" s="33">
        <v>2010</v>
      </c>
      <c r="B328" s="3">
        <v>40504</v>
      </c>
      <c r="C328" s="33">
        <v>11</v>
      </c>
      <c r="D328" s="2">
        <v>22</v>
      </c>
      <c r="E328" s="33">
        <v>326</v>
      </c>
      <c r="F328" s="92">
        <v>326</v>
      </c>
      <c r="G328" s="37">
        <v>10.791100000000002</v>
      </c>
      <c r="H328" s="4">
        <v>123.94499999999998</v>
      </c>
      <c r="I328" s="37">
        <v>12.102875000000001</v>
      </c>
      <c r="J328" s="4">
        <v>9.5892499999999963</v>
      </c>
      <c r="K328" s="37">
        <v>10.420749999999996</v>
      </c>
      <c r="L328" s="4">
        <v>9.7219999999999995</v>
      </c>
      <c r="M328" s="37">
        <v>6.7413000000000007</v>
      </c>
      <c r="N328" s="5" t="s">
        <v>27</v>
      </c>
      <c r="O328" s="41">
        <v>312.94553636363599</v>
      </c>
      <c r="P328" s="4" t="s">
        <v>27</v>
      </c>
      <c r="Q328" s="44">
        <f t="shared" si="3"/>
        <v>27.038494341818147</v>
      </c>
      <c r="R328" s="8">
        <v>126</v>
      </c>
      <c r="S328" s="89">
        <v>919.37159999999903</v>
      </c>
      <c r="T328" s="27"/>
      <c r="U328" s="89">
        <v>70705.548613340026</v>
      </c>
      <c r="V328" s="51" t="s">
        <v>27</v>
      </c>
      <c r="W328" s="9" t="s">
        <v>27</v>
      </c>
      <c r="X328" s="86">
        <f t="shared" si="5"/>
        <v>10759.909853913581</v>
      </c>
    </row>
    <row r="329" spans="1:24" x14ac:dyDescent="0.3">
      <c r="A329" s="33">
        <v>2010</v>
      </c>
      <c r="B329" s="3">
        <v>40505</v>
      </c>
      <c r="C329" s="33">
        <v>11</v>
      </c>
      <c r="D329" s="2">
        <v>23</v>
      </c>
      <c r="E329" s="33">
        <v>327</v>
      </c>
      <c r="F329" s="92">
        <v>327</v>
      </c>
      <c r="G329" s="37">
        <v>5.2236458333333324</v>
      </c>
      <c r="H329" s="4">
        <v>127.70833333333337</v>
      </c>
      <c r="I329" s="37">
        <v>7.5236666666666689</v>
      </c>
      <c r="J329" s="4">
        <v>9.415416666666669</v>
      </c>
      <c r="K329" s="37">
        <v>10.165208333333334</v>
      </c>
      <c r="L329" s="4">
        <v>9.4091666666666658</v>
      </c>
      <c r="M329" s="37">
        <v>7.554185185185184</v>
      </c>
      <c r="N329" s="5" t="s">
        <v>27</v>
      </c>
      <c r="O329" s="41">
        <v>284.143345454545</v>
      </c>
      <c r="P329" s="4" t="s">
        <v>27</v>
      </c>
      <c r="Q329" s="44">
        <f t="shared" si="3"/>
        <v>24.549985047272688</v>
      </c>
      <c r="R329" s="8">
        <v>127.70833</v>
      </c>
      <c r="S329" s="89">
        <v>931.83659999999998</v>
      </c>
      <c r="T329" s="27"/>
      <c r="U329" s="89">
        <v>70682.017923447769</v>
      </c>
      <c r="V329" s="51" t="s">
        <v>27</v>
      </c>
      <c r="W329" s="9" t="s">
        <v>27</v>
      </c>
      <c r="X329" s="86">
        <f t="shared" si="5"/>
        <v>10784.459838960855</v>
      </c>
    </row>
    <row r="330" spans="1:24" x14ac:dyDescent="0.3">
      <c r="A330" s="33">
        <v>2010</v>
      </c>
      <c r="B330" s="3">
        <v>40506</v>
      </c>
      <c r="C330" s="33">
        <v>11</v>
      </c>
      <c r="D330" s="2">
        <v>24</v>
      </c>
      <c r="E330" s="33">
        <v>328</v>
      </c>
      <c r="F330" s="92">
        <v>328</v>
      </c>
      <c r="G330" s="37">
        <v>-1.239625</v>
      </c>
      <c r="H330" s="4">
        <v>128.36875000000003</v>
      </c>
      <c r="I330" s="37">
        <v>1.7309375</v>
      </c>
      <c r="J330" s="4">
        <v>9.7861111111111097</v>
      </c>
      <c r="K330" s="37">
        <v>10.121666666666668</v>
      </c>
      <c r="L330" s="4">
        <v>10.431458333333332</v>
      </c>
      <c r="M330" s="37">
        <v>5.099124999999999</v>
      </c>
      <c r="N330" s="5" t="s">
        <v>27</v>
      </c>
      <c r="O330" s="41">
        <v>255.341154545455</v>
      </c>
      <c r="P330" s="4" t="s">
        <v>27</v>
      </c>
      <c r="Q330" s="44">
        <f t="shared" si="3"/>
        <v>22.061475752727311</v>
      </c>
      <c r="R330" s="8">
        <v>128.36875000000001</v>
      </c>
      <c r="S330" s="89">
        <v>936.65542000000005</v>
      </c>
      <c r="T330" s="27"/>
      <c r="U330" s="89">
        <v>70658.487233555512</v>
      </c>
      <c r="V330" s="51" t="s">
        <v>27</v>
      </c>
      <c r="W330" s="9" t="s">
        <v>27</v>
      </c>
      <c r="X330" s="86">
        <f t="shared" si="5"/>
        <v>10806.521314713582</v>
      </c>
    </row>
    <row r="331" spans="1:24" x14ac:dyDescent="0.3">
      <c r="A331" s="33">
        <v>2010</v>
      </c>
      <c r="B331" s="3">
        <v>40507</v>
      </c>
      <c r="C331" s="33">
        <v>11</v>
      </c>
      <c r="D331" s="2">
        <v>25</v>
      </c>
      <c r="E331" s="33">
        <v>329</v>
      </c>
      <c r="F331" s="92">
        <v>329</v>
      </c>
      <c r="G331" s="37">
        <v>1.6411428571428572</v>
      </c>
      <c r="H331" s="4">
        <v>128.47857142857143</v>
      </c>
      <c r="I331" s="37">
        <v>3.8574285714285712</v>
      </c>
      <c r="J331" s="4">
        <v>9.6418948412698438</v>
      </c>
      <c r="K331" s="37">
        <v>10.001656746031747</v>
      </c>
      <c r="L331" s="4">
        <v>10.293829365079363</v>
      </c>
      <c r="M331" s="37">
        <v>3.3339488636363641</v>
      </c>
      <c r="N331" s="5" t="s">
        <v>27</v>
      </c>
      <c r="O331" s="41">
        <v>226.538963636364</v>
      </c>
      <c r="P331" s="4" t="s">
        <v>27</v>
      </c>
      <c r="Q331" s="44">
        <f t="shared" si="3"/>
        <v>19.572966458181849</v>
      </c>
      <c r="R331" s="8">
        <v>128.47856999999999</v>
      </c>
      <c r="S331" s="89">
        <v>937.45672999999999</v>
      </c>
      <c r="T331" s="27"/>
      <c r="U331" s="89">
        <v>70634.956543663255</v>
      </c>
      <c r="V331" s="51" t="s">
        <v>27</v>
      </c>
      <c r="W331" s="9" t="s">
        <v>27</v>
      </c>
      <c r="X331" s="86">
        <f t="shared" si="5"/>
        <v>10826.094281171763</v>
      </c>
    </row>
    <row r="332" spans="1:24" x14ac:dyDescent="0.3">
      <c r="A332" s="33">
        <v>2010</v>
      </c>
      <c r="B332" s="3">
        <v>40508</v>
      </c>
      <c r="C332" s="33">
        <v>11</v>
      </c>
      <c r="D332" s="2">
        <v>26</v>
      </c>
      <c r="E332" s="33">
        <v>330</v>
      </c>
      <c r="F332" s="92">
        <v>330</v>
      </c>
      <c r="G332" s="37">
        <v>-3.3956249999999994</v>
      </c>
      <c r="H332" s="4">
        <v>128.68333333333334</v>
      </c>
      <c r="I332" s="37">
        <v>3.819791666666672E-2</v>
      </c>
      <c r="J332" s="4">
        <v>9.4130555555555535</v>
      </c>
      <c r="K332" s="37">
        <v>10.022291666666668</v>
      </c>
      <c r="L332" s="4">
        <v>10.187291666666667</v>
      </c>
      <c r="M332" s="37">
        <v>3.1420870662329006</v>
      </c>
      <c r="N332" s="5" t="s">
        <v>27</v>
      </c>
      <c r="O332" s="41">
        <v>197.73677272727301</v>
      </c>
      <c r="P332" s="4" t="s">
        <v>27</v>
      </c>
      <c r="Q332" s="44">
        <f t="shared" si="3"/>
        <v>17.084457163636387</v>
      </c>
      <c r="R332" s="8">
        <v>128.68333000000001</v>
      </c>
      <c r="S332" s="89">
        <v>938.95078999999998</v>
      </c>
      <c r="T332" s="27"/>
      <c r="U332" s="89">
        <v>70611.425853770997</v>
      </c>
      <c r="V332" s="51" t="s">
        <v>27</v>
      </c>
      <c r="W332" s="9" t="s">
        <v>27</v>
      </c>
      <c r="X332" s="86">
        <f t="shared" si="5"/>
        <v>10843.1787383354</v>
      </c>
    </row>
    <row r="333" spans="1:24" x14ac:dyDescent="0.3">
      <c r="A333" s="33">
        <v>2010</v>
      </c>
      <c r="B333" s="3">
        <v>40509</v>
      </c>
      <c r="C333" s="33">
        <v>11</v>
      </c>
      <c r="D333" s="2">
        <v>27</v>
      </c>
      <c r="E333" s="33">
        <v>331</v>
      </c>
      <c r="F333" s="92">
        <v>331</v>
      </c>
      <c r="G333" s="37">
        <v>-1.6222291666666677</v>
      </c>
      <c r="H333" s="4">
        <v>134.20000000000002</v>
      </c>
      <c r="I333" s="37">
        <v>0.27799999999999986</v>
      </c>
      <c r="J333" s="4">
        <v>9.2664583333333326</v>
      </c>
      <c r="K333" s="37">
        <v>9.9322916666666696</v>
      </c>
      <c r="L333" s="4">
        <v>10.017638888888889</v>
      </c>
      <c r="M333" s="37">
        <v>3.8554027777777793</v>
      </c>
      <c r="N333" s="5" t="s">
        <v>27</v>
      </c>
      <c r="O333" s="41">
        <v>168.93458181818201</v>
      </c>
      <c r="P333" s="4" t="s">
        <v>27</v>
      </c>
      <c r="Q333" s="44">
        <f t="shared" si="3"/>
        <v>14.595947869090928</v>
      </c>
      <c r="R333" s="8">
        <v>134.19999999999999</v>
      </c>
      <c r="S333" s="89">
        <v>979.20371999999998</v>
      </c>
      <c r="T333" s="27"/>
      <c r="U333" s="89">
        <v>70587.89516387874</v>
      </c>
      <c r="V333" s="51" t="s">
        <v>27</v>
      </c>
      <c r="W333" s="9" t="s">
        <v>27</v>
      </c>
      <c r="X333" s="86">
        <f t="shared" si="5"/>
        <v>10857.774686204491</v>
      </c>
    </row>
    <row r="334" spans="1:24" x14ac:dyDescent="0.3">
      <c r="A334" s="33">
        <v>2010</v>
      </c>
      <c r="B334" s="3">
        <v>40510</v>
      </c>
      <c r="C334" s="33">
        <v>11</v>
      </c>
      <c r="D334" s="2">
        <v>28</v>
      </c>
      <c r="E334" s="33">
        <v>332</v>
      </c>
      <c r="F334" s="92">
        <v>332</v>
      </c>
      <c r="G334" s="37">
        <v>-2.5625833333333339</v>
      </c>
      <c r="H334" s="4">
        <v>134.70833333333334</v>
      </c>
      <c r="I334" s="37">
        <v>-2.1351744237588646</v>
      </c>
      <c r="J334" s="4">
        <v>9.0424305555555549</v>
      </c>
      <c r="K334" s="37">
        <v>9.808263888888888</v>
      </c>
      <c r="L334" s="4">
        <v>9.8629861111111126</v>
      </c>
      <c r="M334" s="37">
        <v>3.8166805555555556</v>
      </c>
      <c r="N334" s="5" t="s">
        <v>27</v>
      </c>
      <c r="O334" s="41">
        <v>140.13239090909099</v>
      </c>
      <c r="P334" s="4" t="s">
        <v>27</v>
      </c>
      <c r="Q334" s="44">
        <f t="shared" si="3"/>
        <v>12.107438574545462</v>
      </c>
      <c r="R334" s="8">
        <v>134.70832999999999</v>
      </c>
      <c r="S334" s="89">
        <v>982.91279999999904</v>
      </c>
      <c r="T334" s="27"/>
      <c r="U334" s="89">
        <v>70564.364473986483</v>
      </c>
      <c r="V334" s="51" t="s">
        <v>27</v>
      </c>
      <c r="W334" s="9" t="s">
        <v>27</v>
      </c>
      <c r="X334" s="86">
        <f t="shared" si="5"/>
        <v>10869.882124779037</v>
      </c>
    </row>
    <row r="335" spans="1:24" x14ac:dyDescent="0.3">
      <c r="A335" s="33">
        <v>2010</v>
      </c>
      <c r="B335" s="3">
        <v>40511</v>
      </c>
      <c r="C335" s="33">
        <v>11</v>
      </c>
      <c r="D335" s="2">
        <v>29</v>
      </c>
      <c r="E335" s="33">
        <v>333</v>
      </c>
      <c r="F335" s="92">
        <v>333</v>
      </c>
      <c r="G335" s="37">
        <v>-0.47977272727272707</v>
      </c>
      <c r="H335" s="4">
        <v>128.69772727272729</v>
      </c>
      <c r="I335" s="37">
        <v>-1.2924545454545453</v>
      </c>
      <c r="J335" s="4">
        <v>8.6316375291375298</v>
      </c>
      <c r="K335" s="37">
        <v>9.4523717948717962</v>
      </c>
      <c r="L335" s="4">
        <v>9.2808624708624681</v>
      </c>
      <c r="M335" s="37">
        <v>3.4372264189299071</v>
      </c>
      <c r="N335" s="5">
        <v>111.3302</v>
      </c>
      <c r="O335" s="41">
        <v>111.3302</v>
      </c>
      <c r="P335" s="4">
        <v>9.6189292800000015</v>
      </c>
      <c r="Q335" s="44">
        <f t="shared" si="3"/>
        <v>9.6189292799999997</v>
      </c>
      <c r="R335" s="8">
        <v>128.69773000000001</v>
      </c>
      <c r="S335" s="89">
        <v>939.05586000000005</v>
      </c>
      <c r="T335" s="27"/>
      <c r="U335" s="89">
        <v>70540.833784094226</v>
      </c>
      <c r="V335" s="51">
        <v>1.0243192047654989E-2</v>
      </c>
      <c r="W335" s="9">
        <v>1.3591802860971644E-4</v>
      </c>
      <c r="X335" s="86">
        <f t="shared" si="5"/>
        <v>10879.501054059037</v>
      </c>
    </row>
    <row r="336" spans="1:24" x14ac:dyDescent="0.3">
      <c r="A336" s="33">
        <v>2010</v>
      </c>
      <c r="B336" s="3">
        <v>40512</v>
      </c>
      <c r="C336" s="33">
        <v>11</v>
      </c>
      <c r="D336" s="2">
        <v>30</v>
      </c>
      <c r="E336" s="33">
        <v>334</v>
      </c>
      <c r="F336" s="92">
        <v>334</v>
      </c>
      <c r="G336" s="37">
        <v>5.5847083333333343</v>
      </c>
      <c r="H336" s="4">
        <v>122.7520833333333</v>
      </c>
      <c r="I336" s="37">
        <v>6.9731666666666676</v>
      </c>
      <c r="J336" s="4">
        <v>8.5292708333333351</v>
      </c>
      <c r="K336" s="37">
        <v>9.2052083333333314</v>
      </c>
      <c r="L336" s="4">
        <v>9.0711458333333326</v>
      </c>
      <c r="M336" s="37">
        <v>5.9685000000000015</v>
      </c>
      <c r="N336" s="5">
        <v>270.36524827586197</v>
      </c>
      <c r="O336" s="41">
        <v>270.36524827586197</v>
      </c>
      <c r="P336" s="4">
        <v>23.359557451034473</v>
      </c>
      <c r="Q336" s="44">
        <f t="shared" si="3"/>
        <v>23.359557451034473</v>
      </c>
      <c r="R336" s="8">
        <v>122.75208000000001</v>
      </c>
      <c r="S336" s="89">
        <v>895.67282999999998</v>
      </c>
      <c r="T336" s="27"/>
      <c r="U336" s="89">
        <v>70517.303094201969</v>
      </c>
      <c r="V336" s="51">
        <v>2.6080457187503122E-2</v>
      </c>
      <c r="W336" s="9">
        <v>3.3019435373302748E-4</v>
      </c>
      <c r="X336" s="86">
        <f t="shared" si="5"/>
        <v>10902.860611510072</v>
      </c>
    </row>
    <row r="337" spans="1:24" x14ac:dyDescent="0.3">
      <c r="A337" s="33">
        <v>2010</v>
      </c>
      <c r="B337" s="3">
        <v>40513</v>
      </c>
      <c r="C337" s="33">
        <v>12</v>
      </c>
      <c r="D337" s="2">
        <v>1</v>
      </c>
      <c r="E337" s="33">
        <v>335</v>
      </c>
      <c r="F337" s="92">
        <v>335</v>
      </c>
      <c r="G337" s="37">
        <v>-0.46779166666666677</v>
      </c>
      <c r="H337" s="4">
        <v>119.79791666666667</v>
      </c>
      <c r="I337" s="37">
        <v>2.3086238918439719</v>
      </c>
      <c r="J337" s="4">
        <v>8.4765625000000036</v>
      </c>
      <c r="K337" s="37">
        <v>9.1218749999999993</v>
      </c>
      <c r="L337" s="4">
        <v>8.7033333333333331</v>
      </c>
      <c r="M337" s="37">
        <v>4.8682291666666675</v>
      </c>
      <c r="N337" s="5">
        <v>174.716434615385</v>
      </c>
      <c r="O337" s="41">
        <v>174.716434615385</v>
      </c>
      <c r="P337" s="4">
        <v>15.095499950769264</v>
      </c>
      <c r="Q337" s="44">
        <f t="shared" ref="Q337:Q366" si="6">O337*60*60*24/10^6</f>
        <v>15.095499950769264</v>
      </c>
      <c r="R337" s="8">
        <v>119.79792</v>
      </c>
      <c r="S337" s="89">
        <v>874.11749999999995</v>
      </c>
      <c r="T337" s="27"/>
      <c r="U337" s="89">
        <v>70493.772404309711</v>
      </c>
      <c r="V337" s="51">
        <v>1.7269417804522152E-2</v>
      </c>
      <c r="W337" s="9">
        <v>2.1345546822165305E-4</v>
      </c>
      <c r="X337" s="86">
        <f t="shared" si="5"/>
        <v>10917.95611146084</v>
      </c>
    </row>
    <row r="338" spans="1:24" x14ac:dyDescent="0.3">
      <c r="A338" s="33">
        <v>2010</v>
      </c>
      <c r="B338" s="3">
        <v>40514</v>
      </c>
      <c r="C338" s="33">
        <v>12</v>
      </c>
      <c r="D338" s="2">
        <v>2</v>
      </c>
      <c r="E338" s="33">
        <v>336</v>
      </c>
      <c r="F338" s="92">
        <v>336</v>
      </c>
      <c r="G338" s="37">
        <v>-3.2967291666666658</v>
      </c>
      <c r="H338" s="4">
        <v>121.30208333333336</v>
      </c>
      <c r="I338" s="37">
        <v>-0.32722916666666657</v>
      </c>
      <c r="J338" s="4">
        <v>8.3127083333333331</v>
      </c>
      <c r="K338" s="37">
        <v>8.9989583333333343</v>
      </c>
      <c r="L338" s="4">
        <v>8.5222916666666677</v>
      </c>
      <c r="M338" s="37">
        <v>2.8135729166666672</v>
      </c>
      <c r="N338" s="5">
        <v>192.168164516129</v>
      </c>
      <c r="O338" s="41">
        <v>192.168164516129</v>
      </c>
      <c r="P338" s="4">
        <v>16.603329414193542</v>
      </c>
      <c r="Q338" s="44">
        <f t="shared" si="6"/>
        <v>16.603329414193549</v>
      </c>
      <c r="R338" s="8">
        <v>121.30208</v>
      </c>
      <c r="S338" s="89">
        <v>885.09276</v>
      </c>
      <c r="T338" s="27"/>
      <c r="U338" s="89">
        <v>70470.241714417454</v>
      </c>
      <c r="V338" s="51">
        <v>1.8758857563774239E-2</v>
      </c>
      <c r="W338" s="9">
        <v>2.3486038874177007E-4</v>
      </c>
      <c r="X338" s="86">
        <f t="shared" si="5"/>
        <v>10934.559440875035</v>
      </c>
    </row>
    <row r="339" spans="1:24" x14ac:dyDescent="0.3">
      <c r="A339" s="33">
        <v>2010</v>
      </c>
      <c r="B339" s="3">
        <v>40515</v>
      </c>
      <c r="C339" s="33">
        <v>12</v>
      </c>
      <c r="D339" s="2">
        <v>3</v>
      </c>
      <c r="E339" s="33">
        <v>337</v>
      </c>
      <c r="F339" s="92">
        <v>337</v>
      </c>
      <c r="G339" s="37">
        <v>-2.9246250000000003</v>
      </c>
      <c r="H339" s="4">
        <v>127.29375000000003</v>
      </c>
      <c r="I339" s="37">
        <v>-0.56377083333333355</v>
      </c>
      <c r="J339" s="4">
        <v>8.180112007168459</v>
      </c>
      <c r="K339" s="37">
        <v>8.8578673835125432</v>
      </c>
      <c r="L339" s="4">
        <v>8.3781496415770604</v>
      </c>
      <c r="M339" s="37">
        <v>2.317727150537634</v>
      </c>
      <c r="N339" s="5">
        <v>253.22390909090899</v>
      </c>
      <c r="O339" s="41">
        <v>253.22390909090899</v>
      </c>
      <c r="P339" s="4">
        <v>21.878545745454534</v>
      </c>
      <c r="Q339" s="44">
        <f t="shared" si="6"/>
        <v>21.878545745454538</v>
      </c>
      <c r="R339" s="8">
        <v>127.29375</v>
      </c>
      <c r="S339" s="89">
        <v>928.81158000000096</v>
      </c>
      <c r="T339" s="31">
        <v>34157.916942841337</v>
      </c>
      <c r="U339" s="89">
        <v>70446.711024525197</v>
      </c>
      <c r="V339" s="51">
        <v>2.3555418886775023E-2</v>
      </c>
      <c r="W339" s="9">
        <v>3.0959069882863178E-4</v>
      </c>
      <c r="X339" s="86">
        <f t="shared" si="5"/>
        <v>10956.437986620489</v>
      </c>
    </row>
    <row r="340" spans="1:24" x14ac:dyDescent="0.3">
      <c r="A340" s="33">
        <v>2010</v>
      </c>
      <c r="B340" s="3">
        <v>40516</v>
      </c>
      <c r="C340" s="33">
        <v>12</v>
      </c>
      <c r="D340" s="2">
        <v>4</v>
      </c>
      <c r="E340" s="33">
        <v>338</v>
      </c>
      <c r="F340" s="92">
        <v>338</v>
      </c>
      <c r="G340" s="37">
        <v>-4.8517916666666663</v>
      </c>
      <c r="H340" s="4">
        <v>134.53124999999997</v>
      </c>
      <c r="I340" s="37">
        <v>-2.9398437499999996</v>
      </c>
      <c r="J340" s="4">
        <v>8.0854861111111109</v>
      </c>
      <c r="K340" s="37">
        <v>8.8154861111111114</v>
      </c>
      <c r="L340" s="4">
        <v>8.3593055555555562</v>
      </c>
      <c r="M340" s="37">
        <v>2.2690555555555556</v>
      </c>
      <c r="N340" s="5" t="s">
        <v>27</v>
      </c>
      <c r="O340" s="41">
        <v>111.87383939393899</v>
      </c>
      <c r="P340" s="4" t="s">
        <v>27</v>
      </c>
      <c r="Q340" s="44">
        <f t="shared" si="6"/>
        <v>9.6658997236363291</v>
      </c>
      <c r="R340" s="8">
        <v>134.53125</v>
      </c>
      <c r="S340" s="89">
        <v>981.62071999999898</v>
      </c>
      <c r="T340" s="27"/>
      <c r="U340" s="89">
        <v>70423.18033463294</v>
      </c>
      <c r="V340" s="51" t="s">
        <v>27</v>
      </c>
      <c r="W340" s="9" t="s">
        <v>27</v>
      </c>
      <c r="X340" s="86">
        <f t="shared" si="5"/>
        <v>10966.103886344124</v>
      </c>
    </row>
    <row r="341" spans="1:24" x14ac:dyDescent="0.3">
      <c r="A341" s="33">
        <v>2010</v>
      </c>
      <c r="B341" s="3">
        <v>40517</v>
      </c>
      <c r="C341" s="33">
        <v>12</v>
      </c>
      <c r="D341" s="2">
        <v>5</v>
      </c>
      <c r="E341" s="33">
        <v>339</v>
      </c>
      <c r="F341" s="92">
        <v>339</v>
      </c>
      <c r="G341" s="37">
        <v>-5.4479791666666664</v>
      </c>
      <c r="H341" s="4">
        <v>134.83124999999998</v>
      </c>
      <c r="I341" s="37">
        <v>-3.3873854166666648</v>
      </c>
      <c r="J341" s="4">
        <v>7.9733333333333336</v>
      </c>
      <c r="K341" s="37">
        <v>8.6040972222222223</v>
      </c>
      <c r="L341" s="4">
        <v>8.1013194444444423</v>
      </c>
      <c r="M341" s="37">
        <v>1.7983472222222219</v>
      </c>
      <c r="N341" s="5" t="s">
        <v>27</v>
      </c>
      <c r="O341" s="41">
        <v>-29.476230303030299</v>
      </c>
      <c r="P341" s="4" t="s">
        <v>27</v>
      </c>
      <c r="Q341" s="44">
        <f t="shared" si="6"/>
        <v>-2.5467462981818181</v>
      </c>
      <c r="R341" s="8">
        <v>134.83125000000001</v>
      </c>
      <c r="S341" s="89">
        <v>983.80970000000002</v>
      </c>
      <c r="T341" s="27"/>
      <c r="U341" s="89">
        <v>70399.649644740683</v>
      </c>
      <c r="V341" s="51" t="s">
        <v>27</v>
      </c>
      <c r="W341" s="9" t="s">
        <v>27</v>
      </c>
      <c r="X341" s="86">
        <f t="shared" si="5"/>
        <v>10963.557140045943</v>
      </c>
    </row>
    <row r="342" spans="1:24" x14ac:dyDescent="0.3">
      <c r="A342" s="33">
        <v>2010</v>
      </c>
      <c r="B342" s="3">
        <v>40518</v>
      </c>
      <c r="C342" s="33">
        <v>12</v>
      </c>
      <c r="D342" s="2">
        <v>6</v>
      </c>
      <c r="E342" s="33">
        <v>340</v>
      </c>
      <c r="F342" s="92">
        <v>340</v>
      </c>
      <c r="G342" s="37">
        <v>-6.7291250000000007</v>
      </c>
      <c r="H342" s="4">
        <v>140.29166666666669</v>
      </c>
      <c r="I342" s="37">
        <v>-4.4888645833333332</v>
      </c>
      <c r="J342" s="4">
        <v>7.9084722222222199</v>
      </c>
      <c r="K342" s="37">
        <v>8.5087499999999991</v>
      </c>
      <c r="L342" s="4">
        <v>8.0342361111111114</v>
      </c>
      <c r="M342" s="37">
        <v>1.739638888888889</v>
      </c>
      <c r="N342" s="5">
        <v>-170.8263</v>
      </c>
      <c r="O342" s="41">
        <v>-170.8263</v>
      </c>
      <c r="P342" s="4">
        <v>-14.75939232</v>
      </c>
      <c r="Q342" s="44">
        <f t="shared" si="6"/>
        <v>-14.759392319999998</v>
      </c>
      <c r="R342" s="8">
        <v>140.29167000000001</v>
      </c>
      <c r="S342" s="89">
        <v>1023.6522</v>
      </c>
      <c r="T342" s="27"/>
      <c r="U342" s="89">
        <v>70376.118954848425</v>
      </c>
      <c r="V342" s="51">
        <v>-1.4418366590194562E-2</v>
      </c>
      <c r="W342" s="9">
        <v>-2.0907535775469059E-4</v>
      </c>
      <c r="X342" s="86">
        <f t="shared" si="5"/>
        <v>10948.797747725943</v>
      </c>
    </row>
    <row r="343" spans="1:24" x14ac:dyDescent="0.3">
      <c r="A343" s="33">
        <v>2010</v>
      </c>
      <c r="B343" s="3">
        <v>40519</v>
      </c>
      <c r="C343" s="33">
        <v>12</v>
      </c>
      <c r="D343" s="2">
        <v>7</v>
      </c>
      <c r="E343" s="33">
        <v>341</v>
      </c>
      <c r="F343" s="92">
        <v>341</v>
      </c>
      <c r="G343" s="37">
        <v>-7.2513333333333341</v>
      </c>
      <c r="H343" s="4">
        <v>140.73333333333332</v>
      </c>
      <c r="I343" s="37">
        <v>-5.2572187499999998</v>
      </c>
      <c r="J343" s="4">
        <v>7.8130555555555548</v>
      </c>
      <c r="K343" s="37">
        <v>8.5607638888888875</v>
      </c>
      <c r="L343" s="4">
        <v>7.9870138888888889</v>
      </c>
      <c r="M343" s="37">
        <v>1.7381527777777777</v>
      </c>
      <c r="N343" s="5">
        <v>-120.8176</v>
      </c>
      <c r="O343" s="41">
        <v>-120.8176</v>
      </c>
      <c r="P343" s="4">
        <v>-10.438640640000001</v>
      </c>
      <c r="Q343" s="44">
        <f t="shared" si="6"/>
        <v>-10.438640640000001</v>
      </c>
      <c r="R343" s="8">
        <v>140.73333</v>
      </c>
      <c r="S343" s="89">
        <v>1026.8748000000001</v>
      </c>
      <c r="T343" s="27"/>
      <c r="U343" s="89">
        <v>70352.588264956168</v>
      </c>
      <c r="V343" s="51">
        <v>-1.0165445907701862E-2</v>
      </c>
      <c r="W343" s="9">
        <v>-1.4792221523117184E-4</v>
      </c>
      <c r="X343" s="86">
        <f t="shared" ref="X343:X368" si="7">X342+Q343</f>
        <v>10938.359107085942</v>
      </c>
    </row>
    <row r="344" spans="1:24" x14ac:dyDescent="0.3">
      <c r="A344" s="33">
        <v>2010</v>
      </c>
      <c r="B344" s="3">
        <v>40520</v>
      </c>
      <c r="C344" s="33">
        <v>12</v>
      </c>
      <c r="D344" s="2">
        <v>8</v>
      </c>
      <c r="E344" s="33">
        <v>342</v>
      </c>
      <c r="F344" s="92">
        <v>342</v>
      </c>
      <c r="G344" s="37">
        <v>-10.218124999999999</v>
      </c>
      <c r="H344" s="4">
        <v>140.22499999999994</v>
      </c>
      <c r="I344" s="37">
        <v>-10.761572916666669</v>
      </c>
      <c r="J344" s="4">
        <v>7.7420833333333334</v>
      </c>
      <c r="K344" s="37">
        <v>8.4986805555555538</v>
      </c>
      <c r="L344" s="4">
        <v>7.9079861111111116</v>
      </c>
      <c r="M344" s="37">
        <v>1.6979097222222224</v>
      </c>
      <c r="N344" s="5" t="s">
        <v>27</v>
      </c>
      <c r="O344" s="41">
        <v>14.97509</v>
      </c>
      <c r="P344" s="4" t="s">
        <v>27</v>
      </c>
      <c r="Q344" s="44">
        <f t="shared" si="6"/>
        <v>1.293847776</v>
      </c>
      <c r="R344" s="8">
        <v>140.22499999999999</v>
      </c>
      <c r="S344" s="89">
        <v>1023.1657</v>
      </c>
      <c r="T344" s="27"/>
      <c r="U344" s="89">
        <v>70329.057575063911</v>
      </c>
      <c r="V344" s="51" t="s">
        <v>27</v>
      </c>
      <c r="W344" s="9" t="s">
        <v>27</v>
      </c>
      <c r="X344" s="86">
        <f t="shared" si="7"/>
        <v>10939.652954861942</v>
      </c>
    </row>
    <row r="345" spans="1:24" x14ac:dyDescent="0.3">
      <c r="A345" s="33">
        <v>2010</v>
      </c>
      <c r="B345" s="3">
        <v>40521</v>
      </c>
      <c r="C345" s="33">
        <v>12</v>
      </c>
      <c r="D345" s="2">
        <v>9</v>
      </c>
      <c r="E345" s="33">
        <v>343</v>
      </c>
      <c r="F345" s="92">
        <v>343</v>
      </c>
      <c r="G345" s="37">
        <v>-11.264104166666669</v>
      </c>
      <c r="H345" s="4">
        <v>138.70208333333332</v>
      </c>
      <c r="I345" s="37">
        <v>-11.929333333333336</v>
      </c>
      <c r="J345" s="4">
        <v>7.6904027777777779</v>
      </c>
      <c r="K345" s="37">
        <v>8.5490277777777788</v>
      </c>
      <c r="L345" s="4">
        <v>7.8149999999999977</v>
      </c>
      <c r="M345" s="37">
        <v>1.5921458333333331</v>
      </c>
      <c r="N345" s="5">
        <v>150.76777999999999</v>
      </c>
      <c r="O345" s="41">
        <v>150.76777999999999</v>
      </c>
      <c r="P345" s="4">
        <v>13.026336191999999</v>
      </c>
      <c r="Q345" s="44">
        <f t="shared" si="6"/>
        <v>13.026336191999999</v>
      </c>
      <c r="R345" s="8">
        <v>138.70208</v>
      </c>
      <c r="S345" s="89">
        <v>1012.0536</v>
      </c>
      <c r="T345" s="27"/>
      <c r="U345" s="89">
        <v>70305.526885171654</v>
      </c>
      <c r="V345" s="51">
        <v>1.2871191721947509E-2</v>
      </c>
      <c r="W345" s="9">
        <v>1.8472346694885315E-4</v>
      </c>
      <c r="X345" s="86">
        <f t="shared" si="7"/>
        <v>10952.679291053943</v>
      </c>
    </row>
    <row r="346" spans="1:24" x14ac:dyDescent="0.3">
      <c r="A346" s="33">
        <v>2010</v>
      </c>
      <c r="B346" s="3">
        <v>40522</v>
      </c>
      <c r="C346" s="33">
        <v>12</v>
      </c>
      <c r="D346" s="2">
        <v>10</v>
      </c>
      <c r="E346" s="33">
        <v>344</v>
      </c>
      <c r="F346" s="92">
        <v>344</v>
      </c>
      <c r="G346" s="37">
        <v>-3.1680833333333331</v>
      </c>
      <c r="H346" s="4">
        <v>140.78749999999997</v>
      </c>
      <c r="I346" s="37">
        <v>-1.020833333333333</v>
      </c>
      <c r="J346" s="4">
        <v>7.5312400793650793</v>
      </c>
      <c r="K346" s="37">
        <v>8.4085515873015879</v>
      </c>
      <c r="L346" s="4">
        <v>7.6467182539682526</v>
      </c>
      <c r="M346" s="37">
        <v>1.5410416666666666</v>
      </c>
      <c r="N346" s="5">
        <v>134.90104705882399</v>
      </c>
      <c r="O346" s="41">
        <v>134.90104705882399</v>
      </c>
      <c r="P346" s="4">
        <v>11.655450465882392</v>
      </c>
      <c r="Q346" s="44">
        <f t="shared" si="6"/>
        <v>11.655450465882392</v>
      </c>
      <c r="R346" s="8">
        <v>140.78749999999999</v>
      </c>
      <c r="S346" s="89">
        <v>1027.2701</v>
      </c>
      <c r="T346" s="27"/>
      <c r="U346" s="89">
        <v>70281.996195279396</v>
      </c>
      <c r="V346" s="51">
        <v>1.1346043049338806E-2</v>
      </c>
      <c r="W346" s="9">
        <v>1.6534234822247922E-4</v>
      </c>
      <c r="X346" s="86">
        <f t="shared" si="7"/>
        <v>10964.334741519824</v>
      </c>
    </row>
    <row r="347" spans="1:24" x14ac:dyDescent="0.3">
      <c r="A347" s="33">
        <v>2010</v>
      </c>
      <c r="B347" s="3">
        <v>40523</v>
      </c>
      <c r="C347" s="33">
        <v>12</v>
      </c>
      <c r="D347" s="2">
        <v>11</v>
      </c>
      <c r="E347" s="33">
        <v>345</v>
      </c>
      <c r="F347" s="92">
        <v>345</v>
      </c>
      <c r="G347" s="37">
        <v>-0.25727659574468092</v>
      </c>
      <c r="H347" s="4">
        <v>140.69375000000002</v>
      </c>
      <c r="I347" s="37">
        <v>1.3251875000000002</v>
      </c>
      <c r="J347" s="4">
        <v>7.3316919191919192</v>
      </c>
      <c r="K347" s="37">
        <v>8.2652714646464673</v>
      </c>
      <c r="L347" s="4">
        <v>7.50169191919192</v>
      </c>
      <c r="M347" s="37">
        <v>1.4376426767676767</v>
      </c>
      <c r="N347" s="5" t="s">
        <v>27</v>
      </c>
      <c r="O347" s="41">
        <v>59.243898039215701</v>
      </c>
      <c r="P347" s="4" t="s">
        <v>27</v>
      </c>
      <c r="Q347" s="44">
        <f t="shared" si="6"/>
        <v>5.1186727905882368</v>
      </c>
      <c r="R347" s="8">
        <v>140.69374999999999</v>
      </c>
      <c r="S347" s="89">
        <v>1026.586</v>
      </c>
      <c r="T347" s="27"/>
      <c r="U347" s="89">
        <v>70258.465505387139</v>
      </c>
      <c r="V347" s="51" t="s">
        <v>27</v>
      </c>
      <c r="W347" s="9" t="s">
        <v>27</v>
      </c>
      <c r="X347" s="86">
        <f t="shared" si="7"/>
        <v>10969.453414310412</v>
      </c>
    </row>
    <row r="348" spans="1:24" x14ac:dyDescent="0.3">
      <c r="A348" s="33">
        <v>2010</v>
      </c>
      <c r="B348" s="3">
        <v>40524</v>
      </c>
      <c r="C348" s="33">
        <v>12</v>
      </c>
      <c r="D348" s="2">
        <v>12</v>
      </c>
      <c r="E348" s="33">
        <v>346</v>
      </c>
      <c r="F348" s="92">
        <v>346</v>
      </c>
      <c r="G348" s="37">
        <v>-1.695875</v>
      </c>
      <c r="H348" s="4">
        <v>144.37916666666666</v>
      </c>
      <c r="I348" s="37">
        <v>0.57320833333333265</v>
      </c>
      <c r="J348" s="4">
        <v>7.1189930555555554</v>
      </c>
      <c r="K348" s="37">
        <v>8.1890000000000001</v>
      </c>
      <c r="L348" s="4">
        <v>7.3968749999999988</v>
      </c>
      <c r="M348" s="37">
        <v>1.5971180555555557</v>
      </c>
      <c r="N348" s="5" t="s">
        <v>27</v>
      </c>
      <c r="O348" s="41">
        <v>-16.413250980392199</v>
      </c>
      <c r="P348" s="4" t="s">
        <v>27</v>
      </c>
      <c r="Q348" s="44">
        <f t="shared" si="6"/>
        <v>-1.4181048847058857</v>
      </c>
      <c r="R348" s="8">
        <v>144.37916999999999</v>
      </c>
      <c r="S348" s="89">
        <v>1053.4771000000001</v>
      </c>
      <c r="T348" s="27"/>
      <c r="U348" s="89">
        <v>70234.934815494882</v>
      </c>
      <c r="V348" s="51" t="s">
        <v>27</v>
      </c>
      <c r="W348" s="9" t="s">
        <v>27</v>
      </c>
      <c r="X348" s="86">
        <f t="shared" si="7"/>
        <v>10968.035309425706</v>
      </c>
    </row>
    <row r="349" spans="1:24" x14ac:dyDescent="0.3">
      <c r="A349" s="33">
        <v>2010</v>
      </c>
      <c r="B349" s="3">
        <v>40525</v>
      </c>
      <c r="C349" s="33">
        <v>12</v>
      </c>
      <c r="D349" s="2">
        <v>13</v>
      </c>
      <c r="E349" s="33">
        <v>347</v>
      </c>
      <c r="F349" s="92">
        <v>347</v>
      </c>
      <c r="G349" s="37">
        <v>-12.350833333333339</v>
      </c>
      <c r="H349" s="4">
        <v>146.79583333333338</v>
      </c>
      <c r="I349" s="37">
        <v>-8.3119375000000026</v>
      </c>
      <c r="J349" s="4">
        <v>7.2771241666666668</v>
      </c>
      <c r="K349" s="37">
        <v>8.1326694444444456</v>
      </c>
      <c r="L349" s="4">
        <v>7.4979861111111115</v>
      </c>
      <c r="M349" s="37">
        <v>1.9734191666666667</v>
      </c>
      <c r="N349" s="5">
        <v>-92.070400000000006</v>
      </c>
      <c r="O349" s="41">
        <v>-92.070400000000006</v>
      </c>
      <c r="P349" s="4">
        <v>-7.9548825600000006</v>
      </c>
      <c r="Q349" s="44">
        <f t="shared" si="6"/>
        <v>-7.9548825600000006</v>
      </c>
      <c r="R349" s="8">
        <v>146.79583</v>
      </c>
      <c r="S349" s="89">
        <v>1071.1105</v>
      </c>
      <c r="T349" s="27"/>
      <c r="U349" s="89">
        <v>70211.404125602625</v>
      </c>
      <c r="V349" s="51">
        <v>-7.4267619700321696E-3</v>
      </c>
      <c r="W349" s="9">
        <v>-1.1296785781177035E-4</v>
      </c>
      <c r="X349" s="86">
        <f t="shared" si="7"/>
        <v>10960.080426865707</v>
      </c>
    </row>
    <row r="350" spans="1:24" x14ac:dyDescent="0.3">
      <c r="A350" s="33">
        <v>2010</v>
      </c>
      <c r="B350" s="3">
        <v>40526</v>
      </c>
      <c r="C350" s="33">
        <v>12</v>
      </c>
      <c r="D350" s="2">
        <v>14</v>
      </c>
      <c r="E350" s="33">
        <v>348</v>
      </c>
      <c r="F350" s="92">
        <v>348</v>
      </c>
      <c r="G350" s="37">
        <v>-11.487083333333333</v>
      </c>
      <c r="H350" s="4">
        <v>140.2208333333333</v>
      </c>
      <c r="I350" s="37">
        <v>-7.8436979166666667</v>
      </c>
      <c r="J350" s="4">
        <v>7.2149438131313124</v>
      </c>
      <c r="K350" s="37">
        <v>8.0132196969696938</v>
      </c>
      <c r="L350" s="4">
        <v>7.363822601010102</v>
      </c>
      <c r="M350" s="37">
        <v>1.7704760101010102</v>
      </c>
      <c r="N350" s="5">
        <v>-1.5885</v>
      </c>
      <c r="O350" s="41">
        <v>-1.5885</v>
      </c>
      <c r="P350" s="4">
        <v>-0.13724639999999999</v>
      </c>
      <c r="Q350" s="44">
        <f t="shared" si="6"/>
        <v>-0.13724640000000002</v>
      </c>
      <c r="R350" s="8">
        <v>140.22083000000001</v>
      </c>
      <c r="S350" s="89">
        <v>1023.1353</v>
      </c>
      <c r="T350" s="27"/>
      <c r="U350" s="89">
        <v>70187.873435710368</v>
      </c>
      <c r="V350" s="51">
        <v>-1.3414295806268622E-4</v>
      </c>
      <c r="W350" s="9">
        <v>-1.9497438302115182E-6</v>
      </c>
      <c r="X350" s="86">
        <f t="shared" si="7"/>
        <v>10959.943180465707</v>
      </c>
    </row>
    <row r="351" spans="1:24" x14ac:dyDescent="0.3">
      <c r="A351" s="33">
        <v>2010</v>
      </c>
      <c r="B351" s="3">
        <v>40527</v>
      </c>
      <c r="C351" s="33">
        <v>12</v>
      </c>
      <c r="D351" s="2">
        <v>15</v>
      </c>
      <c r="E351" s="33">
        <v>349</v>
      </c>
      <c r="F351" s="92">
        <v>349</v>
      </c>
      <c r="G351" s="37">
        <v>-9.0481874999999992</v>
      </c>
      <c r="H351" s="4">
        <v>139.30416666666673</v>
      </c>
      <c r="I351" s="37">
        <v>-7.0017604166666665</v>
      </c>
      <c r="J351" s="4">
        <v>7.1140763888888907</v>
      </c>
      <c r="K351" s="37">
        <v>8.1112499999999965</v>
      </c>
      <c r="L351" s="4">
        <v>7.429743055555555</v>
      </c>
      <c r="M351" s="37">
        <v>2.0992013888888894</v>
      </c>
      <c r="N351" s="5" t="s">
        <v>27</v>
      </c>
      <c r="O351" s="41">
        <v>36.742192307692299</v>
      </c>
      <c r="P351" s="4" t="s">
        <v>27</v>
      </c>
      <c r="Q351" s="44">
        <f t="shared" si="6"/>
        <v>3.1745254153846143</v>
      </c>
      <c r="R351" s="8">
        <v>139.30417</v>
      </c>
      <c r="S351" s="89">
        <v>1016.4468000000001</v>
      </c>
      <c r="T351" s="27"/>
      <c r="U351" s="89">
        <v>70164.34274581811</v>
      </c>
      <c r="V351" s="51" t="s">
        <v>27</v>
      </c>
      <c r="W351" s="9" t="s">
        <v>27</v>
      </c>
      <c r="X351" s="86">
        <f t="shared" si="7"/>
        <v>10963.117705881092</v>
      </c>
    </row>
    <row r="352" spans="1:24" x14ac:dyDescent="0.3">
      <c r="A352" s="33">
        <v>2010</v>
      </c>
      <c r="B352" s="3">
        <v>40528</v>
      </c>
      <c r="C352" s="33">
        <v>12</v>
      </c>
      <c r="D352" s="2">
        <v>16</v>
      </c>
      <c r="E352" s="33">
        <v>350</v>
      </c>
      <c r="F352" s="92">
        <v>350</v>
      </c>
      <c r="G352" s="37">
        <v>-6.6684791666666667</v>
      </c>
      <c r="H352" s="4">
        <v>140.71458333333337</v>
      </c>
      <c r="I352" s="37">
        <v>-4.3885208333333319</v>
      </c>
      <c r="J352" s="4">
        <v>7.0571805555555569</v>
      </c>
      <c r="K352" s="37">
        <v>8.1653472222222234</v>
      </c>
      <c r="L352" s="4">
        <v>7.48948611111111</v>
      </c>
      <c r="M352" s="37">
        <v>2.6273333333333331</v>
      </c>
      <c r="N352" s="5">
        <v>75.072884615384595</v>
      </c>
      <c r="O352" s="41">
        <v>75.072884615384595</v>
      </c>
      <c r="P352" s="4">
        <v>6.486297230769229</v>
      </c>
      <c r="Q352" s="44">
        <f t="shared" si="6"/>
        <v>6.4862972307692299</v>
      </c>
      <c r="R352" s="8">
        <v>140.71458000000001</v>
      </c>
      <c r="S352" s="89">
        <v>1026.7380000000001</v>
      </c>
      <c r="T352" s="27"/>
      <c r="U352" s="89">
        <v>70140.812055925853</v>
      </c>
      <c r="V352" s="51">
        <v>6.3173828660714514E-3</v>
      </c>
      <c r="W352" s="9">
        <v>9.2211386144532394E-5</v>
      </c>
      <c r="X352" s="86">
        <f t="shared" si="7"/>
        <v>10969.604003111861</v>
      </c>
    </row>
    <row r="353" spans="1:24" x14ac:dyDescent="0.3">
      <c r="A353" s="33">
        <v>2010</v>
      </c>
      <c r="B353" s="3">
        <v>40529</v>
      </c>
      <c r="C353" s="33">
        <v>12</v>
      </c>
      <c r="D353" s="2">
        <v>17</v>
      </c>
      <c r="E353" s="33">
        <v>351</v>
      </c>
      <c r="F353" s="92">
        <v>351</v>
      </c>
      <c r="G353" s="37">
        <v>-4.9186041666666664</v>
      </c>
      <c r="H353" s="4">
        <v>143.51041666666666</v>
      </c>
      <c r="I353" s="37">
        <v>-2.542020833333333</v>
      </c>
      <c r="J353" s="4">
        <v>6.8041111111111121</v>
      </c>
      <c r="K353" s="37">
        <v>8.1984027777777797</v>
      </c>
      <c r="L353" s="4">
        <v>7.3771944444444442</v>
      </c>
      <c r="M353" s="37">
        <v>2.4941458333333331</v>
      </c>
      <c r="N353" s="5">
        <v>75.145300000000006</v>
      </c>
      <c r="O353" s="41">
        <v>75.145300000000006</v>
      </c>
      <c r="P353" s="4">
        <v>6.4925539200000006</v>
      </c>
      <c r="Q353" s="44">
        <f t="shared" si="6"/>
        <v>6.4925539200000015</v>
      </c>
      <c r="R353" s="8">
        <v>143.51042000000001</v>
      </c>
      <c r="S353" s="89">
        <v>1047.1380999999999</v>
      </c>
      <c r="T353" s="27"/>
      <c r="U353" s="89">
        <v>70117.281366033596</v>
      </c>
      <c r="V353" s="51">
        <v>6.2002842616921544E-3</v>
      </c>
      <c r="W353" s="9">
        <v>9.2333417191599895E-5</v>
      </c>
      <c r="X353" s="86">
        <f t="shared" si="7"/>
        <v>10976.09655703186</v>
      </c>
    </row>
    <row r="354" spans="1:24" x14ac:dyDescent="0.3">
      <c r="A354" s="33">
        <v>2010</v>
      </c>
      <c r="B354" s="3">
        <v>40530</v>
      </c>
      <c r="C354" s="33">
        <v>12</v>
      </c>
      <c r="D354" s="2">
        <v>18</v>
      </c>
      <c r="E354" s="33">
        <v>352</v>
      </c>
      <c r="F354" s="92">
        <v>352</v>
      </c>
      <c r="G354" s="37">
        <v>-8.5852500000000003</v>
      </c>
      <c r="H354" s="4">
        <v>144.29791666666662</v>
      </c>
      <c r="I354" s="37">
        <v>-6.1878229166666667</v>
      </c>
      <c r="J354" s="4">
        <v>6.3527361111111107</v>
      </c>
      <c r="K354" s="37">
        <v>8.0225972222222222</v>
      </c>
      <c r="L354" s="4">
        <v>7.2284861111111125</v>
      </c>
      <c r="M354" s="37">
        <v>2.4621874999999993</v>
      </c>
      <c r="N354" s="5">
        <v>66.406336170212796</v>
      </c>
      <c r="O354" s="41">
        <v>66.406336170212796</v>
      </c>
      <c r="P354" s="4">
        <v>5.7375074451063854</v>
      </c>
      <c r="Q354" s="44">
        <f t="shared" si="6"/>
        <v>5.7375074451063854</v>
      </c>
      <c r="R354" s="8">
        <v>144.29792</v>
      </c>
      <c r="S354" s="89">
        <v>1052.8842</v>
      </c>
      <c r="T354" s="27"/>
      <c r="U354" s="89">
        <v>70093.750676141339</v>
      </c>
      <c r="V354" s="51">
        <v>5.4493243994966694E-3</v>
      </c>
      <c r="W354" s="9">
        <v>8.1624832082135998E-5</v>
      </c>
      <c r="X354" s="86">
        <f t="shared" si="7"/>
        <v>10981.834064476967</v>
      </c>
    </row>
    <row r="355" spans="1:24" x14ac:dyDescent="0.3">
      <c r="A355" s="33">
        <v>2010</v>
      </c>
      <c r="B355" s="3">
        <v>40531</v>
      </c>
      <c r="C355" s="33">
        <v>12</v>
      </c>
      <c r="D355" s="2">
        <v>19</v>
      </c>
      <c r="E355" s="33">
        <v>353</v>
      </c>
      <c r="F355" s="92">
        <v>353</v>
      </c>
      <c r="G355" s="37">
        <v>-7.5834791666666659</v>
      </c>
      <c r="H355" s="4">
        <v>143.49166666666667</v>
      </c>
      <c r="I355" s="37">
        <v>-5.1263125000000009</v>
      </c>
      <c r="J355" s="4">
        <v>6.2612013888888889</v>
      </c>
      <c r="K355" s="37">
        <v>7.8487013888888884</v>
      </c>
      <c r="L355" s="4">
        <v>7.1312847222222233</v>
      </c>
      <c r="M355" s="37">
        <v>2.4616874999999996</v>
      </c>
      <c r="N355" s="5">
        <v>67.6023</v>
      </c>
      <c r="O355" s="41">
        <v>67.6023</v>
      </c>
      <c r="P355" s="4">
        <v>5.8408387199999998</v>
      </c>
      <c r="Q355" s="44">
        <f t="shared" si="6"/>
        <v>5.8408387199999998</v>
      </c>
      <c r="R355" s="8">
        <v>143.49167</v>
      </c>
      <c r="S355" s="89">
        <v>1047.0012999999999</v>
      </c>
      <c r="T355" s="27"/>
      <c r="U355" s="89">
        <v>70070.219986249082</v>
      </c>
      <c r="V355" s="51">
        <v>5.5786356214583286E-3</v>
      </c>
      <c r="W355" s="9">
        <v>8.3124683387130643E-5</v>
      </c>
      <c r="X355" s="86">
        <f t="shared" si="7"/>
        <v>10987.674903196967</v>
      </c>
    </row>
    <row r="356" spans="1:24" x14ac:dyDescent="0.3">
      <c r="A356" s="33">
        <v>2010</v>
      </c>
      <c r="B356" s="3">
        <v>40532</v>
      </c>
      <c r="C356" s="33">
        <v>12</v>
      </c>
      <c r="D356" s="2">
        <v>20</v>
      </c>
      <c r="E356" s="33">
        <v>354</v>
      </c>
      <c r="F356" s="92">
        <v>354</v>
      </c>
      <c r="G356" s="37">
        <v>-5.3669583333333337</v>
      </c>
      <c r="H356" s="4">
        <v>143.73541666666665</v>
      </c>
      <c r="I356" s="37">
        <v>-3.6413437500000008</v>
      </c>
      <c r="J356" s="4">
        <v>6.2615486111111123</v>
      </c>
      <c r="K356" s="37">
        <v>7.8566944444444458</v>
      </c>
      <c r="L356" s="4">
        <v>7.1181666666666672</v>
      </c>
      <c r="M356" s="37">
        <v>2.4487569444444444</v>
      </c>
      <c r="N356" s="5">
        <v>71.349599999999995</v>
      </c>
      <c r="O356" s="41">
        <v>71.349599999999995</v>
      </c>
      <c r="P356" s="4">
        <v>6.164605439999999</v>
      </c>
      <c r="Q356" s="44">
        <f t="shared" si="6"/>
        <v>6.1646054399999999</v>
      </c>
      <c r="R356" s="8">
        <v>143.73542</v>
      </c>
      <c r="S356" s="89">
        <v>1048.7799</v>
      </c>
      <c r="T356" s="27"/>
      <c r="U356" s="89">
        <v>70046.689296356824</v>
      </c>
      <c r="V356" s="51">
        <v>5.8778832291938848E-3</v>
      </c>
      <c r="W356" s="9">
        <v>8.7763893480986469E-5</v>
      </c>
      <c r="X356" s="86">
        <f t="shared" si="7"/>
        <v>10993.839508636967</v>
      </c>
    </row>
    <row r="357" spans="1:24" x14ac:dyDescent="0.3">
      <c r="A357" s="33">
        <v>2010</v>
      </c>
      <c r="B357" s="3">
        <v>40533</v>
      </c>
      <c r="C357" s="33">
        <v>12</v>
      </c>
      <c r="D357" s="2">
        <v>21</v>
      </c>
      <c r="E357" s="33">
        <v>355</v>
      </c>
      <c r="F357" s="92">
        <v>355</v>
      </c>
      <c r="G357" s="37">
        <v>-6.5112291666666664</v>
      </c>
      <c r="H357" s="4">
        <v>143.89791666666667</v>
      </c>
      <c r="I357" s="37">
        <v>-4.2387812500000006</v>
      </c>
      <c r="J357" s="4">
        <v>6.3008333333333333</v>
      </c>
      <c r="K357" s="37">
        <v>7.8138125</v>
      </c>
      <c r="L357" s="4">
        <v>7.0691527777777781</v>
      </c>
      <c r="M357" s="37">
        <v>2.4092638888888889</v>
      </c>
      <c r="N357" s="5">
        <v>54.786949999999997</v>
      </c>
      <c r="O357" s="41">
        <v>54.786949999999997</v>
      </c>
      <c r="P357" s="4">
        <v>4.7335924799999995</v>
      </c>
      <c r="Q357" s="44">
        <f t="shared" si="6"/>
        <v>4.7335924799999995</v>
      </c>
      <c r="R357" s="8">
        <v>143.89792</v>
      </c>
      <c r="S357" s="89">
        <v>1049.9656</v>
      </c>
      <c r="T357" s="27"/>
      <c r="U357" s="89">
        <v>70023.158606464567</v>
      </c>
      <c r="V357" s="51">
        <v>4.5083312787916963E-3</v>
      </c>
      <c r="W357" s="9">
        <v>6.7415122109130063E-5</v>
      </c>
      <c r="X357" s="86">
        <f t="shared" si="7"/>
        <v>10998.573101116968</v>
      </c>
    </row>
    <row r="358" spans="1:24" x14ac:dyDescent="0.3">
      <c r="A358" s="33">
        <v>2010</v>
      </c>
      <c r="B358" s="3">
        <v>40534</v>
      </c>
      <c r="C358" s="33">
        <v>12</v>
      </c>
      <c r="D358" s="2">
        <v>22</v>
      </c>
      <c r="E358" s="33">
        <v>356</v>
      </c>
      <c r="F358" s="92">
        <v>356</v>
      </c>
      <c r="G358" s="37">
        <v>-5.7275416666666672</v>
      </c>
      <c r="H358" s="4">
        <v>143.43958333333333</v>
      </c>
      <c r="I358" s="37">
        <v>-2.9892708333333338</v>
      </c>
      <c r="J358" s="4">
        <v>6.1352569444444462</v>
      </c>
      <c r="K358" s="37">
        <v>7.7926666666666646</v>
      </c>
      <c r="L358" s="4">
        <v>6.8844791666666652</v>
      </c>
      <c r="M358" s="37">
        <v>2.353951388888889</v>
      </c>
      <c r="N358" s="5" t="s">
        <v>27</v>
      </c>
      <c r="O358" s="41">
        <v>-14.653775</v>
      </c>
      <c r="P358" s="4" t="s">
        <v>27</v>
      </c>
      <c r="Q358" s="44">
        <f t="shared" si="6"/>
        <v>-1.26608616</v>
      </c>
      <c r="R358" s="8">
        <v>143.43958000000001</v>
      </c>
      <c r="S358" s="89">
        <v>1046.6212</v>
      </c>
      <c r="T358" s="27"/>
      <c r="U358" s="89">
        <v>69999.62791657231</v>
      </c>
      <c r="V358" s="51" t="s">
        <v>27</v>
      </c>
      <c r="W358" s="9" t="s">
        <v>27</v>
      </c>
      <c r="X358" s="86">
        <f t="shared" si="7"/>
        <v>10997.307014956968</v>
      </c>
    </row>
    <row r="359" spans="1:24" x14ac:dyDescent="0.3">
      <c r="A359" s="33">
        <v>2010</v>
      </c>
      <c r="B359" s="3">
        <v>40535</v>
      </c>
      <c r="C359" s="33">
        <v>12</v>
      </c>
      <c r="D359" s="2">
        <v>23</v>
      </c>
      <c r="E359" s="33">
        <v>357</v>
      </c>
      <c r="F359" s="92">
        <v>357</v>
      </c>
      <c r="G359" s="37">
        <v>-5.3465000000000016</v>
      </c>
      <c r="H359" s="4">
        <v>143.01458333333332</v>
      </c>
      <c r="I359" s="37">
        <v>-3.2740624999999999</v>
      </c>
      <c r="J359" s="4">
        <v>6.2049444444444442</v>
      </c>
      <c r="K359" s="37">
        <v>7.7046944444444421</v>
      </c>
      <c r="L359" s="4">
        <v>6.9621249999999995</v>
      </c>
      <c r="M359" s="37">
        <v>2.3537569444444442</v>
      </c>
      <c r="N359" s="5">
        <v>-84.094499999999996</v>
      </c>
      <c r="O359" s="41">
        <v>-84.094499999999996</v>
      </c>
      <c r="P359" s="4">
        <v>-7.2657647999999995</v>
      </c>
      <c r="Q359" s="44">
        <f t="shared" si="6"/>
        <v>-7.2657648000000004</v>
      </c>
      <c r="R359" s="8">
        <v>143.01458</v>
      </c>
      <c r="S359" s="89">
        <v>1043.5201999999999</v>
      </c>
      <c r="T359" s="27"/>
      <c r="U359" s="89">
        <v>69976.097226680053</v>
      </c>
      <c r="V359" s="51">
        <v>-6.9627446973005254E-3</v>
      </c>
      <c r="W359" s="9">
        <v>-1.0355228527610074E-4</v>
      </c>
      <c r="X359" s="86">
        <f t="shared" si="7"/>
        <v>10990.041250156968</v>
      </c>
    </row>
    <row r="360" spans="1:24" x14ac:dyDescent="0.3">
      <c r="A360" s="33">
        <v>2010</v>
      </c>
      <c r="B360" s="3">
        <v>40536</v>
      </c>
      <c r="C360" s="33">
        <v>12</v>
      </c>
      <c r="D360" s="2">
        <v>24</v>
      </c>
      <c r="E360" s="33">
        <v>358</v>
      </c>
      <c r="F360" s="92">
        <v>358</v>
      </c>
      <c r="G360" s="37">
        <v>-6.3153750000000004</v>
      </c>
      <c r="H360" s="4">
        <v>142.97500000000005</v>
      </c>
      <c r="I360" s="37">
        <v>-4.877052083333334</v>
      </c>
      <c r="J360" s="4">
        <v>6.2332430555555547</v>
      </c>
      <c r="K360" s="37">
        <v>7.5545763888888926</v>
      </c>
      <c r="L360" s="4">
        <v>6.9254027777777791</v>
      </c>
      <c r="M360" s="37">
        <v>2.3185416666666674</v>
      </c>
      <c r="N360" s="5" t="s">
        <v>27</v>
      </c>
      <c r="O360" s="41">
        <v>-56.926261428571401</v>
      </c>
      <c r="P360" s="4" t="s">
        <v>27</v>
      </c>
      <c r="Q360" s="44">
        <f t="shared" si="6"/>
        <v>-4.9184289874285696</v>
      </c>
      <c r="R360" s="8">
        <v>142.97499999999999</v>
      </c>
      <c r="S360" s="89">
        <v>1043.2313999999999</v>
      </c>
      <c r="T360" s="27"/>
      <c r="U360" s="89">
        <v>69952.566536787795</v>
      </c>
      <c r="V360" s="51" t="s">
        <v>27</v>
      </c>
      <c r="W360" s="9" t="s">
        <v>27</v>
      </c>
      <c r="X360" s="86">
        <f t="shared" si="7"/>
        <v>10985.12282116954</v>
      </c>
    </row>
    <row r="361" spans="1:24" x14ac:dyDescent="0.3">
      <c r="A361" s="33">
        <v>2010</v>
      </c>
      <c r="B361" s="3">
        <v>40537</v>
      </c>
      <c r="C361" s="33">
        <v>12</v>
      </c>
      <c r="D361" s="2">
        <v>25</v>
      </c>
      <c r="E361" s="33">
        <v>359</v>
      </c>
      <c r="F361" s="92">
        <v>359</v>
      </c>
      <c r="G361" s="37">
        <v>-8.0123333333333324</v>
      </c>
      <c r="H361" s="4">
        <v>143.01875000000001</v>
      </c>
      <c r="I361" s="37">
        <v>-5.9787395833333328</v>
      </c>
      <c r="J361" s="4">
        <v>6.1386458333333325</v>
      </c>
      <c r="K361" s="37">
        <v>7.5524236111111094</v>
      </c>
      <c r="L361" s="4">
        <v>6.8556458333333339</v>
      </c>
      <c r="M361" s="37">
        <v>2.2808958333333336</v>
      </c>
      <c r="N361" s="5" t="s">
        <v>27</v>
      </c>
      <c r="O361" s="41">
        <v>-29.758022857142901</v>
      </c>
      <c r="P361" s="4" t="s">
        <v>27</v>
      </c>
      <c r="Q361" s="44">
        <f t="shared" si="6"/>
        <v>-2.5710931748571464</v>
      </c>
      <c r="R361" s="8">
        <v>143.01875000000001</v>
      </c>
      <c r="S361" s="89">
        <v>1043.5506</v>
      </c>
      <c r="T361" s="27"/>
      <c r="U361" s="89">
        <v>69929.035846895538</v>
      </c>
      <c r="V361" s="51" t="s">
        <v>27</v>
      </c>
      <c r="W361" s="9" t="s">
        <v>27</v>
      </c>
      <c r="X361" s="86">
        <f t="shared" si="7"/>
        <v>10982.551727994683</v>
      </c>
    </row>
    <row r="362" spans="1:24" x14ac:dyDescent="0.3">
      <c r="A362" s="33">
        <v>2010</v>
      </c>
      <c r="B362" s="3">
        <v>40538</v>
      </c>
      <c r="C362" s="33">
        <v>12</v>
      </c>
      <c r="D362" s="2">
        <v>26</v>
      </c>
      <c r="E362" s="33">
        <v>360</v>
      </c>
      <c r="F362" s="92">
        <v>360</v>
      </c>
      <c r="G362" s="37">
        <v>-9.4718750000000007</v>
      </c>
      <c r="H362" s="4">
        <v>142.92708333333326</v>
      </c>
      <c r="I362" s="37">
        <v>-9.0988854166666648</v>
      </c>
      <c r="J362" s="4">
        <v>5.9238333333333344</v>
      </c>
      <c r="K362" s="37">
        <v>7.5457777777777784</v>
      </c>
      <c r="L362" s="4">
        <v>6.7716527777777786</v>
      </c>
      <c r="M362" s="37">
        <v>2.1992708333333328</v>
      </c>
      <c r="N362" s="5" t="s">
        <v>27</v>
      </c>
      <c r="O362" s="41">
        <v>-2.5897842857142899</v>
      </c>
      <c r="P362" s="4" t="s">
        <v>27</v>
      </c>
      <c r="Q362" s="44">
        <f t="shared" si="6"/>
        <v>-0.22375736228571466</v>
      </c>
      <c r="R362" s="8">
        <v>142.92707999999999</v>
      </c>
      <c r="S362" s="89">
        <v>1042.8816999999999</v>
      </c>
      <c r="T362" s="27"/>
      <c r="U362" s="89">
        <v>69905.505157003281</v>
      </c>
      <c r="V362" s="51" t="s">
        <v>27</v>
      </c>
      <c r="W362" s="9" t="s">
        <v>27</v>
      </c>
      <c r="X362" s="86">
        <f t="shared" si="7"/>
        <v>10982.327970632397</v>
      </c>
    </row>
    <row r="363" spans="1:24" x14ac:dyDescent="0.3">
      <c r="A363" s="33">
        <v>2010</v>
      </c>
      <c r="B363" s="3">
        <v>40539</v>
      </c>
      <c r="C363" s="33">
        <v>12</v>
      </c>
      <c r="D363" s="2">
        <v>27</v>
      </c>
      <c r="E363" s="33">
        <v>361</v>
      </c>
      <c r="F363" s="92">
        <v>361</v>
      </c>
      <c r="G363" s="37">
        <v>-7.8297083333333335</v>
      </c>
      <c r="H363" s="4">
        <v>142.99791666666681</v>
      </c>
      <c r="I363" s="37">
        <v>-7.002604166666667</v>
      </c>
      <c r="J363" s="4">
        <v>5.931111111111111</v>
      </c>
      <c r="K363" s="37">
        <v>7.4905833333333334</v>
      </c>
      <c r="L363" s="4">
        <v>6.7305555555555552</v>
      </c>
      <c r="M363" s="37">
        <v>2.1196736111111107</v>
      </c>
      <c r="N363" s="5" t="s">
        <v>27</v>
      </c>
      <c r="O363" s="41">
        <v>24.578454285714301</v>
      </c>
      <c r="P363" s="4" t="s">
        <v>27</v>
      </c>
      <c r="Q363" s="44">
        <f t="shared" si="6"/>
        <v>2.1235784502857156</v>
      </c>
      <c r="R363" s="8">
        <v>142.99791999999999</v>
      </c>
      <c r="S363" s="89">
        <v>1043.3986</v>
      </c>
      <c r="T363" s="27"/>
      <c r="U363" s="89">
        <v>69881.974467111024</v>
      </c>
      <c r="V363" s="51" t="s">
        <v>27</v>
      </c>
      <c r="W363" s="9" t="s">
        <v>27</v>
      </c>
      <c r="X363" s="86">
        <f t="shared" si="7"/>
        <v>10984.451549082683</v>
      </c>
    </row>
    <row r="364" spans="1:24" x14ac:dyDescent="0.3">
      <c r="A364" s="33">
        <v>2010</v>
      </c>
      <c r="B364" s="3">
        <v>40540</v>
      </c>
      <c r="C364" s="33">
        <v>12</v>
      </c>
      <c r="D364" s="2">
        <v>28</v>
      </c>
      <c r="E364" s="33">
        <v>362</v>
      </c>
      <c r="F364" s="92">
        <v>362</v>
      </c>
      <c r="G364" s="37">
        <v>-4.9232916666666666</v>
      </c>
      <c r="H364" s="4">
        <v>143.23541666666668</v>
      </c>
      <c r="I364" s="37">
        <v>-2.6554791666666673</v>
      </c>
      <c r="J364" s="4">
        <v>5.7301319444444454</v>
      </c>
      <c r="K364" s="37">
        <v>7.3683125000000009</v>
      </c>
      <c r="L364" s="4">
        <v>6.6664930555555566</v>
      </c>
      <c r="M364" s="37">
        <v>2.0137361111111112</v>
      </c>
      <c r="N364" s="5">
        <v>51.746692857142897</v>
      </c>
      <c r="O364" s="41">
        <v>51.746692857142897</v>
      </c>
      <c r="P364" s="4">
        <v>4.4709142628571463</v>
      </c>
      <c r="Q364" s="44">
        <f t="shared" si="6"/>
        <v>4.4709142628571463</v>
      </c>
      <c r="R364" s="8">
        <v>143.23542</v>
      </c>
      <c r="S364" s="89">
        <v>1045.1315999999999</v>
      </c>
      <c r="T364" s="27"/>
      <c r="U364" s="89">
        <v>69858.443777218767</v>
      </c>
      <c r="V364" s="51">
        <v>4.2778483725692895E-3</v>
      </c>
      <c r="W364" s="9">
        <v>6.3834492324775835E-5</v>
      </c>
      <c r="X364" s="86">
        <f t="shared" si="7"/>
        <v>10988.92246334554</v>
      </c>
    </row>
    <row r="365" spans="1:24" x14ac:dyDescent="0.3">
      <c r="A365" s="33">
        <v>2010</v>
      </c>
      <c r="B365" s="3">
        <v>40541</v>
      </c>
      <c r="C365" s="33">
        <v>12</v>
      </c>
      <c r="D365" s="2">
        <v>29</v>
      </c>
      <c r="E365" s="33">
        <v>363</v>
      </c>
      <c r="F365" s="92">
        <v>363</v>
      </c>
      <c r="G365" s="37">
        <v>-3.8877708333333332</v>
      </c>
      <c r="H365" s="4">
        <v>143.74166666666665</v>
      </c>
      <c r="I365" s="37">
        <v>-1.3131041666666663</v>
      </c>
      <c r="J365" s="4">
        <v>5.6283541666666652</v>
      </c>
      <c r="K365" s="37">
        <v>7.2164236111111109</v>
      </c>
      <c r="L365" s="4">
        <v>6.5075624999999997</v>
      </c>
      <c r="M365" s="37">
        <v>1.8999930555555558</v>
      </c>
      <c r="N365" s="5">
        <v>38.948647826086997</v>
      </c>
      <c r="O365" s="41">
        <v>38.948647826086997</v>
      </c>
      <c r="P365" s="4">
        <v>3.3651631721739164</v>
      </c>
      <c r="Q365" s="44">
        <f t="shared" si="6"/>
        <v>3.3651631721739164</v>
      </c>
      <c r="R365" s="8">
        <v>143.74167</v>
      </c>
      <c r="S365" s="89">
        <v>1048.8254999999999</v>
      </c>
      <c r="T365" s="27"/>
      <c r="U365" s="89">
        <v>69834.913087326509</v>
      </c>
      <c r="V365" s="51">
        <v>3.2085064185050521E-3</v>
      </c>
      <c r="W365" s="9">
        <v>4.8064176529650658E-5</v>
      </c>
      <c r="X365" s="86">
        <f t="shared" si="7"/>
        <v>10992.287626517713</v>
      </c>
    </row>
    <row r="366" spans="1:24" x14ac:dyDescent="0.3">
      <c r="A366" s="33">
        <v>2010</v>
      </c>
      <c r="B366" s="3">
        <v>40542</v>
      </c>
      <c r="C366" s="33">
        <v>12</v>
      </c>
      <c r="D366" s="2">
        <v>30</v>
      </c>
      <c r="E366" s="33">
        <v>364</v>
      </c>
      <c r="F366" s="92">
        <v>364</v>
      </c>
      <c r="G366" s="37">
        <v>-1.3373333333333337</v>
      </c>
      <c r="H366" s="4">
        <v>143.53958333333335</v>
      </c>
      <c r="I366" s="37">
        <v>1.0123020833333334</v>
      </c>
      <c r="J366" s="4">
        <v>5.2920138888888895</v>
      </c>
      <c r="K366" s="37">
        <v>7.1422986111111122</v>
      </c>
      <c r="L366" s="4">
        <v>6.5236111111111095</v>
      </c>
      <c r="M366" s="37">
        <v>1.8616875000000002</v>
      </c>
      <c r="N366" s="5" t="s">
        <v>27</v>
      </c>
      <c r="O366" s="41">
        <v>54.77</v>
      </c>
      <c r="P366" s="4" t="s">
        <v>27</v>
      </c>
      <c r="Q366" s="44">
        <f t="shared" si="6"/>
        <v>4.7321280000000012</v>
      </c>
      <c r="R366" s="8">
        <v>143.53958</v>
      </c>
      <c r="S366" s="89">
        <v>1047.3508999999999</v>
      </c>
      <c r="T366" s="27"/>
      <c r="U366" s="89">
        <v>69811.382397434252</v>
      </c>
      <c r="V366" s="51" t="s">
        <v>27</v>
      </c>
      <c r="W366" s="9" t="s">
        <v>27</v>
      </c>
      <c r="X366" s="86">
        <f t="shared" si="7"/>
        <v>10997.019754517712</v>
      </c>
    </row>
    <row r="367" spans="1:24" x14ac:dyDescent="0.3">
      <c r="A367" s="35">
        <v>2010</v>
      </c>
      <c r="B367" s="54">
        <v>40543</v>
      </c>
      <c r="C367" s="35">
        <v>12</v>
      </c>
      <c r="D367" s="55">
        <v>31</v>
      </c>
      <c r="E367" s="35">
        <v>365</v>
      </c>
      <c r="F367" s="93">
        <v>365</v>
      </c>
      <c r="G367" s="39">
        <v>3.7442708333333332</v>
      </c>
      <c r="H367" s="56">
        <v>139.91458333333335</v>
      </c>
      <c r="I367" s="39">
        <v>4.7210104166666671</v>
      </c>
      <c r="J367" s="56">
        <v>5.3360763888888885</v>
      </c>
      <c r="K367" s="39">
        <v>7.3320833333333333</v>
      </c>
      <c r="L367" s="56">
        <v>6.3599097222222225</v>
      </c>
      <c r="M367" s="39">
        <v>1.2077083333333334</v>
      </c>
      <c r="N367" s="57" t="s">
        <v>27</v>
      </c>
      <c r="O367" s="42">
        <v>70.64</v>
      </c>
      <c r="P367" s="56" t="s">
        <v>27</v>
      </c>
      <c r="Q367" s="45">
        <f>O367*60*60*24/10^6</f>
        <v>6.1032959999999994</v>
      </c>
      <c r="R367" s="58">
        <v>139.91458</v>
      </c>
      <c r="S367" s="90">
        <v>1020.9007</v>
      </c>
      <c r="T367" s="58"/>
      <c r="U367" s="90">
        <v>69787.851707541995</v>
      </c>
      <c r="V367" s="53" t="s">
        <v>27</v>
      </c>
      <c r="W367" s="59" t="s">
        <v>27</v>
      </c>
      <c r="X367" s="88">
        <f t="shared" si="7"/>
        <v>11003.123050517712</v>
      </c>
    </row>
    <row r="368" spans="1:24" x14ac:dyDescent="0.3">
      <c r="A368" s="32">
        <v>2011</v>
      </c>
      <c r="B368" s="3">
        <v>40544</v>
      </c>
      <c r="C368" s="32">
        <v>1</v>
      </c>
      <c r="D368" s="2">
        <v>1</v>
      </c>
      <c r="E368" s="32">
        <v>1</v>
      </c>
      <c r="F368" s="92">
        <v>366</v>
      </c>
      <c r="G368" s="4">
        <v>4.9129166666666668</v>
      </c>
      <c r="H368" s="36">
        <v>139.10416666666666</v>
      </c>
      <c r="I368" s="4">
        <v>6.3305312499999982</v>
      </c>
      <c r="J368" s="36">
        <v>5.5449236111111118</v>
      </c>
      <c r="K368" s="4">
        <v>7.3491388888888878</v>
      </c>
      <c r="L368" s="36">
        <v>6.3426180555555556</v>
      </c>
      <c r="M368" s="4">
        <v>1.7948055555555555</v>
      </c>
      <c r="N368" s="62">
        <v>86.507203703703695</v>
      </c>
      <c r="O368" s="6">
        <v>86.507203703703695</v>
      </c>
      <c r="P368" s="36">
        <v>7.4742223999999995</v>
      </c>
      <c r="Q368" s="7">
        <f>O368*60*60*24/10^6</f>
        <v>7.4742223999999986</v>
      </c>
      <c r="R368" s="60">
        <v>139.10416666666666</v>
      </c>
      <c r="S368" s="65">
        <v>1014.9874624999998</v>
      </c>
      <c r="T368" s="91"/>
      <c r="U368" s="89">
        <v>69764.321017649738</v>
      </c>
      <c r="V368" s="78">
        <v>7.3638568712862318E-3</v>
      </c>
      <c r="W368" s="79">
        <v>1.0686873467048835E-4</v>
      </c>
      <c r="X368" s="85">
        <f t="shared" si="7"/>
        <v>11010.597272917712</v>
      </c>
    </row>
    <row r="369" spans="1:24" x14ac:dyDescent="0.3">
      <c r="A369" s="33">
        <v>2011</v>
      </c>
      <c r="B369" s="3">
        <v>40545</v>
      </c>
      <c r="C369" s="33">
        <v>1</v>
      </c>
      <c r="D369" s="2">
        <v>2</v>
      </c>
      <c r="E369" s="33">
        <v>2</v>
      </c>
      <c r="F369" s="92">
        <v>367</v>
      </c>
      <c r="G369" s="4">
        <v>-6.3317083333333342</v>
      </c>
      <c r="H369" s="37">
        <v>139.97499999999997</v>
      </c>
      <c r="I369" s="4">
        <v>-2.2267812500000002</v>
      </c>
      <c r="J369" s="37">
        <v>5.6748888888888898</v>
      </c>
      <c r="K369" s="4">
        <v>7.2855069444444451</v>
      </c>
      <c r="L369" s="37">
        <v>6.2503055555555562</v>
      </c>
      <c r="M369" s="4">
        <v>2.0853402777777776</v>
      </c>
      <c r="N369" s="63" t="s">
        <v>27</v>
      </c>
      <c r="O369" s="6">
        <v>66.964299905033201</v>
      </c>
      <c r="P369" s="37" t="s">
        <v>27</v>
      </c>
      <c r="Q369" s="7">
        <f t="shared" ref="Q369:Q432" si="8">O369*60*60*24/10^6</f>
        <v>5.7857155117948684</v>
      </c>
      <c r="R369" s="60">
        <v>139.97499999999997</v>
      </c>
      <c r="S369" s="61">
        <v>1021.3415849999998</v>
      </c>
      <c r="T369" s="91"/>
      <c r="U369" s="89">
        <v>69740.790327757481</v>
      </c>
      <c r="V369" s="77" t="s">
        <v>27</v>
      </c>
      <c r="W369" s="80" t="s">
        <v>27</v>
      </c>
      <c r="X369" s="86">
        <f t="shared" ref="X369:X432" si="9">X368+Q369</f>
        <v>11016.382988429506</v>
      </c>
    </row>
    <row r="370" spans="1:24" x14ac:dyDescent="0.3">
      <c r="A370" s="33">
        <v>2011</v>
      </c>
      <c r="B370" s="3">
        <v>40546</v>
      </c>
      <c r="C370" s="33">
        <v>1</v>
      </c>
      <c r="D370" s="2">
        <v>3</v>
      </c>
      <c r="E370" s="33">
        <v>3</v>
      </c>
      <c r="F370" s="92">
        <v>368</v>
      </c>
      <c r="G370" s="4">
        <v>-5.6746041666666676</v>
      </c>
      <c r="H370" s="37">
        <v>141.57499999999996</v>
      </c>
      <c r="I370" s="4">
        <v>-4.1219062499999994</v>
      </c>
      <c r="J370" s="37">
        <v>5.6611736111111108</v>
      </c>
      <c r="K370" s="4">
        <v>7.3113125000000041</v>
      </c>
      <c r="L370" s="37">
        <v>6.2368472222222211</v>
      </c>
      <c r="M370" s="4">
        <v>2.0716666666666668</v>
      </c>
      <c r="N370" s="63" t="s">
        <v>27</v>
      </c>
      <c r="O370" s="6">
        <v>47.421396106362799</v>
      </c>
      <c r="P370" s="37" t="s">
        <v>27</v>
      </c>
      <c r="Q370" s="7">
        <f t="shared" si="8"/>
        <v>4.0972086235897454</v>
      </c>
      <c r="R370" s="60">
        <v>141.57499999999996</v>
      </c>
      <c r="S370" s="61">
        <v>1033.0161449999996</v>
      </c>
      <c r="T370" s="91"/>
      <c r="U370" s="89">
        <v>69717.259637865223</v>
      </c>
      <c r="V370" s="77" t="s">
        <v>27</v>
      </c>
      <c r="W370" s="80" t="s">
        <v>27</v>
      </c>
      <c r="X370" s="86">
        <f t="shared" si="9"/>
        <v>11020.480197053097</v>
      </c>
    </row>
    <row r="371" spans="1:24" x14ac:dyDescent="0.3">
      <c r="A371" s="33">
        <v>2011</v>
      </c>
      <c r="B371" s="3">
        <v>40547</v>
      </c>
      <c r="C371" s="33">
        <v>1</v>
      </c>
      <c r="D371" s="2">
        <v>4</v>
      </c>
      <c r="E371" s="33">
        <v>4</v>
      </c>
      <c r="F371" s="92">
        <v>369</v>
      </c>
      <c r="G371" s="4">
        <v>-3.1403750000000001</v>
      </c>
      <c r="H371" s="37">
        <v>146.12916666666669</v>
      </c>
      <c r="I371" s="4">
        <v>-1.2328020833333333</v>
      </c>
      <c r="J371" s="37">
        <v>5.6337430555555557</v>
      </c>
      <c r="K371" s="4">
        <v>7.2970000000000006</v>
      </c>
      <c r="L371" s="37">
        <v>6.1680694444444448</v>
      </c>
      <c r="M371" s="4">
        <v>2.0664375000000001</v>
      </c>
      <c r="N371" s="63">
        <v>27.878492307692301</v>
      </c>
      <c r="O371" s="6">
        <v>27.878492307692301</v>
      </c>
      <c r="P371" s="37">
        <v>2.4087017353846147</v>
      </c>
      <c r="Q371" s="7">
        <f t="shared" si="8"/>
        <v>2.4087017353846152</v>
      </c>
      <c r="R371" s="60">
        <v>146.12916666666669</v>
      </c>
      <c r="S371" s="61">
        <v>1066.2460775000002</v>
      </c>
      <c r="T371" s="91"/>
      <c r="U371" s="89">
        <v>69693.728947972966</v>
      </c>
      <c r="V371" s="77">
        <v>2.2590486250905943E-3</v>
      </c>
      <c r="W371" s="80">
        <v>3.4477634107354734E-5</v>
      </c>
      <c r="X371" s="86">
        <f t="shared" si="9"/>
        <v>11022.888898788482</v>
      </c>
    </row>
    <row r="372" spans="1:24" x14ac:dyDescent="0.3">
      <c r="A372" s="33">
        <v>2011</v>
      </c>
      <c r="B372" s="3">
        <v>40548</v>
      </c>
      <c r="C372" s="33">
        <v>1</v>
      </c>
      <c r="D372" s="2">
        <v>5</v>
      </c>
      <c r="E372" s="33">
        <v>5</v>
      </c>
      <c r="F372" s="92">
        <v>370</v>
      </c>
      <c r="G372" s="4">
        <v>-8.6475833333333316</v>
      </c>
      <c r="H372" s="37">
        <v>149.09791666666675</v>
      </c>
      <c r="I372" s="4">
        <v>-8.9307083333333335</v>
      </c>
      <c r="J372" s="37">
        <v>5.4721458333333333</v>
      </c>
      <c r="K372" s="4">
        <v>7.1832708333333342</v>
      </c>
      <c r="L372" s="37">
        <v>6.1090833333333334</v>
      </c>
      <c r="M372" s="4">
        <v>2.013826388888889</v>
      </c>
      <c r="N372" s="63">
        <v>36.534149999999997</v>
      </c>
      <c r="O372" s="6">
        <v>36.534149999999997</v>
      </c>
      <c r="P372" s="37">
        <v>3.1565505599999995</v>
      </c>
      <c r="Q372" s="7">
        <f t="shared" si="8"/>
        <v>3.1565505599999999</v>
      </c>
      <c r="R372" s="60">
        <v>149.09791666666675</v>
      </c>
      <c r="S372" s="61">
        <v>1087.9078587500005</v>
      </c>
      <c r="T372" s="91"/>
      <c r="U372" s="89">
        <v>69670.198258080709</v>
      </c>
      <c r="V372" s="77">
        <v>2.9014870465471744E-3</v>
      </c>
      <c r="W372" s="80">
        <v>4.5198485957398057E-5</v>
      </c>
      <c r="X372" s="86">
        <f t="shared" si="9"/>
        <v>11026.045449348481</v>
      </c>
    </row>
    <row r="373" spans="1:24" x14ac:dyDescent="0.3">
      <c r="A373" s="33">
        <v>2011</v>
      </c>
      <c r="B373" s="3">
        <v>40549</v>
      </c>
      <c r="C373" s="33">
        <v>1</v>
      </c>
      <c r="D373" s="2">
        <v>6</v>
      </c>
      <c r="E373" s="33">
        <v>6</v>
      </c>
      <c r="F373" s="92">
        <v>371</v>
      </c>
      <c r="G373" s="4">
        <v>-8.1749166666666682</v>
      </c>
      <c r="H373" s="37">
        <v>148.52708333333334</v>
      </c>
      <c r="I373" s="4">
        <v>-6.2862916666666662</v>
      </c>
      <c r="J373" s="37">
        <v>5.5031805555555557</v>
      </c>
      <c r="K373" s="4">
        <v>7.1708819444444467</v>
      </c>
      <c r="L373" s="37">
        <v>5.9692152777777778</v>
      </c>
      <c r="M373" s="4">
        <v>1.9442986111111107</v>
      </c>
      <c r="N373" s="63">
        <v>37.1072214285714</v>
      </c>
      <c r="O373" s="6">
        <v>37.1072214285714</v>
      </c>
      <c r="P373" s="37">
        <v>3.2060639314285688</v>
      </c>
      <c r="Q373" s="7">
        <f t="shared" si="8"/>
        <v>3.2060639314285684</v>
      </c>
      <c r="R373" s="60">
        <v>148.52708333333334</v>
      </c>
      <c r="S373" s="61">
        <v>1083.7427162499998</v>
      </c>
      <c r="T373" s="91"/>
      <c r="U373" s="89">
        <v>69646.667568188452</v>
      </c>
      <c r="V373" s="77">
        <v>2.9583257016225131E-3</v>
      </c>
      <c r="W373" s="80">
        <v>4.5924039131948762E-5</v>
      </c>
      <c r="X373" s="86">
        <f t="shared" si="9"/>
        <v>11029.251513279909</v>
      </c>
    </row>
    <row r="374" spans="1:24" x14ac:dyDescent="0.3">
      <c r="A374" s="33">
        <v>2011</v>
      </c>
      <c r="B374" s="3">
        <v>40550</v>
      </c>
      <c r="C374" s="33">
        <v>1</v>
      </c>
      <c r="D374" s="2">
        <v>7</v>
      </c>
      <c r="E374" s="33">
        <v>7</v>
      </c>
      <c r="F374" s="92">
        <v>372</v>
      </c>
      <c r="G374" s="4">
        <v>-10.492083333333333</v>
      </c>
      <c r="H374" s="37">
        <v>151.25624999999999</v>
      </c>
      <c r="I374" s="4">
        <v>-10.585447916666666</v>
      </c>
      <c r="J374" s="37">
        <v>5.575277777777778</v>
      </c>
      <c r="K374" s="4">
        <v>7.1992777777777777</v>
      </c>
      <c r="L374" s="37">
        <v>5.9924791666666657</v>
      </c>
      <c r="M374" s="4">
        <v>1.9918472222222221</v>
      </c>
      <c r="N374" s="63">
        <v>37.058477777777803</v>
      </c>
      <c r="O374" s="6">
        <v>37.058477777777803</v>
      </c>
      <c r="P374" s="37">
        <v>3.2018524800000021</v>
      </c>
      <c r="Q374" s="7">
        <f t="shared" si="8"/>
        <v>3.2018524800000017</v>
      </c>
      <c r="R374" s="60">
        <v>151.25624999999999</v>
      </c>
      <c r="S374" s="61">
        <v>1103.6563537499999</v>
      </c>
      <c r="T374" s="91"/>
      <c r="U374" s="89">
        <v>69623.136878296194</v>
      </c>
      <c r="V374" s="77">
        <v>2.9011317418875526E-3</v>
      </c>
      <c r="W374" s="80">
        <v>4.5880277730430364E-5</v>
      </c>
      <c r="X374" s="86">
        <f t="shared" si="9"/>
        <v>11032.45336575991</v>
      </c>
    </row>
    <row r="375" spans="1:24" x14ac:dyDescent="0.3">
      <c r="A375" s="33">
        <v>2011</v>
      </c>
      <c r="B375" s="3">
        <v>40551</v>
      </c>
      <c r="C375" s="33">
        <v>1</v>
      </c>
      <c r="D375" s="2">
        <v>8</v>
      </c>
      <c r="E375" s="33">
        <v>8</v>
      </c>
      <c r="F375" s="92">
        <v>373</v>
      </c>
      <c r="G375" s="4">
        <v>-11.04</v>
      </c>
      <c r="H375" s="37">
        <v>150.48541666666668</v>
      </c>
      <c r="I375" s="4">
        <v>-11.484364583333333</v>
      </c>
      <c r="J375" s="37">
        <v>5.4591041666666671</v>
      </c>
      <c r="K375" s="4">
        <v>7.2063055555555566</v>
      </c>
      <c r="L375" s="37">
        <v>5.9201388888888893</v>
      </c>
      <c r="M375" s="4">
        <v>1.8644652777777775</v>
      </c>
      <c r="N375" s="63">
        <v>30.576264285714299</v>
      </c>
      <c r="O375" s="6">
        <v>30.576264285714299</v>
      </c>
      <c r="P375" s="37">
        <v>2.6417892342857154</v>
      </c>
      <c r="Q375" s="7">
        <f t="shared" si="8"/>
        <v>2.6417892342857154</v>
      </c>
      <c r="R375" s="60">
        <v>150.48541666666668</v>
      </c>
      <c r="S375" s="61">
        <v>1098.0318912499999</v>
      </c>
      <c r="T375" s="91"/>
      <c r="U375" s="89">
        <v>69599.606188403937</v>
      </c>
      <c r="V375" s="77">
        <v>2.4059312441993843E-3</v>
      </c>
      <c r="W375" s="80">
        <v>3.7868644653217449E-5</v>
      </c>
      <c r="X375" s="86">
        <f t="shared" si="9"/>
        <v>11035.095154994195</v>
      </c>
    </row>
    <row r="376" spans="1:24" x14ac:dyDescent="0.3">
      <c r="A376" s="33">
        <v>2011</v>
      </c>
      <c r="B376" s="3">
        <v>40552</v>
      </c>
      <c r="C376" s="33">
        <v>1</v>
      </c>
      <c r="D376" s="2">
        <v>9</v>
      </c>
      <c r="E376" s="33">
        <v>9</v>
      </c>
      <c r="F376" s="92">
        <v>374</v>
      </c>
      <c r="G376" s="4">
        <v>-10.163333333333332</v>
      </c>
      <c r="H376" s="37">
        <v>150.23750000000004</v>
      </c>
      <c r="I376" s="4">
        <v>-9.3784062499999994</v>
      </c>
      <c r="J376" s="37">
        <v>5.4695416666666672</v>
      </c>
      <c r="K376" s="4">
        <v>7.1523749999999993</v>
      </c>
      <c r="L376" s="37">
        <v>5.9023541666666661</v>
      </c>
      <c r="M376" s="4">
        <v>1.8859097222222223</v>
      </c>
      <c r="N376" s="63" t="s">
        <v>27</v>
      </c>
      <c r="O376" s="6">
        <v>31.495432712215301</v>
      </c>
      <c r="P376" s="37" t="s">
        <v>27</v>
      </c>
      <c r="Q376" s="7">
        <f t="shared" si="8"/>
        <v>2.7212053863354018</v>
      </c>
      <c r="R376" s="60">
        <v>150.23750000000004</v>
      </c>
      <c r="S376" s="61">
        <v>1096.2229425000003</v>
      </c>
      <c r="T376" s="91"/>
      <c r="U376" s="89">
        <v>69576.07549851168</v>
      </c>
      <c r="V376" s="77" t="s">
        <v>27</v>
      </c>
      <c r="W376" s="80" t="s">
        <v>27</v>
      </c>
      <c r="X376" s="86">
        <f t="shared" si="9"/>
        <v>11037.81636038053</v>
      </c>
    </row>
    <row r="377" spans="1:24" x14ac:dyDescent="0.3">
      <c r="A377" s="33">
        <v>2011</v>
      </c>
      <c r="B377" s="3">
        <v>40553</v>
      </c>
      <c r="C377" s="33">
        <v>1</v>
      </c>
      <c r="D377" s="2">
        <v>10</v>
      </c>
      <c r="E377" s="33">
        <v>10</v>
      </c>
      <c r="F377" s="92">
        <v>375</v>
      </c>
      <c r="G377" s="4">
        <v>-10.672916666666667</v>
      </c>
      <c r="H377" s="37">
        <v>150.73124999999996</v>
      </c>
      <c r="I377" s="4">
        <v>-10.361229166666668</v>
      </c>
      <c r="J377" s="37">
        <v>5.5321736111111113</v>
      </c>
      <c r="K377" s="4">
        <v>7.1297777777777789</v>
      </c>
      <c r="L377" s="37">
        <v>5.8594374999999985</v>
      </c>
      <c r="M377" s="4">
        <v>1.8558263888888886</v>
      </c>
      <c r="N377" s="63" t="s">
        <v>27</v>
      </c>
      <c r="O377" s="6">
        <v>32.414601138716399</v>
      </c>
      <c r="P377" s="37" t="s">
        <v>27</v>
      </c>
      <c r="Q377" s="7">
        <f t="shared" si="8"/>
        <v>2.800621538385097</v>
      </c>
      <c r="R377" s="60">
        <v>150.73124999999996</v>
      </c>
      <c r="S377" s="61">
        <v>1099.8256387499996</v>
      </c>
      <c r="T377" s="31">
        <v>27720</v>
      </c>
      <c r="U377" s="89">
        <v>69552.544808619423</v>
      </c>
      <c r="V377" s="77" t="s">
        <v>27</v>
      </c>
      <c r="W377" s="80" t="s">
        <v>27</v>
      </c>
      <c r="X377" s="86">
        <f t="shared" si="9"/>
        <v>11040.616981918914</v>
      </c>
    </row>
    <row r="378" spans="1:24" x14ac:dyDescent="0.3">
      <c r="A378" s="33">
        <v>2011</v>
      </c>
      <c r="B378" s="3">
        <v>40554</v>
      </c>
      <c r="C378" s="33">
        <v>1</v>
      </c>
      <c r="D378" s="2">
        <v>11</v>
      </c>
      <c r="E378" s="33">
        <v>11</v>
      </c>
      <c r="F378" s="92">
        <v>376</v>
      </c>
      <c r="G378" s="4">
        <v>-7.8780833333333362</v>
      </c>
      <c r="H378" s="37">
        <v>151.00208333333333</v>
      </c>
      <c r="I378" s="4">
        <v>-5.6626979166666676</v>
      </c>
      <c r="J378" s="37">
        <v>5.3356458333333334</v>
      </c>
      <c r="K378" s="4">
        <v>7.1710625000000006</v>
      </c>
      <c r="L378" s="37">
        <v>5.9073541666666669</v>
      </c>
      <c r="M378" s="4">
        <v>1.7421597222222216</v>
      </c>
      <c r="N378" s="63">
        <v>33.333769565217402</v>
      </c>
      <c r="O378" s="6">
        <v>33.333769565217402</v>
      </c>
      <c r="P378" s="37">
        <v>2.8800376904347837</v>
      </c>
      <c r="Q378" s="7">
        <f t="shared" si="8"/>
        <v>2.8800376904347837</v>
      </c>
      <c r="R378" s="60">
        <v>151.00208333333333</v>
      </c>
      <c r="S378" s="61">
        <v>1101.8018012499999</v>
      </c>
      <c r="T378" s="91"/>
      <c r="U378" s="89">
        <v>69529.014118727166</v>
      </c>
      <c r="V378" s="77">
        <v>2.6139344546064146E-3</v>
      </c>
      <c r="W378" s="80">
        <v>4.1328603972250964E-5</v>
      </c>
      <c r="X378" s="86">
        <f t="shared" si="9"/>
        <v>11043.497019609349</v>
      </c>
    </row>
    <row r="379" spans="1:24" x14ac:dyDescent="0.3">
      <c r="A379" s="33">
        <v>2011</v>
      </c>
      <c r="B379" s="3">
        <v>40555</v>
      </c>
      <c r="C379" s="33">
        <v>1</v>
      </c>
      <c r="D379" s="2">
        <v>12</v>
      </c>
      <c r="E379" s="33">
        <v>12</v>
      </c>
      <c r="F379" s="92">
        <v>377</v>
      </c>
      <c r="G379" s="4">
        <v>-9.7610416666666673</v>
      </c>
      <c r="H379" s="37">
        <v>156.30833333333337</v>
      </c>
      <c r="I379" s="4">
        <v>-7.2446666666666673</v>
      </c>
      <c r="J379" s="37">
        <v>5.2826805555555572</v>
      </c>
      <c r="K379" s="4">
        <v>7.1894027777777767</v>
      </c>
      <c r="L379" s="37">
        <v>5.8953055555555549</v>
      </c>
      <c r="M379" s="4">
        <v>1.6964652777777778</v>
      </c>
      <c r="N379" s="63">
        <v>24.155080000000002</v>
      </c>
      <c r="O379" s="6">
        <v>24.155080000000002</v>
      </c>
      <c r="P379" s="37">
        <v>2.0869989120000003</v>
      </c>
      <c r="Q379" s="7">
        <f t="shared" si="8"/>
        <v>2.0869989119999999</v>
      </c>
      <c r="R379" s="60">
        <v>156.30833333333337</v>
      </c>
      <c r="S379" s="61">
        <v>1140.5193850000003</v>
      </c>
      <c r="T379" s="91"/>
      <c r="U379" s="89">
        <v>69505.483428834908</v>
      </c>
      <c r="V379" s="77">
        <v>1.8298671109391095E-3</v>
      </c>
      <c r="W379" s="80">
        <v>2.9959315744186529E-5</v>
      </c>
      <c r="X379" s="86">
        <f t="shared" si="9"/>
        <v>11045.584018521349</v>
      </c>
    </row>
    <row r="380" spans="1:24" x14ac:dyDescent="0.3">
      <c r="A380" s="33">
        <v>2011</v>
      </c>
      <c r="B380" s="3">
        <v>40556</v>
      </c>
      <c r="C380" s="33">
        <v>1</v>
      </c>
      <c r="D380" s="2">
        <v>13</v>
      </c>
      <c r="E380" s="33">
        <v>13</v>
      </c>
      <c r="F380" s="92">
        <v>378</v>
      </c>
      <c r="G380" s="4">
        <v>-9.9439583333333346</v>
      </c>
      <c r="H380" s="37">
        <v>159.30208333333331</v>
      </c>
      <c r="I380" s="4">
        <v>-8.8063229166666694</v>
      </c>
      <c r="J380" s="37">
        <v>5.3134722222222219</v>
      </c>
      <c r="K380" s="4">
        <v>7.1104513888888903</v>
      </c>
      <c r="L380" s="37">
        <v>5.9671388888888899</v>
      </c>
      <c r="M380" s="4">
        <v>1.6808888888888889</v>
      </c>
      <c r="N380" s="63">
        <v>56.9069</v>
      </c>
      <c r="O380" s="6">
        <v>56.9069</v>
      </c>
      <c r="P380" s="37">
        <v>4.9167561600000003</v>
      </c>
      <c r="Q380" s="7">
        <f t="shared" si="8"/>
        <v>4.9167561600000003</v>
      </c>
      <c r="R380" s="60">
        <v>159.30208333333331</v>
      </c>
      <c r="S380" s="61">
        <v>1162.3635812499999</v>
      </c>
      <c r="T380" s="91"/>
      <c r="U380" s="89">
        <v>69481.952738942651</v>
      </c>
      <c r="V380" s="77">
        <v>4.2299640485230494E-3</v>
      </c>
      <c r="W380" s="80">
        <v>7.0606632356912338E-5</v>
      </c>
      <c r="X380" s="86">
        <f t="shared" si="9"/>
        <v>11050.50077468135</v>
      </c>
    </row>
    <row r="381" spans="1:24" x14ac:dyDescent="0.3">
      <c r="A381" s="33">
        <v>2011</v>
      </c>
      <c r="B381" s="3">
        <v>40557</v>
      </c>
      <c r="C381" s="33">
        <v>1</v>
      </c>
      <c r="D381" s="2">
        <v>14</v>
      </c>
      <c r="E381" s="33">
        <v>14</v>
      </c>
      <c r="F381" s="92">
        <v>379</v>
      </c>
      <c r="G381" s="4">
        <v>-8.5393750000000015</v>
      </c>
      <c r="H381" s="37">
        <v>198.35208333333333</v>
      </c>
      <c r="I381" s="4">
        <v>-7.5737499999999995</v>
      </c>
      <c r="J381" s="37">
        <v>5.7482013888888899</v>
      </c>
      <c r="K381" s="4">
        <v>6.9254027777777774</v>
      </c>
      <c r="L381" s="37">
        <v>5.623520833333334</v>
      </c>
      <c r="M381" s="4">
        <v>2.0020694444444445</v>
      </c>
      <c r="N381" s="63">
        <v>103.850920930233</v>
      </c>
      <c r="O381" s="6">
        <v>103.850920930233</v>
      </c>
      <c r="P381" s="37">
        <v>8.9727195683721312</v>
      </c>
      <c r="Q381" s="7">
        <f t="shared" si="8"/>
        <v>8.9727195683721312</v>
      </c>
      <c r="R381" s="60">
        <v>198.35208333333333</v>
      </c>
      <c r="S381" s="61">
        <v>1447.29581125</v>
      </c>
      <c r="T381" s="91"/>
      <c r="U381" s="89">
        <v>69458.422049050394</v>
      </c>
      <c r="V381" s="77">
        <v>6.1996445361246332E-3</v>
      </c>
      <c r="W381" s="80">
        <v>1.2889858173200142E-4</v>
      </c>
      <c r="X381" s="86">
        <f t="shared" si="9"/>
        <v>11059.473494249722</v>
      </c>
    </row>
    <row r="382" spans="1:24" x14ac:dyDescent="0.3">
      <c r="A382" s="33">
        <v>2011</v>
      </c>
      <c r="B382" s="3">
        <v>40558</v>
      </c>
      <c r="C382" s="33">
        <v>1</v>
      </c>
      <c r="D382" s="2">
        <v>15</v>
      </c>
      <c r="E382" s="33">
        <v>15</v>
      </c>
      <c r="F382" s="92">
        <v>380</v>
      </c>
      <c r="G382" s="4">
        <v>-6.5272083333333351</v>
      </c>
      <c r="H382" s="37">
        <v>209.41041666666669</v>
      </c>
      <c r="I382" s="4">
        <v>-4.5704270833333336</v>
      </c>
      <c r="J382" s="37">
        <v>6.076458333333334</v>
      </c>
      <c r="K382" s="4">
        <v>6.873298611111113</v>
      </c>
      <c r="L382" s="37">
        <v>5.4722986111111132</v>
      </c>
      <c r="M382" s="4">
        <v>2.4580138888888885</v>
      </c>
      <c r="N382" s="63">
        <v>104.107252173913</v>
      </c>
      <c r="O382" s="6">
        <v>104.107252173913</v>
      </c>
      <c r="P382" s="37">
        <v>8.9948665878260829</v>
      </c>
      <c r="Q382" s="7">
        <f t="shared" si="8"/>
        <v>8.9948665878260847</v>
      </c>
      <c r="R382" s="60">
        <v>209.41041666666669</v>
      </c>
      <c r="S382" s="61">
        <v>1527.9840462500003</v>
      </c>
      <c r="T382" s="91"/>
      <c r="U382" s="89">
        <v>69434.891359158137</v>
      </c>
      <c r="V382" s="77">
        <v>5.8867542563035323E-3</v>
      </c>
      <c r="W382" s="80">
        <v>1.2926353969986408E-4</v>
      </c>
      <c r="X382" s="86">
        <f t="shared" si="9"/>
        <v>11068.468360837547</v>
      </c>
    </row>
    <row r="383" spans="1:24" x14ac:dyDescent="0.3">
      <c r="A383" s="33">
        <v>2011</v>
      </c>
      <c r="B383" s="3">
        <v>40559</v>
      </c>
      <c r="C383" s="33">
        <v>1</v>
      </c>
      <c r="D383" s="2">
        <v>16</v>
      </c>
      <c r="E383" s="33">
        <v>16</v>
      </c>
      <c r="F383" s="92">
        <v>381</v>
      </c>
      <c r="G383" s="4">
        <v>-13.209999999999999</v>
      </c>
      <c r="H383" s="37">
        <v>208.72291666666663</v>
      </c>
      <c r="I383" s="4">
        <v>-10.93403125</v>
      </c>
      <c r="J383" s="37">
        <v>6.2711527777777762</v>
      </c>
      <c r="K383" s="4">
        <v>6.9165000000000019</v>
      </c>
      <c r="L383" s="37">
        <v>6.0347083333333345</v>
      </c>
      <c r="M383" s="4">
        <v>2.986548611111111</v>
      </c>
      <c r="N383" s="63" t="s">
        <v>27</v>
      </c>
      <c r="O383" s="6">
        <v>108.445397515528</v>
      </c>
      <c r="P383" s="37" t="s">
        <v>27</v>
      </c>
      <c r="Q383" s="7">
        <f t="shared" si="8"/>
        <v>9.3696823453416194</v>
      </c>
      <c r="R383" s="60">
        <v>208.72291666666663</v>
      </c>
      <c r="S383" s="61">
        <v>1522.9676337499998</v>
      </c>
      <c r="T383" s="91"/>
      <c r="U383" s="89">
        <v>69411.36066926588</v>
      </c>
      <c r="V383" s="77" t="s">
        <v>27</v>
      </c>
      <c r="W383" s="80" t="s">
        <v>27</v>
      </c>
      <c r="X383" s="86">
        <f t="shared" si="9"/>
        <v>11077.838043182888</v>
      </c>
    </row>
    <row r="384" spans="1:24" x14ac:dyDescent="0.3">
      <c r="A384" s="33">
        <v>2011</v>
      </c>
      <c r="B384" s="3">
        <v>40560</v>
      </c>
      <c r="C384" s="33">
        <v>1</v>
      </c>
      <c r="D384" s="2">
        <v>17</v>
      </c>
      <c r="E384" s="33">
        <v>17</v>
      </c>
      <c r="F384" s="92">
        <v>382</v>
      </c>
      <c r="G384" s="4">
        <v>-12.836520833333326</v>
      </c>
      <c r="H384" s="37">
        <v>205.9083333333333</v>
      </c>
      <c r="I384" s="4">
        <v>-11.572406249999997</v>
      </c>
      <c r="J384" s="37">
        <v>6.1562361111111095</v>
      </c>
      <c r="K384" s="4">
        <v>6.9005347222222229</v>
      </c>
      <c r="L384" s="37">
        <v>6.0565347222222208</v>
      </c>
      <c r="M384" s="4">
        <v>3.3828472222222215</v>
      </c>
      <c r="N384" s="63">
        <v>112.783542857143</v>
      </c>
      <c r="O384" s="6">
        <v>112.783542857143</v>
      </c>
      <c r="P384" s="37">
        <v>9.7444981028571558</v>
      </c>
      <c r="Q384" s="7">
        <f t="shared" si="8"/>
        <v>9.7444981028571558</v>
      </c>
      <c r="R384" s="60">
        <v>205.9083333333333</v>
      </c>
      <c r="S384" s="61">
        <v>1502.4307449999997</v>
      </c>
      <c r="T384" s="91"/>
      <c r="U384" s="89">
        <v>69387.829979373622</v>
      </c>
      <c r="V384" s="77">
        <v>6.4858218159381167E-3</v>
      </c>
      <c r="W384" s="80">
        <v>1.4013786991927762E-4</v>
      </c>
      <c r="X384" s="86">
        <f t="shared" si="9"/>
        <v>11087.582541285745</v>
      </c>
    </row>
    <row r="385" spans="1:24" x14ac:dyDescent="0.3">
      <c r="A385" s="33">
        <v>2011</v>
      </c>
      <c r="B385" s="3">
        <v>40561</v>
      </c>
      <c r="C385" s="33">
        <v>1</v>
      </c>
      <c r="D385" s="2">
        <v>18</v>
      </c>
      <c r="E385" s="33">
        <v>18</v>
      </c>
      <c r="F385" s="92">
        <v>383</v>
      </c>
      <c r="G385" s="4">
        <v>-1.5427083333333329</v>
      </c>
      <c r="H385" s="37">
        <v>203.19583333333335</v>
      </c>
      <c r="I385" s="4">
        <v>0.98883333333333301</v>
      </c>
      <c r="J385" s="37">
        <v>5.4668680555555556</v>
      </c>
      <c r="K385" s="4">
        <v>6.5087986111111116</v>
      </c>
      <c r="L385" s="37">
        <v>5.6804861111111107</v>
      </c>
      <c r="M385" s="4">
        <v>2.9773402777777775</v>
      </c>
      <c r="N385" s="63">
        <v>216.151344827586</v>
      </c>
      <c r="O385" s="6">
        <v>216.151344827586</v>
      </c>
      <c r="P385" s="37">
        <v>18.675476193103428</v>
      </c>
      <c r="Q385" s="7">
        <f t="shared" si="8"/>
        <v>18.675476193103432</v>
      </c>
      <c r="R385" s="60">
        <v>203.19583333333335</v>
      </c>
      <c r="S385" s="61">
        <v>1482.6387175000002</v>
      </c>
      <c r="T385" s="91"/>
      <c r="U385" s="89">
        <v>69364.299289481365</v>
      </c>
      <c r="V385" s="77">
        <v>1.2596107178823505E-2</v>
      </c>
      <c r="W385" s="80">
        <v>2.6867370597002645E-4</v>
      </c>
      <c r="X385" s="86">
        <f t="shared" si="9"/>
        <v>11106.258017478849</v>
      </c>
    </row>
    <row r="386" spans="1:24" x14ac:dyDescent="0.3">
      <c r="A386" s="33">
        <v>2011</v>
      </c>
      <c r="B386" s="3">
        <v>40562</v>
      </c>
      <c r="C386" s="33">
        <v>1</v>
      </c>
      <c r="D386" s="2">
        <v>19</v>
      </c>
      <c r="E386" s="33">
        <v>19</v>
      </c>
      <c r="F386" s="92">
        <v>384</v>
      </c>
      <c r="G386" s="4">
        <v>-10.028333333333331</v>
      </c>
      <c r="H386" s="37">
        <v>202.70624999999993</v>
      </c>
      <c r="I386" s="4">
        <v>-7.1251666666666669</v>
      </c>
      <c r="J386" s="37">
        <v>5.8313055555555549</v>
      </c>
      <c r="K386" s="4">
        <v>6.630097222222223</v>
      </c>
      <c r="L386" s="37">
        <v>5.7673888888888882</v>
      </c>
      <c r="M386" s="4">
        <v>3.0905833333333335</v>
      </c>
      <c r="N386" s="63">
        <v>138.20634999999999</v>
      </c>
      <c r="O386" s="6">
        <v>138.20634999999999</v>
      </c>
      <c r="P386" s="37">
        <v>11.941028639999999</v>
      </c>
      <c r="Q386" s="7">
        <f t="shared" si="8"/>
        <v>11.941028640000001</v>
      </c>
      <c r="R386" s="60">
        <v>202.70624999999993</v>
      </c>
      <c r="S386" s="61">
        <v>1479.0664237499993</v>
      </c>
      <c r="T386" s="91"/>
      <c r="U386" s="89">
        <v>69340.768599589108</v>
      </c>
      <c r="V386" s="77">
        <v>8.0733552247943818E-3</v>
      </c>
      <c r="W386" s="80">
        <v>1.7185126104967991E-4</v>
      </c>
      <c r="X386" s="86">
        <f t="shared" si="9"/>
        <v>11118.199046118849</v>
      </c>
    </row>
    <row r="387" spans="1:24" x14ac:dyDescent="0.3">
      <c r="A387" s="33">
        <v>2011</v>
      </c>
      <c r="B387" s="3">
        <v>40563</v>
      </c>
      <c r="C387" s="33">
        <v>1</v>
      </c>
      <c r="D387" s="2">
        <v>20</v>
      </c>
      <c r="E387" s="33">
        <v>20</v>
      </c>
      <c r="F387" s="92">
        <v>385</v>
      </c>
      <c r="G387" s="4">
        <v>-10.523541666666668</v>
      </c>
      <c r="H387" s="37">
        <v>202.51250000000002</v>
      </c>
      <c r="I387" s="4">
        <v>-8.4178854166666675</v>
      </c>
      <c r="J387" s="37">
        <v>5.7563055555555556</v>
      </c>
      <c r="K387" s="4">
        <v>6.5880972222222232</v>
      </c>
      <c r="L387" s="37">
        <v>5.7473750000000008</v>
      </c>
      <c r="M387" s="4">
        <v>2.8635277777777781</v>
      </c>
      <c r="N387" s="63">
        <v>188.60376086956501</v>
      </c>
      <c r="O387" s="6">
        <v>188.60376086956501</v>
      </c>
      <c r="P387" s="37">
        <v>16.295364939130415</v>
      </c>
      <c r="Q387" s="7">
        <f t="shared" si="8"/>
        <v>16.295364939130419</v>
      </c>
      <c r="R387" s="60">
        <v>202.51250000000002</v>
      </c>
      <c r="S387" s="61">
        <v>1477.6527074999999</v>
      </c>
      <c r="T387" s="91"/>
      <c r="U387" s="89">
        <v>69317.237909696851</v>
      </c>
      <c r="V387" s="77">
        <v>1.1027872013783331E-2</v>
      </c>
      <c r="W387" s="80">
        <v>2.3460249876917021E-4</v>
      </c>
      <c r="X387" s="86">
        <f t="shared" si="9"/>
        <v>11134.49441105798</v>
      </c>
    </row>
    <row r="388" spans="1:24" x14ac:dyDescent="0.3">
      <c r="A388" s="33">
        <v>2011</v>
      </c>
      <c r="B388" s="3">
        <v>40564</v>
      </c>
      <c r="C388" s="33">
        <v>1</v>
      </c>
      <c r="D388" s="2">
        <v>21</v>
      </c>
      <c r="E388" s="33">
        <v>21</v>
      </c>
      <c r="F388" s="92">
        <v>386</v>
      </c>
      <c r="G388" s="4">
        <v>-11.803749999999999</v>
      </c>
      <c r="H388" s="37">
        <v>206.89583333333334</v>
      </c>
      <c r="I388" s="4">
        <v>-11.099437500000001</v>
      </c>
      <c r="J388" s="37">
        <v>5.5522847222222218</v>
      </c>
      <c r="K388" s="4">
        <v>6.4714652777777752</v>
      </c>
      <c r="L388" s="37">
        <v>5.7033749999999985</v>
      </c>
      <c r="M388" s="4">
        <v>2.6531458333333333</v>
      </c>
      <c r="N388" s="63">
        <v>180.63969166666701</v>
      </c>
      <c r="O388" s="6">
        <v>180.63969166666701</v>
      </c>
      <c r="P388" s="37">
        <v>15.607269360000029</v>
      </c>
      <c r="Q388" s="7">
        <f t="shared" si="8"/>
        <v>15.607269360000029</v>
      </c>
      <c r="R388" s="60">
        <v>206.89583333333334</v>
      </c>
      <c r="S388" s="61">
        <v>1509.6361374999999</v>
      </c>
      <c r="T388" s="91"/>
      <c r="U388" s="89">
        <v>69293.707219804593</v>
      </c>
      <c r="V388" s="77">
        <v>1.0338431210216064E-2</v>
      </c>
      <c r="W388" s="80">
        <v>2.2477762827911814E-4</v>
      </c>
      <c r="X388" s="86">
        <f t="shared" si="9"/>
        <v>11150.10168041798</v>
      </c>
    </row>
    <row r="389" spans="1:24" x14ac:dyDescent="0.3">
      <c r="A389" s="33">
        <v>2011</v>
      </c>
      <c r="B389" s="3">
        <v>40565</v>
      </c>
      <c r="C389" s="33">
        <v>1</v>
      </c>
      <c r="D389" s="2">
        <v>22</v>
      </c>
      <c r="E389" s="33">
        <v>22</v>
      </c>
      <c r="F389" s="92">
        <v>387</v>
      </c>
      <c r="G389" s="4">
        <v>-13.624375000000001</v>
      </c>
      <c r="H389" s="37">
        <v>204.63958333333332</v>
      </c>
      <c r="I389" s="4">
        <v>-11.690312500000003</v>
      </c>
      <c r="J389" s="37">
        <v>5.6197013888888891</v>
      </c>
      <c r="K389" s="4">
        <v>6.3908125000000027</v>
      </c>
      <c r="L389" s="37">
        <v>5.577263888888889</v>
      </c>
      <c r="M389" s="4">
        <v>2.5014791666666665</v>
      </c>
      <c r="N389" s="63">
        <v>151.927222727273</v>
      </c>
      <c r="O389" s="6">
        <v>151.927222727273</v>
      </c>
      <c r="P389" s="37">
        <v>13.126512043636387</v>
      </c>
      <c r="Q389" s="7">
        <f t="shared" si="8"/>
        <v>13.126512043636385</v>
      </c>
      <c r="R389" s="60">
        <v>204.63958333333332</v>
      </c>
      <c r="S389" s="61">
        <v>1493.1731837499997</v>
      </c>
      <c r="T389" s="91"/>
      <c r="U389" s="89">
        <v>69270.176529912336</v>
      </c>
      <c r="V389" s="77">
        <v>8.7910178045590617E-3</v>
      </c>
      <c r="W389" s="80">
        <v>1.8911813376842174E-4</v>
      </c>
      <c r="X389" s="86">
        <f t="shared" si="9"/>
        <v>11163.228192461616</v>
      </c>
    </row>
    <row r="390" spans="1:24" x14ac:dyDescent="0.3">
      <c r="A390" s="33">
        <v>2011</v>
      </c>
      <c r="B390" s="3">
        <v>40566</v>
      </c>
      <c r="C390" s="33">
        <v>1</v>
      </c>
      <c r="D390" s="2">
        <v>23</v>
      </c>
      <c r="E390" s="33">
        <v>23</v>
      </c>
      <c r="F390" s="92">
        <v>388</v>
      </c>
      <c r="G390" s="4">
        <v>-19.687083333333337</v>
      </c>
      <c r="H390" s="37">
        <v>207.28958333333324</v>
      </c>
      <c r="I390" s="4">
        <v>-19.329895833333332</v>
      </c>
      <c r="J390" s="37">
        <v>5.6770416666666668</v>
      </c>
      <c r="K390" s="4">
        <v>6.3677499999999982</v>
      </c>
      <c r="L390" s="37">
        <v>5.6598611111111117</v>
      </c>
      <c r="M390" s="4">
        <v>2.5069652777777778</v>
      </c>
      <c r="N390" s="63" t="s">
        <v>27</v>
      </c>
      <c r="O390" s="6">
        <v>126.207753671329</v>
      </c>
      <c r="P390" s="37" t="s">
        <v>27</v>
      </c>
      <c r="Q390" s="7">
        <f t="shared" si="8"/>
        <v>10.904349917202826</v>
      </c>
      <c r="R390" s="60">
        <v>207.28958333333324</v>
      </c>
      <c r="S390" s="61">
        <v>1512.5091737499993</v>
      </c>
      <c r="T390" s="91"/>
      <c r="U390" s="89">
        <v>69246.645840020079</v>
      </c>
      <c r="V390" s="77" t="s">
        <v>27</v>
      </c>
      <c r="W390" s="80" t="s">
        <v>27</v>
      </c>
      <c r="X390" s="86">
        <f t="shared" si="9"/>
        <v>11174.132542378818</v>
      </c>
    </row>
    <row r="391" spans="1:24" x14ac:dyDescent="0.3">
      <c r="A391" s="33">
        <v>2011</v>
      </c>
      <c r="B391" s="3">
        <v>40567</v>
      </c>
      <c r="C391" s="33">
        <v>1</v>
      </c>
      <c r="D391" s="2">
        <v>24</v>
      </c>
      <c r="E391" s="33">
        <v>24</v>
      </c>
      <c r="F391" s="92">
        <v>389</v>
      </c>
      <c r="G391" s="4">
        <v>-16.081666666666667</v>
      </c>
      <c r="H391" s="37">
        <v>206.96875000000003</v>
      </c>
      <c r="I391" s="4">
        <v>-14.142468749999999</v>
      </c>
      <c r="J391" s="37">
        <v>5.6681805555555549</v>
      </c>
      <c r="K391" s="4">
        <v>6.3072083333333326</v>
      </c>
      <c r="L391" s="37">
        <v>5.6023472222222219</v>
      </c>
      <c r="M391" s="4">
        <v>2.4228888888888886</v>
      </c>
      <c r="N391" s="63">
        <v>100.488284615385</v>
      </c>
      <c r="O391" s="6">
        <v>100.488284615385</v>
      </c>
      <c r="P391" s="37">
        <v>8.6821877907692642</v>
      </c>
      <c r="Q391" s="7">
        <f t="shared" si="8"/>
        <v>8.6821877907692642</v>
      </c>
      <c r="R391" s="60">
        <v>206.96875000000003</v>
      </c>
      <c r="S391" s="61">
        <v>1510.1681812500001</v>
      </c>
      <c r="T391" s="91"/>
      <c r="U391" s="89">
        <v>69223.115150127822</v>
      </c>
      <c r="V391" s="77">
        <v>5.7491529079779858E-3</v>
      </c>
      <c r="W391" s="80">
        <v>1.2517814922596217E-4</v>
      </c>
      <c r="X391" s="86">
        <f t="shared" si="9"/>
        <v>11182.814730169588</v>
      </c>
    </row>
    <row r="392" spans="1:24" x14ac:dyDescent="0.3">
      <c r="A392" s="33">
        <v>2011</v>
      </c>
      <c r="B392" s="3">
        <v>40568</v>
      </c>
      <c r="C392" s="33">
        <v>1</v>
      </c>
      <c r="D392" s="2">
        <v>25</v>
      </c>
      <c r="E392" s="33">
        <v>25</v>
      </c>
      <c r="F392" s="92">
        <v>390</v>
      </c>
      <c r="G392" s="4">
        <v>-4.6300624999999984</v>
      </c>
      <c r="H392" s="37">
        <v>207.46041666666665</v>
      </c>
      <c r="I392" s="4">
        <v>-2.0134895833333335</v>
      </c>
      <c r="J392" s="37">
        <v>5.3685555555555551</v>
      </c>
      <c r="K392" s="4">
        <v>6.1410555555555559</v>
      </c>
      <c r="L392" s="37">
        <v>5.3539513888888903</v>
      </c>
      <c r="M392" s="4">
        <v>2.2867569444444436</v>
      </c>
      <c r="N392" s="63">
        <v>120.578761904762</v>
      </c>
      <c r="O392" s="6">
        <v>120.578761904762</v>
      </c>
      <c r="P392" s="37">
        <v>10.418005028571438</v>
      </c>
      <c r="Q392" s="7">
        <f t="shared" si="8"/>
        <v>10.418005028571438</v>
      </c>
      <c r="R392" s="60">
        <v>207.46041666666665</v>
      </c>
      <c r="S392" s="61">
        <v>1513.7556762499996</v>
      </c>
      <c r="T392" s="91"/>
      <c r="U392" s="89">
        <v>69199.584460235565</v>
      </c>
      <c r="V392" s="77">
        <v>6.8822235926340363E-3</v>
      </c>
      <c r="W392" s="80">
        <v>1.5025943765193636E-4</v>
      </c>
      <c r="X392" s="86">
        <f t="shared" si="9"/>
        <v>11193.23273519816</v>
      </c>
    </row>
    <row r="393" spans="1:24" x14ac:dyDescent="0.3">
      <c r="A393" s="33">
        <v>2011</v>
      </c>
      <c r="B393" s="3">
        <v>40569</v>
      </c>
      <c r="C393" s="33">
        <v>1</v>
      </c>
      <c r="D393" s="2">
        <v>26</v>
      </c>
      <c r="E393" s="33">
        <v>26</v>
      </c>
      <c r="F393" s="92">
        <v>391</v>
      </c>
      <c r="G393" s="4">
        <v>-3.9290416666666665</v>
      </c>
      <c r="H393" s="37">
        <v>205.85416666666671</v>
      </c>
      <c r="I393" s="4">
        <v>-2.1057291666666664</v>
      </c>
      <c r="J393" s="37">
        <v>5.4291527777777766</v>
      </c>
      <c r="K393" s="4">
        <v>6.1948680555555553</v>
      </c>
      <c r="L393" s="37">
        <v>5.5149791666666665</v>
      </c>
      <c r="M393" s="4">
        <v>2.274729166666666</v>
      </c>
      <c r="N393" s="63">
        <v>102.4426</v>
      </c>
      <c r="O393" s="6">
        <v>102.4426</v>
      </c>
      <c r="P393" s="37">
        <v>8.8510406400000008</v>
      </c>
      <c r="Q393" s="7">
        <f t="shared" si="8"/>
        <v>8.8510406400000008</v>
      </c>
      <c r="R393" s="60">
        <v>205.85416666666671</v>
      </c>
      <c r="S393" s="61">
        <v>1502.0355125000001</v>
      </c>
      <c r="T393" s="91"/>
      <c r="U393" s="89">
        <v>69176.053770343307</v>
      </c>
      <c r="V393" s="77">
        <v>5.8926973206300942E-3</v>
      </c>
      <c r="W393" s="80">
        <v>1.2770545068059095E-4</v>
      </c>
      <c r="X393" s="86">
        <f t="shared" si="9"/>
        <v>11202.08377583816</v>
      </c>
    </row>
    <row r="394" spans="1:24" x14ac:dyDescent="0.3">
      <c r="A394" s="33">
        <v>2011</v>
      </c>
      <c r="B394" s="3">
        <v>40570</v>
      </c>
      <c r="C394" s="33">
        <v>1</v>
      </c>
      <c r="D394" s="2">
        <v>27</v>
      </c>
      <c r="E394" s="33">
        <v>27</v>
      </c>
      <c r="F394" s="92">
        <v>392</v>
      </c>
      <c r="G394" s="4">
        <v>-4.9658124999999993</v>
      </c>
      <c r="H394" s="37">
        <v>206.47083333333339</v>
      </c>
      <c r="I394" s="4">
        <v>-3.2893958333333337</v>
      </c>
      <c r="J394" s="37">
        <v>5.4445000000000014</v>
      </c>
      <c r="K394" s="4">
        <v>6.1561944444444459</v>
      </c>
      <c r="L394" s="37">
        <v>5.5283958333333336</v>
      </c>
      <c r="M394" s="4">
        <v>2.2705625</v>
      </c>
      <c r="N394" s="63">
        <v>131.383030434783</v>
      </c>
      <c r="O394" s="6">
        <v>131.383030434783</v>
      </c>
      <c r="P394" s="37">
        <v>11.35149382956525</v>
      </c>
      <c r="Q394" s="7">
        <f t="shared" si="8"/>
        <v>11.351493829565252</v>
      </c>
      <c r="R394" s="60">
        <v>206.47083333333339</v>
      </c>
      <c r="S394" s="61">
        <v>1506.5350825000005</v>
      </c>
      <c r="T394" s="91"/>
      <c r="U394" s="89">
        <v>69152.52308045105</v>
      </c>
      <c r="V394" s="77">
        <v>7.5348353725212674E-3</v>
      </c>
      <c r="W394" s="80">
        <v>1.6384231545075878E-4</v>
      </c>
      <c r="X394" s="86">
        <f t="shared" si="9"/>
        <v>11213.435269667725</v>
      </c>
    </row>
    <row r="395" spans="1:24" x14ac:dyDescent="0.3">
      <c r="A395" s="33">
        <v>2011</v>
      </c>
      <c r="B395" s="3">
        <v>40571</v>
      </c>
      <c r="C395" s="33">
        <v>1</v>
      </c>
      <c r="D395" s="2">
        <v>28</v>
      </c>
      <c r="E395" s="33">
        <v>28</v>
      </c>
      <c r="F395" s="92">
        <v>393</v>
      </c>
      <c r="G395" s="4">
        <v>-6.1017500000000018</v>
      </c>
      <c r="H395" s="37">
        <v>206.06874999999994</v>
      </c>
      <c r="I395" s="4">
        <v>-3.9360208333333331</v>
      </c>
      <c r="J395" s="37">
        <v>5.3781249999999998</v>
      </c>
      <c r="K395" s="4">
        <v>6.1335347222222216</v>
      </c>
      <c r="L395" s="37">
        <v>5.4904791666666668</v>
      </c>
      <c r="M395" s="4">
        <v>2.2920000000000003</v>
      </c>
      <c r="N395" s="63">
        <v>116.63684000000001</v>
      </c>
      <c r="O395" s="6">
        <v>116.63684000000001</v>
      </c>
      <c r="P395" s="37">
        <v>10.077422975999999</v>
      </c>
      <c r="Q395" s="7">
        <f t="shared" si="8"/>
        <v>10.077422975999999</v>
      </c>
      <c r="R395" s="60">
        <v>206.06874999999994</v>
      </c>
      <c r="S395" s="61">
        <v>1503.6012412499995</v>
      </c>
      <c r="T395" s="91"/>
      <c r="U395" s="89">
        <v>69128.992390558793</v>
      </c>
      <c r="V395" s="77">
        <v>6.7021911791069443E-3</v>
      </c>
      <c r="W395" s="80">
        <v>1.4550588695435074E-4</v>
      </c>
      <c r="X395" s="86">
        <f t="shared" si="9"/>
        <v>11223.512692643726</v>
      </c>
    </row>
    <row r="396" spans="1:24" x14ac:dyDescent="0.3">
      <c r="A396" s="33">
        <v>2011</v>
      </c>
      <c r="B396" s="3">
        <v>40572</v>
      </c>
      <c r="C396" s="33">
        <v>1</v>
      </c>
      <c r="D396" s="2">
        <v>29</v>
      </c>
      <c r="E396" s="33">
        <v>29</v>
      </c>
      <c r="F396" s="92">
        <v>394</v>
      </c>
      <c r="G396" s="4">
        <v>-9.9174999999999986</v>
      </c>
      <c r="H396" s="37">
        <v>207.89999999999995</v>
      </c>
      <c r="I396" s="4">
        <v>-9.7516145833333336</v>
      </c>
      <c r="J396" s="37">
        <v>5.3603402777777776</v>
      </c>
      <c r="K396" s="4">
        <v>6.1077569444444437</v>
      </c>
      <c r="L396" s="37">
        <v>5.3530833333333332</v>
      </c>
      <c r="M396" s="4">
        <v>2.2196180555555558</v>
      </c>
      <c r="N396" s="63" t="s">
        <v>27</v>
      </c>
      <c r="O396" s="6">
        <v>114.65941896551701</v>
      </c>
      <c r="P396" s="37" t="s">
        <v>27</v>
      </c>
      <c r="Q396" s="7">
        <f t="shared" si="8"/>
        <v>9.9065737986206699</v>
      </c>
      <c r="R396" s="60">
        <v>207.89999999999995</v>
      </c>
      <c r="S396" s="61">
        <v>1516.9631399999996</v>
      </c>
      <c r="T396" s="91"/>
      <c r="U396" s="89">
        <v>69105.461700666536</v>
      </c>
      <c r="V396" s="77" t="s">
        <v>27</v>
      </c>
      <c r="W396" s="80" t="s">
        <v>27</v>
      </c>
      <c r="X396" s="86">
        <f t="shared" si="9"/>
        <v>11233.419266442346</v>
      </c>
    </row>
    <row r="397" spans="1:24" x14ac:dyDescent="0.3">
      <c r="A397" s="33">
        <v>2011</v>
      </c>
      <c r="B397" s="3">
        <v>40573</v>
      </c>
      <c r="C397" s="33">
        <v>1</v>
      </c>
      <c r="D397" s="2">
        <v>30</v>
      </c>
      <c r="E397" s="33">
        <v>30</v>
      </c>
      <c r="F397" s="92">
        <v>395</v>
      </c>
      <c r="G397" s="4">
        <v>-11.995416666666669</v>
      </c>
      <c r="H397" s="37">
        <v>208.02291666666665</v>
      </c>
      <c r="I397" s="4">
        <v>-11.597447916666665</v>
      </c>
      <c r="J397" s="37">
        <v>5.2371249999999998</v>
      </c>
      <c r="K397" s="4">
        <v>6.0394722222222201</v>
      </c>
      <c r="L397" s="37">
        <v>5.3390347222222223</v>
      </c>
      <c r="M397" s="4">
        <v>2.0832361111111117</v>
      </c>
      <c r="N397" s="63" t="s">
        <v>27</v>
      </c>
      <c r="O397" s="6">
        <v>112.681997931034</v>
      </c>
      <c r="P397" s="37" t="s">
        <v>27</v>
      </c>
      <c r="Q397" s="7">
        <f t="shared" si="8"/>
        <v>9.7357246212413386</v>
      </c>
      <c r="R397" s="60">
        <v>208.02291666666665</v>
      </c>
      <c r="S397" s="61">
        <v>1517.86001375</v>
      </c>
      <c r="T397" s="91"/>
      <c r="U397" s="89">
        <v>69081.931010774279</v>
      </c>
      <c r="V397" s="77" t="s">
        <v>27</v>
      </c>
      <c r="W397" s="80" t="s">
        <v>27</v>
      </c>
      <c r="X397" s="86">
        <f t="shared" si="9"/>
        <v>11243.154991063588</v>
      </c>
    </row>
    <row r="398" spans="1:24" x14ac:dyDescent="0.3">
      <c r="A398" s="33">
        <v>2011</v>
      </c>
      <c r="B398" s="3">
        <v>40574</v>
      </c>
      <c r="C398" s="33">
        <v>1</v>
      </c>
      <c r="D398" s="2">
        <v>31</v>
      </c>
      <c r="E398" s="33">
        <v>31</v>
      </c>
      <c r="F398" s="92">
        <v>396</v>
      </c>
      <c r="G398" s="4">
        <v>-16.198125000000005</v>
      </c>
      <c r="H398" s="37">
        <v>208.24374999999989</v>
      </c>
      <c r="I398" s="4">
        <v>-14.413229166666667</v>
      </c>
      <c r="J398" s="37">
        <v>5.4113263888888889</v>
      </c>
      <c r="K398" s="4">
        <v>6.0294652777777777</v>
      </c>
      <c r="L398" s="37">
        <v>5.4286944444444449</v>
      </c>
      <c r="M398" s="4">
        <v>2.1191458333333331</v>
      </c>
      <c r="N398" s="63" t="s">
        <v>27</v>
      </c>
      <c r="O398" s="6">
        <v>110.704576896552</v>
      </c>
      <c r="P398" s="37" t="s">
        <v>27</v>
      </c>
      <c r="Q398" s="7">
        <f t="shared" si="8"/>
        <v>9.5648754438620909</v>
      </c>
      <c r="R398" s="60">
        <v>208.24374999999989</v>
      </c>
      <c r="S398" s="61">
        <v>1519.4713462499992</v>
      </c>
      <c r="T398" s="91"/>
      <c r="U398" s="89">
        <v>69058.400320882021</v>
      </c>
      <c r="V398" s="77" t="s">
        <v>27</v>
      </c>
      <c r="W398" s="80" t="s">
        <v>27</v>
      </c>
      <c r="X398" s="86">
        <f t="shared" si="9"/>
        <v>11252.71986650745</v>
      </c>
    </row>
    <row r="399" spans="1:24" x14ac:dyDescent="0.3">
      <c r="A399" s="33">
        <v>2011</v>
      </c>
      <c r="B399" s="3">
        <v>40575</v>
      </c>
      <c r="C399" s="33">
        <v>2</v>
      </c>
      <c r="D399" s="2">
        <v>1</v>
      </c>
      <c r="E399" s="33">
        <v>32</v>
      </c>
      <c r="F399" s="92">
        <v>397</v>
      </c>
      <c r="G399" s="4">
        <v>-11.831041666666669</v>
      </c>
      <c r="H399" s="37">
        <v>207.88541666666671</v>
      </c>
      <c r="I399" s="4">
        <v>-8.4258750000000013</v>
      </c>
      <c r="J399" s="37">
        <v>5.4887430555555552</v>
      </c>
      <c r="K399" s="4">
        <v>6.0945486111111116</v>
      </c>
      <c r="L399" s="37">
        <v>5.4185555555555558</v>
      </c>
      <c r="M399" s="4">
        <v>2.0639444444444446</v>
      </c>
      <c r="N399" s="63" t="s">
        <v>27</v>
      </c>
      <c r="O399" s="6">
        <v>108.727155862069</v>
      </c>
      <c r="P399" s="37" t="s">
        <v>27</v>
      </c>
      <c r="Q399" s="7">
        <f t="shared" si="8"/>
        <v>9.3940262664827614</v>
      </c>
      <c r="R399" s="60">
        <v>207.88541666666671</v>
      </c>
      <c r="S399" s="61">
        <v>1516.8567312500004</v>
      </c>
      <c r="T399" s="91"/>
      <c r="U399" s="89">
        <v>69034.869630989764</v>
      </c>
      <c r="V399" s="77" t="s">
        <v>27</v>
      </c>
      <c r="W399" s="80" t="s">
        <v>27</v>
      </c>
      <c r="X399" s="86">
        <f t="shared" si="9"/>
        <v>11262.113892773932</v>
      </c>
    </row>
    <row r="400" spans="1:24" x14ac:dyDescent="0.3">
      <c r="A400" s="33">
        <v>2011</v>
      </c>
      <c r="B400" s="3">
        <v>40576</v>
      </c>
      <c r="C400" s="33">
        <v>2</v>
      </c>
      <c r="D400" s="2">
        <v>2</v>
      </c>
      <c r="E400" s="33">
        <v>33</v>
      </c>
      <c r="F400" s="92">
        <v>398</v>
      </c>
      <c r="G400" s="4">
        <v>-11.540416666666667</v>
      </c>
      <c r="H400" s="37">
        <v>206.70208333333335</v>
      </c>
      <c r="I400" s="4">
        <v>-9.8616666666666664</v>
      </c>
      <c r="J400" s="37">
        <v>5.4025833333333333</v>
      </c>
      <c r="K400" s="4">
        <v>6.0252222222222223</v>
      </c>
      <c r="L400" s="37">
        <v>5.4377777777777778</v>
      </c>
      <c r="M400" s="4">
        <v>2.0900277777777778</v>
      </c>
      <c r="N400" s="63" t="s">
        <v>27</v>
      </c>
      <c r="O400" s="6">
        <v>106.749734827586</v>
      </c>
      <c r="P400" s="37" t="s">
        <v>27</v>
      </c>
      <c r="Q400" s="7">
        <f t="shared" si="8"/>
        <v>9.2231770891034301</v>
      </c>
      <c r="R400" s="60">
        <v>206.70208333333335</v>
      </c>
      <c r="S400" s="61">
        <v>1508.2224212500003</v>
      </c>
      <c r="T400" s="91"/>
      <c r="U400" s="89">
        <v>69011.338941097507</v>
      </c>
      <c r="V400" s="77" t="s">
        <v>27</v>
      </c>
      <c r="W400" s="80" t="s">
        <v>27</v>
      </c>
      <c r="X400" s="86">
        <f t="shared" si="9"/>
        <v>11271.337069863035</v>
      </c>
    </row>
    <row r="401" spans="1:24" x14ac:dyDescent="0.3">
      <c r="A401" s="33">
        <v>2011</v>
      </c>
      <c r="B401" s="3">
        <v>40577</v>
      </c>
      <c r="C401" s="33">
        <v>2</v>
      </c>
      <c r="D401" s="2">
        <v>3</v>
      </c>
      <c r="E401" s="33">
        <v>34</v>
      </c>
      <c r="F401" s="92">
        <v>399</v>
      </c>
      <c r="G401" s="4">
        <v>-11.762291666666668</v>
      </c>
      <c r="H401" s="37">
        <v>207.07916666666657</v>
      </c>
      <c r="I401" s="4">
        <v>-13.751458333333332</v>
      </c>
      <c r="J401" s="37">
        <v>5.3079652777777779</v>
      </c>
      <c r="K401" s="4">
        <v>5.9755486111111118</v>
      </c>
      <c r="L401" s="37">
        <v>5.3338680555555555</v>
      </c>
      <c r="M401" s="4">
        <v>2.0374722222222226</v>
      </c>
      <c r="N401" s="63">
        <v>104.772313793103</v>
      </c>
      <c r="O401" s="6">
        <v>104.772313793103</v>
      </c>
      <c r="P401" s="37">
        <v>9.0523279117240971</v>
      </c>
      <c r="Q401" s="7">
        <f t="shared" si="8"/>
        <v>9.0523279117240989</v>
      </c>
      <c r="R401" s="60">
        <v>207.07916666666657</v>
      </c>
      <c r="S401" s="61">
        <v>1510.973847499999</v>
      </c>
      <c r="T401" s="91"/>
      <c r="U401" s="89">
        <v>68987.80825120525</v>
      </c>
      <c r="V401" s="77">
        <v>5.991055322831524E-3</v>
      </c>
      <c r="W401" s="80">
        <v>1.3099076248924085E-4</v>
      </c>
      <c r="X401" s="86">
        <f t="shared" si="9"/>
        <v>11280.389397774759</v>
      </c>
    </row>
    <row r="402" spans="1:24" x14ac:dyDescent="0.3">
      <c r="A402" s="33">
        <v>2011</v>
      </c>
      <c r="B402" s="3">
        <v>40578</v>
      </c>
      <c r="C402" s="33">
        <v>2</v>
      </c>
      <c r="D402" s="2">
        <v>4</v>
      </c>
      <c r="E402" s="33">
        <v>35</v>
      </c>
      <c r="F402" s="92">
        <v>400</v>
      </c>
      <c r="G402" s="4">
        <v>-10.759583333333333</v>
      </c>
      <c r="H402" s="37">
        <v>207.23958333333329</v>
      </c>
      <c r="I402" s="4">
        <v>-10.394885416666668</v>
      </c>
      <c r="J402" s="37">
        <v>5.3659166666666662</v>
      </c>
      <c r="K402" s="4">
        <v>6.0127222222222221</v>
      </c>
      <c r="L402" s="37">
        <v>5.3727847222222218</v>
      </c>
      <c r="M402" s="4">
        <v>1.9357222222222223</v>
      </c>
      <c r="N402" s="63">
        <v>120.2685125</v>
      </c>
      <c r="O402" s="6">
        <v>120.2685125</v>
      </c>
      <c r="P402" s="37">
        <v>10.391199479999999</v>
      </c>
      <c r="Q402" s="7">
        <f t="shared" si="8"/>
        <v>10.391199480000001</v>
      </c>
      <c r="R402" s="60">
        <v>207.23958333333329</v>
      </c>
      <c r="S402" s="61">
        <v>1512.1443437499995</v>
      </c>
      <c r="T402" s="91"/>
      <c r="U402" s="89">
        <v>68964.277561312992</v>
      </c>
      <c r="V402" s="77">
        <v>6.8718304062366413E-3</v>
      </c>
      <c r="W402" s="80">
        <v>1.5041962302809444E-4</v>
      </c>
      <c r="X402" s="86">
        <f t="shared" si="9"/>
        <v>11290.780597254759</v>
      </c>
    </row>
    <row r="403" spans="1:24" x14ac:dyDescent="0.3">
      <c r="A403" s="33">
        <v>2011</v>
      </c>
      <c r="B403" s="3">
        <v>40579</v>
      </c>
      <c r="C403" s="33">
        <v>2</v>
      </c>
      <c r="D403" s="2">
        <v>5</v>
      </c>
      <c r="E403" s="33">
        <v>36</v>
      </c>
      <c r="F403" s="92">
        <v>401</v>
      </c>
      <c r="G403" s="4">
        <v>-6.8058750000000003</v>
      </c>
      <c r="H403" s="37">
        <v>207.13750000000005</v>
      </c>
      <c r="I403" s="4">
        <v>-6.8647499999999999</v>
      </c>
      <c r="J403" s="37">
        <v>5.2987499999999992</v>
      </c>
      <c r="K403" s="4">
        <v>5.9341388888888886</v>
      </c>
      <c r="L403" s="37">
        <v>5.2102777777777769</v>
      </c>
      <c r="M403" s="4">
        <v>1.7962013888888884</v>
      </c>
      <c r="N403" s="63">
        <v>141.58775652173901</v>
      </c>
      <c r="O403" s="6">
        <v>141.58775652173901</v>
      </c>
      <c r="P403" s="37">
        <v>12.233182163478249</v>
      </c>
      <c r="Q403" s="7">
        <f t="shared" si="8"/>
        <v>12.233182163478251</v>
      </c>
      <c r="R403" s="60">
        <v>207.13750000000005</v>
      </c>
      <c r="S403" s="61">
        <v>1511.3994825000002</v>
      </c>
      <c r="T403" s="91"/>
      <c r="U403" s="89">
        <v>68940.746871420735</v>
      </c>
      <c r="V403" s="77">
        <v>8.0939435967275764E-3</v>
      </c>
      <c r="W403" s="80">
        <v>1.7714819669064664E-4</v>
      </c>
      <c r="X403" s="86">
        <f t="shared" si="9"/>
        <v>11303.013779418237</v>
      </c>
    </row>
    <row r="404" spans="1:24" x14ac:dyDescent="0.3">
      <c r="A404" s="33">
        <v>2011</v>
      </c>
      <c r="B404" s="3">
        <v>40580</v>
      </c>
      <c r="C404" s="33">
        <v>2</v>
      </c>
      <c r="D404" s="2">
        <v>6</v>
      </c>
      <c r="E404" s="33">
        <v>37</v>
      </c>
      <c r="F404" s="92">
        <v>402</v>
      </c>
      <c r="G404" s="4">
        <v>-4.1757083333333345</v>
      </c>
      <c r="H404" s="37">
        <v>207.96666666666661</v>
      </c>
      <c r="I404" s="4">
        <v>-1.9226562500000004</v>
      </c>
      <c r="J404" s="37">
        <v>5.0484166666666681</v>
      </c>
      <c r="K404" s="4">
        <v>5.8300833333333344</v>
      </c>
      <c r="L404" s="37">
        <v>5.0198333333333318</v>
      </c>
      <c r="M404" s="4">
        <v>1.6620694444444439</v>
      </c>
      <c r="N404" s="63">
        <v>97.174559459459502</v>
      </c>
      <c r="O404" s="6">
        <v>97.174559459459502</v>
      </c>
      <c r="P404" s="37">
        <v>8.3958819372973004</v>
      </c>
      <c r="Q404" s="7">
        <f t="shared" si="8"/>
        <v>8.3958819372973004</v>
      </c>
      <c r="R404" s="60">
        <v>207.96666666666661</v>
      </c>
      <c r="S404" s="61">
        <v>1517.4495799999995</v>
      </c>
      <c r="T404" s="91"/>
      <c r="U404" s="89">
        <v>68917.216181528478</v>
      </c>
      <c r="V404" s="77">
        <v>5.5328902178728755E-3</v>
      </c>
      <c r="W404" s="80">
        <v>1.2162480379062802E-4</v>
      </c>
      <c r="X404" s="86">
        <f t="shared" si="9"/>
        <v>11311.409661355534</v>
      </c>
    </row>
    <row r="405" spans="1:24" x14ac:dyDescent="0.3">
      <c r="A405" s="33">
        <v>2011</v>
      </c>
      <c r="B405" s="3">
        <v>40581</v>
      </c>
      <c r="C405" s="33">
        <v>2</v>
      </c>
      <c r="D405" s="2">
        <v>7</v>
      </c>
      <c r="E405" s="33">
        <v>38</v>
      </c>
      <c r="F405" s="92">
        <v>403</v>
      </c>
      <c r="G405" s="4">
        <v>-4.9620624999999992</v>
      </c>
      <c r="H405" s="37">
        <v>209.88124999999999</v>
      </c>
      <c r="I405" s="4">
        <v>-3.0560312500000002</v>
      </c>
      <c r="J405" s="37">
        <v>4.9216180555555553</v>
      </c>
      <c r="K405" s="4">
        <v>5.6950277777777778</v>
      </c>
      <c r="L405" s="37">
        <v>5.0667638888888895</v>
      </c>
      <c r="M405" s="4">
        <v>1.6586527777777775</v>
      </c>
      <c r="N405" s="63">
        <v>101.41858999999999</v>
      </c>
      <c r="O405" s="6">
        <v>101.41858999999999</v>
      </c>
      <c r="P405" s="37">
        <v>8.7625661759999982</v>
      </c>
      <c r="Q405" s="7">
        <f t="shared" si="8"/>
        <v>8.7625661759999982</v>
      </c>
      <c r="R405" s="60">
        <v>209.88124999999999</v>
      </c>
      <c r="S405" s="61">
        <v>1531.4195287499999</v>
      </c>
      <c r="T405" s="91"/>
      <c r="U405" s="89">
        <v>68893.685491636221</v>
      </c>
      <c r="V405" s="77">
        <v>5.7218587144127137E-3</v>
      </c>
      <c r="W405" s="80">
        <v>1.2698304449292893E-4</v>
      </c>
      <c r="X405" s="86">
        <f t="shared" si="9"/>
        <v>11320.172227531533</v>
      </c>
    </row>
    <row r="406" spans="1:24" x14ac:dyDescent="0.3">
      <c r="A406" s="33">
        <v>2011</v>
      </c>
      <c r="B406" s="3">
        <v>40582</v>
      </c>
      <c r="C406" s="33">
        <v>2</v>
      </c>
      <c r="D406" s="2">
        <v>8</v>
      </c>
      <c r="E406" s="33">
        <v>39</v>
      </c>
      <c r="F406" s="92">
        <v>404</v>
      </c>
      <c r="G406" s="4">
        <v>-14.221666666666662</v>
      </c>
      <c r="H406" s="37">
        <v>210.10833333333332</v>
      </c>
      <c r="I406" s="4">
        <v>-13.954583333333337</v>
      </c>
      <c r="J406" s="37">
        <v>5.130472222222223</v>
      </c>
      <c r="K406" s="4">
        <v>5.8953750000000014</v>
      </c>
      <c r="L406" s="37">
        <v>5.183937499999999</v>
      </c>
      <c r="M406" s="4">
        <v>1.7188125000000001</v>
      </c>
      <c r="N406" s="63">
        <v>80.370388888888897</v>
      </c>
      <c r="O406" s="6">
        <v>80.370388888888897</v>
      </c>
      <c r="P406" s="37">
        <v>6.9440016</v>
      </c>
      <c r="Q406" s="7">
        <f t="shared" si="8"/>
        <v>6.9440016000000009</v>
      </c>
      <c r="R406" s="60">
        <v>210.10833333333332</v>
      </c>
      <c r="S406" s="61">
        <v>1533.0764649999996</v>
      </c>
      <c r="T406" s="91"/>
      <c r="U406" s="89">
        <v>68870.154801743964</v>
      </c>
      <c r="V406" s="77">
        <v>4.5294554828352943E-3</v>
      </c>
      <c r="W406" s="80">
        <v>1.0066601792031542E-4</v>
      </c>
      <c r="X406" s="86">
        <f t="shared" si="9"/>
        <v>11327.116229131534</v>
      </c>
    </row>
    <row r="407" spans="1:24" x14ac:dyDescent="0.3">
      <c r="A407" s="33">
        <v>2011</v>
      </c>
      <c r="B407" s="3">
        <v>40583</v>
      </c>
      <c r="C407" s="33">
        <v>2</v>
      </c>
      <c r="D407" s="2">
        <v>9</v>
      </c>
      <c r="E407" s="33">
        <v>40</v>
      </c>
      <c r="F407" s="92">
        <v>405</v>
      </c>
      <c r="G407" s="4">
        <v>-13.144166666666665</v>
      </c>
      <c r="H407" s="37">
        <v>211.2083333333334</v>
      </c>
      <c r="I407" s="4">
        <v>-12.675531250000001</v>
      </c>
      <c r="J407" s="37">
        <v>5.1101041666666669</v>
      </c>
      <c r="K407" s="4">
        <v>5.9091319444444439</v>
      </c>
      <c r="L407" s="37">
        <v>5.1488958333333334</v>
      </c>
      <c r="M407" s="4">
        <v>1.7194861111111113</v>
      </c>
      <c r="N407" s="63">
        <v>100.47879268292699</v>
      </c>
      <c r="O407" s="6">
        <v>100.47879268292699</v>
      </c>
      <c r="P407" s="37">
        <v>8.681367687804892</v>
      </c>
      <c r="Q407" s="7">
        <f t="shared" si="8"/>
        <v>8.681367687804892</v>
      </c>
      <c r="R407" s="60">
        <v>211.2083333333334</v>
      </c>
      <c r="S407" s="61">
        <v>1541.1027250000004</v>
      </c>
      <c r="T407" s="91"/>
      <c r="U407" s="89">
        <v>68846.624111851706</v>
      </c>
      <c r="V407" s="77">
        <v>5.6332180502794774E-3</v>
      </c>
      <c r="W407" s="80">
        <v>1.2589832102831124E-4</v>
      </c>
      <c r="X407" s="86">
        <f t="shared" si="9"/>
        <v>11335.797596819339</v>
      </c>
    </row>
    <row r="408" spans="1:24" x14ac:dyDescent="0.3">
      <c r="A408" s="33">
        <v>2011</v>
      </c>
      <c r="B408" s="3">
        <v>40584</v>
      </c>
      <c r="C408" s="33">
        <v>2</v>
      </c>
      <c r="D408" s="2">
        <v>10</v>
      </c>
      <c r="E408" s="33">
        <v>41</v>
      </c>
      <c r="F408" s="92">
        <v>406</v>
      </c>
      <c r="G408" s="4">
        <v>-15.538958333333333</v>
      </c>
      <c r="H408" s="37">
        <v>211.84583333333333</v>
      </c>
      <c r="I408" s="4">
        <v>-15.307812500000001</v>
      </c>
      <c r="J408" s="37">
        <v>5.2072499999999993</v>
      </c>
      <c r="K408" s="4">
        <v>5.8461250000000007</v>
      </c>
      <c r="L408" s="37">
        <v>5.1036666666666664</v>
      </c>
      <c r="M408" s="4">
        <v>1.6955069444444444</v>
      </c>
      <c r="N408" s="63">
        <v>108.45958043478301</v>
      </c>
      <c r="O408" s="6">
        <v>108.45958043478301</v>
      </c>
      <c r="P408" s="37">
        <v>9.3709077495652515</v>
      </c>
      <c r="Q408" s="7">
        <f t="shared" si="8"/>
        <v>9.3709077495652515</v>
      </c>
      <c r="R408" s="60">
        <v>211.84583333333333</v>
      </c>
      <c r="S408" s="61">
        <v>1545.7543075000001</v>
      </c>
      <c r="T408" s="91"/>
      <c r="U408" s="89">
        <v>68823.093421959449</v>
      </c>
      <c r="V408" s="77">
        <v>6.0623526676248651E-3</v>
      </c>
      <c r="W408" s="80">
        <v>1.3594781100592261E-4</v>
      </c>
      <c r="X408" s="86">
        <f t="shared" si="9"/>
        <v>11345.168504568905</v>
      </c>
    </row>
    <row r="409" spans="1:24" x14ac:dyDescent="0.3">
      <c r="A409" s="33">
        <v>2011</v>
      </c>
      <c r="B409" s="3">
        <v>40585</v>
      </c>
      <c r="C409" s="33">
        <v>2</v>
      </c>
      <c r="D409" s="2">
        <v>11</v>
      </c>
      <c r="E409" s="33">
        <v>42</v>
      </c>
      <c r="F409" s="92">
        <v>407</v>
      </c>
      <c r="G409" s="4">
        <v>-13.500000000000005</v>
      </c>
      <c r="H409" s="37">
        <v>211.79999999999998</v>
      </c>
      <c r="I409" s="4">
        <v>-13.665812500000001</v>
      </c>
      <c r="J409" s="37">
        <v>5.1549097222222224</v>
      </c>
      <c r="K409" s="4">
        <v>5.8244930555555543</v>
      </c>
      <c r="L409" s="37">
        <v>5.0683541666666665</v>
      </c>
      <c r="M409" s="4">
        <v>1.7165347222222216</v>
      </c>
      <c r="N409" s="63">
        <v>112.035258536585</v>
      </c>
      <c r="O409" s="6">
        <v>112.035258536585</v>
      </c>
      <c r="P409" s="37">
        <v>9.679846337560944</v>
      </c>
      <c r="Q409" s="7">
        <f t="shared" si="8"/>
        <v>9.679846337560944</v>
      </c>
      <c r="R409" s="60">
        <v>211.79999999999998</v>
      </c>
      <c r="S409" s="61">
        <v>1545.4198799999999</v>
      </c>
      <c r="T409" s="91"/>
      <c r="U409" s="89">
        <v>68799.562732067192</v>
      </c>
      <c r="V409" s="77">
        <v>6.2635704786979602E-3</v>
      </c>
      <c r="W409" s="80">
        <v>1.4048108293679984E-4</v>
      </c>
      <c r="X409" s="86">
        <f t="shared" si="9"/>
        <v>11354.848350906466</v>
      </c>
    </row>
    <row r="410" spans="1:24" x14ac:dyDescent="0.3">
      <c r="A410" s="33">
        <v>2011</v>
      </c>
      <c r="B410" s="3">
        <v>40586</v>
      </c>
      <c r="C410" s="33">
        <v>2</v>
      </c>
      <c r="D410" s="2">
        <v>12</v>
      </c>
      <c r="E410" s="33">
        <v>43</v>
      </c>
      <c r="F410" s="92">
        <v>408</v>
      </c>
      <c r="G410" s="4">
        <v>-7.214291666666667</v>
      </c>
      <c r="H410" s="37">
        <v>217.24583333333331</v>
      </c>
      <c r="I410" s="4">
        <v>-6.5715312500000014</v>
      </c>
      <c r="J410" s="37">
        <v>5.1120069444444445</v>
      </c>
      <c r="K410" s="4">
        <v>5.7975972222222225</v>
      </c>
      <c r="L410" s="37">
        <v>4.9640902777777782</v>
      </c>
      <c r="M410" s="4">
        <v>1.7259722222222218</v>
      </c>
      <c r="N410" s="63">
        <v>95.326815384615401</v>
      </c>
      <c r="O410" s="6">
        <v>95.326815384615401</v>
      </c>
      <c r="P410" s="37">
        <v>8.2362368492307709</v>
      </c>
      <c r="Q410" s="7">
        <f t="shared" si="8"/>
        <v>8.2362368492307692</v>
      </c>
      <c r="R410" s="60">
        <v>217.24583333333331</v>
      </c>
      <c r="S410" s="61">
        <v>1585.1559474999999</v>
      </c>
      <c r="T410" s="91"/>
      <c r="U410" s="89">
        <v>68776.032042174935</v>
      </c>
      <c r="V410" s="77">
        <v>5.1958527249135354E-3</v>
      </c>
      <c r="W410" s="80">
        <v>1.1957409298318831E-4</v>
      </c>
      <c r="X410" s="86">
        <f t="shared" si="9"/>
        <v>11363.084587755697</v>
      </c>
    </row>
    <row r="411" spans="1:24" x14ac:dyDescent="0.3">
      <c r="A411" s="33">
        <v>2011</v>
      </c>
      <c r="B411" s="3">
        <v>40587</v>
      </c>
      <c r="C411" s="33">
        <v>2</v>
      </c>
      <c r="D411" s="2">
        <v>13</v>
      </c>
      <c r="E411" s="33">
        <v>44</v>
      </c>
      <c r="F411" s="92">
        <v>409</v>
      </c>
      <c r="G411" s="4">
        <v>-0.99074999999999969</v>
      </c>
      <c r="H411" s="37">
        <v>215.89374999999998</v>
      </c>
      <c r="I411" s="4">
        <v>3.7062499999999748E-2</v>
      </c>
      <c r="J411" s="37">
        <v>5.0748402777777786</v>
      </c>
      <c r="K411" s="4">
        <v>5.7527152777777779</v>
      </c>
      <c r="L411" s="37">
        <v>4.9955902777777785</v>
      </c>
      <c r="M411" s="4">
        <v>1.6233194444444443</v>
      </c>
      <c r="N411" s="63">
        <v>101.876827659575</v>
      </c>
      <c r="O411" s="6">
        <v>101.876827659575</v>
      </c>
      <c r="P411" s="37">
        <v>8.8021579097872795</v>
      </c>
      <c r="Q411" s="7">
        <f t="shared" si="8"/>
        <v>8.8021579097872813</v>
      </c>
      <c r="R411" s="60">
        <v>215.89374999999998</v>
      </c>
      <c r="S411" s="61">
        <v>1575.2903362499999</v>
      </c>
      <c r="T411" s="91"/>
      <c r="U411" s="89">
        <v>68752.501352282678</v>
      </c>
      <c r="V411" s="77">
        <v>5.5876416602294006E-3</v>
      </c>
      <c r="W411" s="80">
        <v>1.2783694004176371E-4</v>
      </c>
      <c r="X411" s="86">
        <f t="shared" si="9"/>
        <v>11371.886745665484</v>
      </c>
    </row>
    <row r="412" spans="1:24" x14ac:dyDescent="0.3">
      <c r="A412" s="33">
        <v>2011</v>
      </c>
      <c r="B412" s="3">
        <v>40588</v>
      </c>
      <c r="C412" s="33">
        <v>2</v>
      </c>
      <c r="D412" s="2">
        <v>14</v>
      </c>
      <c r="E412" s="33">
        <v>45</v>
      </c>
      <c r="F412" s="92">
        <v>410</v>
      </c>
      <c r="G412" s="4">
        <v>-1.7625000000000004</v>
      </c>
      <c r="H412" s="37">
        <v>213.92291666666685</v>
      </c>
      <c r="I412" s="4">
        <v>-1.2149062500000003</v>
      </c>
      <c r="J412" s="37">
        <v>5.1283680555555549</v>
      </c>
      <c r="K412" s="4">
        <v>5.7139236111111105</v>
      </c>
      <c r="L412" s="37">
        <v>4.8358055555555559</v>
      </c>
      <c r="M412" s="4">
        <v>1.6750902777777774</v>
      </c>
      <c r="N412" s="63">
        <v>102.753053846154</v>
      </c>
      <c r="O412" s="6">
        <v>102.753053846154</v>
      </c>
      <c r="P412" s="37">
        <v>8.8778638523077049</v>
      </c>
      <c r="Q412" s="7">
        <f t="shared" si="8"/>
        <v>8.8778638523077067</v>
      </c>
      <c r="R412" s="60">
        <v>213.92291666666685</v>
      </c>
      <c r="S412" s="61">
        <v>1560.9099537500013</v>
      </c>
      <c r="T412" s="91"/>
      <c r="U412" s="89">
        <v>68728.97066239042</v>
      </c>
      <c r="V412" s="77">
        <v>5.687620756712532E-3</v>
      </c>
      <c r="W412" s="80">
        <v>1.2898365902606679E-4</v>
      </c>
      <c r="X412" s="86">
        <f t="shared" si="9"/>
        <v>11380.764609517792</v>
      </c>
    </row>
    <row r="413" spans="1:24" x14ac:dyDescent="0.3">
      <c r="A413" s="33">
        <v>2011</v>
      </c>
      <c r="B413" s="3">
        <v>40589</v>
      </c>
      <c r="C413" s="33">
        <v>2</v>
      </c>
      <c r="D413" s="2">
        <v>15</v>
      </c>
      <c r="E413" s="33">
        <v>46</v>
      </c>
      <c r="F413" s="92">
        <v>411</v>
      </c>
      <c r="G413" s="4">
        <v>-10.199270833333335</v>
      </c>
      <c r="H413" s="37">
        <v>212.71875000000003</v>
      </c>
      <c r="I413" s="4">
        <v>-11.262947916666668</v>
      </c>
      <c r="J413" s="37">
        <v>5.103958333333332</v>
      </c>
      <c r="K413" s="4">
        <v>5.7140555555555546</v>
      </c>
      <c r="L413" s="37">
        <v>4.9129791666666671</v>
      </c>
      <c r="M413" s="4">
        <v>1.6625972222222216</v>
      </c>
      <c r="N413" s="63">
        <v>92.164124000000001</v>
      </c>
      <c r="O413" s="6">
        <v>92.164124000000001</v>
      </c>
      <c r="P413" s="37">
        <v>7.9629803135999992</v>
      </c>
      <c r="Q413" s="7">
        <f t="shared" si="8"/>
        <v>7.962980313600001</v>
      </c>
      <c r="R413" s="60">
        <v>212.71875000000003</v>
      </c>
      <c r="S413" s="61">
        <v>1552.12363125</v>
      </c>
      <c r="T413" s="91"/>
      <c r="U413" s="89">
        <v>68705.439972498163</v>
      </c>
      <c r="V413" s="77">
        <v>5.1303776021933431E-3</v>
      </c>
      <c r="W413" s="80">
        <v>1.1573398676809161E-4</v>
      </c>
      <c r="X413" s="86">
        <f t="shared" si="9"/>
        <v>11388.727589831391</v>
      </c>
    </row>
    <row r="414" spans="1:24" x14ac:dyDescent="0.3">
      <c r="A414" s="33">
        <v>2011</v>
      </c>
      <c r="B414" s="3">
        <v>40590</v>
      </c>
      <c r="C414" s="33">
        <v>2</v>
      </c>
      <c r="D414" s="2">
        <v>16</v>
      </c>
      <c r="E414" s="33">
        <v>47</v>
      </c>
      <c r="F414" s="92">
        <v>412</v>
      </c>
      <c r="G414" s="4">
        <v>-1.5124166666666661</v>
      </c>
      <c r="H414" s="37">
        <v>213.08125000000015</v>
      </c>
      <c r="I414" s="4">
        <v>-1.2371249999999991</v>
      </c>
      <c r="J414" s="37">
        <v>4.936826388888889</v>
      </c>
      <c r="K414" s="4">
        <v>5.7158888888888884</v>
      </c>
      <c r="L414" s="37">
        <v>4.9079652777777776</v>
      </c>
      <c r="M414" s="4">
        <v>1.5663958333333337</v>
      </c>
      <c r="N414" s="63">
        <v>120.290327906977</v>
      </c>
      <c r="O414" s="6">
        <v>120.290327906977</v>
      </c>
      <c r="P414" s="37">
        <v>10.393084331162811</v>
      </c>
      <c r="Q414" s="7">
        <f t="shared" si="8"/>
        <v>10.393084331162814</v>
      </c>
      <c r="R414" s="60">
        <v>213.08125000000015</v>
      </c>
      <c r="S414" s="61">
        <v>1554.7686487500011</v>
      </c>
      <c r="T414" s="91"/>
      <c r="U414" s="89">
        <v>68681.909282605906</v>
      </c>
      <c r="V414" s="77">
        <v>6.6846500535746051E-3</v>
      </c>
      <c r="W414" s="80">
        <v>1.5110848128209215E-4</v>
      </c>
      <c r="X414" s="86">
        <f t="shared" si="9"/>
        <v>11399.120674162554</v>
      </c>
    </row>
    <row r="415" spans="1:24" x14ac:dyDescent="0.3">
      <c r="A415" s="33">
        <v>2011</v>
      </c>
      <c r="B415" s="3">
        <v>40591</v>
      </c>
      <c r="C415" s="33">
        <v>2</v>
      </c>
      <c r="D415" s="2">
        <v>17</v>
      </c>
      <c r="E415" s="33">
        <v>48</v>
      </c>
      <c r="F415" s="92">
        <v>413</v>
      </c>
      <c r="G415" s="4">
        <v>4.3403125000000005</v>
      </c>
      <c r="H415" s="37">
        <v>210.04583333333326</v>
      </c>
      <c r="I415" s="4">
        <v>3.3180208333333332</v>
      </c>
      <c r="J415" s="37">
        <v>4.7723263888888887</v>
      </c>
      <c r="K415" s="4">
        <v>5.6157916666666665</v>
      </c>
      <c r="L415" s="37">
        <v>4.8389305555555557</v>
      </c>
      <c r="M415" s="4">
        <v>1.5581875000000001</v>
      </c>
      <c r="N415" s="63">
        <v>83.149737500000001</v>
      </c>
      <c r="O415" s="6">
        <v>83.149737500000001</v>
      </c>
      <c r="P415" s="37">
        <v>7.1841373199999996</v>
      </c>
      <c r="Q415" s="7">
        <f t="shared" si="8"/>
        <v>7.1841373200000014</v>
      </c>
      <c r="R415" s="60">
        <v>210.04583333333326</v>
      </c>
      <c r="S415" s="61">
        <v>1532.6204274999993</v>
      </c>
      <c r="T415" s="91"/>
      <c r="U415" s="89">
        <v>68658.378592713649</v>
      </c>
      <c r="V415" s="77">
        <v>4.6874863411018987E-3</v>
      </c>
      <c r="W415" s="80">
        <v>1.0449083278623668E-4</v>
      </c>
      <c r="X415" s="86">
        <f t="shared" si="9"/>
        <v>11406.304811482554</v>
      </c>
    </row>
    <row r="416" spans="1:24" x14ac:dyDescent="0.3">
      <c r="A416" s="33">
        <v>2011</v>
      </c>
      <c r="B416" s="3">
        <v>40592</v>
      </c>
      <c r="C416" s="33">
        <v>2</v>
      </c>
      <c r="D416" s="2">
        <v>18</v>
      </c>
      <c r="E416" s="33">
        <v>49</v>
      </c>
      <c r="F416" s="92">
        <v>414</v>
      </c>
      <c r="G416" s="4">
        <v>3.6884791666666668</v>
      </c>
      <c r="H416" s="37">
        <v>197.92083333333335</v>
      </c>
      <c r="I416" s="4">
        <v>2.5657708333333336</v>
      </c>
      <c r="J416" s="37">
        <v>4.8851597222222232</v>
      </c>
      <c r="K416" s="4">
        <v>5.5824999999999996</v>
      </c>
      <c r="L416" s="37">
        <v>4.4909097222222227</v>
      </c>
      <c r="M416" s="4">
        <v>1.4810347222222224</v>
      </c>
      <c r="N416" s="63">
        <v>113.565144</v>
      </c>
      <c r="O416" s="6">
        <v>113.565144</v>
      </c>
      <c r="P416" s="37">
        <v>9.8120284416000008</v>
      </c>
      <c r="Q416" s="7">
        <f t="shared" si="8"/>
        <v>9.8120284416000025</v>
      </c>
      <c r="R416" s="60">
        <v>197.92083333333335</v>
      </c>
      <c r="S416" s="61">
        <v>1444.1491524999999</v>
      </c>
      <c r="T416" s="91"/>
      <c r="U416" s="89">
        <v>68634.847902821391</v>
      </c>
      <c r="V416" s="77">
        <v>6.794331752100655E-3</v>
      </c>
      <c r="W416" s="80">
        <v>1.4276495024028251E-4</v>
      </c>
      <c r="X416" s="86">
        <f t="shared" si="9"/>
        <v>11416.116839924154</v>
      </c>
    </row>
    <row r="417" spans="1:24" x14ac:dyDescent="0.3">
      <c r="A417" s="33">
        <v>2011</v>
      </c>
      <c r="B417" s="3">
        <v>40593</v>
      </c>
      <c r="C417" s="33">
        <v>2</v>
      </c>
      <c r="D417" s="2">
        <v>19</v>
      </c>
      <c r="E417" s="33">
        <v>50</v>
      </c>
      <c r="F417" s="92">
        <v>415</v>
      </c>
      <c r="G417" s="4">
        <v>-5.9830624999999991</v>
      </c>
      <c r="H417" s="37">
        <v>197.63750000000002</v>
      </c>
      <c r="I417" s="4">
        <v>-3.7803333333333331</v>
      </c>
      <c r="J417" s="37">
        <v>5.0939583333333331</v>
      </c>
      <c r="K417" s="4">
        <v>5.5680486111111103</v>
      </c>
      <c r="L417" s="37">
        <v>4.5775555555555547</v>
      </c>
      <c r="M417" s="4">
        <v>1.4657777777777774</v>
      </c>
      <c r="N417" s="63" t="s">
        <v>27</v>
      </c>
      <c r="O417" s="6">
        <v>81.658056999999999</v>
      </c>
      <c r="P417" s="37" t="s">
        <v>27</v>
      </c>
      <c r="Q417" s="7">
        <f t="shared" si="8"/>
        <v>7.0552561247999988</v>
      </c>
      <c r="R417" s="60">
        <v>197.63750000000002</v>
      </c>
      <c r="S417" s="61">
        <v>1442.0817824999999</v>
      </c>
      <c r="T417" s="91"/>
      <c r="U417" s="89">
        <v>68611.317212929134</v>
      </c>
      <c r="V417" s="77" t="s">
        <v>27</v>
      </c>
      <c r="W417" s="80" t="s">
        <v>27</v>
      </c>
      <c r="X417" s="86">
        <f t="shared" si="9"/>
        <v>11423.172096048955</v>
      </c>
    </row>
    <row r="418" spans="1:24" x14ac:dyDescent="0.3">
      <c r="A418" s="33">
        <v>2011</v>
      </c>
      <c r="B418" s="3">
        <v>40594</v>
      </c>
      <c r="C418" s="33">
        <v>2</v>
      </c>
      <c r="D418" s="2">
        <v>20</v>
      </c>
      <c r="E418" s="33">
        <v>51</v>
      </c>
      <c r="F418" s="92">
        <v>416</v>
      </c>
      <c r="G418" s="4">
        <v>-6.7990833333333329</v>
      </c>
      <c r="H418" s="37">
        <v>197.22708333333333</v>
      </c>
      <c r="I418" s="4">
        <v>-5.4983020833333338</v>
      </c>
      <c r="J418" s="37">
        <v>4.9551249999999998</v>
      </c>
      <c r="K418" s="4">
        <v>5.5417916666666658</v>
      </c>
      <c r="L418" s="37">
        <v>4.606694444444444</v>
      </c>
      <c r="M418" s="4">
        <v>1.4405277777777774</v>
      </c>
      <c r="N418" s="63">
        <v>49.750970000000002</v>
      </c>
      <c r="O418" s="6">
        <v>49.750970000000002</v>
      </c>
      <c r="P418" s="37">
        <v>4.2984838080000003</v>
      </c>
      <c r="Q418" s="7">
        <f t="shared" si="8"/>
        <v>4.2984838080000003</v>
      </c>
      <c r="R418" s="60">
        <v>197.22708333333333</v>
      </c>
      <c r="S418" s="61">
        <v>1439.0871362499997</v>
      </c>
      <c r="T418" s="91"/>
      <c r="U418" s="89">
        <v>68587.786523036877</v>
      </c>
      <c r="V418" s="77">
        <v>2.9869517277467091E-3</v>
      </c>
      <c r="W418" s="80">
        <v>6.258881643618933E-5</v>
      </c>
      <c r="X418" s="86">
        <f t="shared" si="9"/>
        <v>11427.470579856954</v>
      </c>
    </row>
    <row r="419" spans="1:24" x14ac:dyDescent="0.3">
      <c r="A419" s="33">
        <v>2011</v>
      </c>
      <c r="B419" s="3">
        <v>40595</v>
      </c>
      <c r="C419" s="33">
        <v>2</v>
      </c>
      <c r="D419" s="2">
        <v>21</v>
      </c>
      <c r="E419" s="33">
        <v>52</v>
      </c>
      <c r="F419" s="92">
        <v>417</v>
      </c>
      <c r="G419" s="4">
        <v>-11.197500000000003</v>
      </c>
      <c r="H419" s="37">
        <v>200.46041666666667</v>
      </c>
      <c r="I419" s="4">
        <v>-9.0806354166666701</v>
      </c>
      <c r="J419" s="37">
        <v>4.8587152777777778</v>
      </c>
      <c r="K419" s="4">
        <v>5.6356319444444436</v>
      </c>
      <c r="L419" s="37">
        <v>4.5803611111111113</v>
      </c>
      <c r="M419" s="4">
        <v>1.3653819444444446</v>
      </c>
      <c r="N419" s="63">
        <v>78.108417073170799</v>
      </c>
      <c r="O419" s="6">
        <v>78.108417073170799</v>
      </c>
      <c r="P419" s="37">
        <v>6.748567235121957</v>
      </c>
      <c r="Q419" s="7">
        <f t="shared" si="8"/>
        <v>6.7485672351219561</v>
      </c>
      <c r="R419" s="60">
        <v>200.46041666666667</v>
      </c>
      <c r="S419" s="61">
        <v>1462.6794762500001</v>
      </c>
      <c r="T419" s="91"/>
      <c r="U419" s="89">
        <v>68564.25583314462</v>
      </c>
      <c r="V419" s="77">
        <v>4.6138387423223107E-3</v>
      </c>
      <c r="W419" s="80">
        <v>9.8299754392374444E-5</v>
      </c>
      <c r="X419" s="86">
        <f t="shared" si="9"/>
        <v>11434.219147092075</v>
      </c>
    </row>
    <row r="420" spans="1:24" x14ac:dyDescent="0.3">
      <c r="A420" s="33">
        <v>2011</v>
      </c>
      <c r="B420" s="3">
        <v>40596</v>
      </c>
      <c r="C420" s="33">
        <v>2</v>
      </c>
      <c r="D420" s="2">
        <v>22</v>
      </c>
      <c r="E420" s="33">
        <v>53</v>
      </c>
      <c r="F420" s="92">
        <v>418</v>
      </c>
      <c r="G420" s="4">
        <v>-10.942020833333332</v>
      </c>
      <c r="H420" s="37">
        <v>199.67083333333338</v>
      </c>
      <c r="I420" s="4">
        <v>-11.965947916666664</v>
      </c>
      <c r="J420" s="37">
        <v>4.8878819444444455</v>
      </c>
      <c r="K420" s="4">
        <v>5.6314166666666674</v>
      </c>
      <c r="L420" s="37">
        <v>4.531493055555555</v>
      </c>
      <c r="M420" s="4">
        <v>1.1646041666666667</v>
      </c>
      <c r="N420" s="63">
        <v>77.798291176470599</v>
      </c>
      <c r="O420" s="6">
        <v>77.798291176470599</v>
      </c>
      <c r="P420" s="37">
        <v>6.7217723576470592</v>
      </c>
      <c r="Q420" s="7">
        <f t="shared" si="8"/>
        <v>6.7217723576470583</v>
      </c>
      <c r="R420" s="60">
        <v>199.67083333333338</v>
      </c>
      <c r="S420" s="61">
        <v>1456.9182025000002</v>
      </c>
      <c r="T420" s="91"/>
      <c r="U420" s="89">
        <v>68540.725143252363</v>
      </c>
      <c r="V420" s="77">
        <v>4.6136923446442133E-3</v>
      </c>
      <c r="W420" s="80">
        <v>9.7945417616847555E-5</v>
      </c>
      <c r="X420" s="86">
        <f t="shared" si="9"/>
        <v>11440.940919449722</v>
      </c>
    </row>
    <row r="421" spans="1:24" x14ac:dyDescent="0.3">
      <c r="A421" s="33">
        <v>2011</v>
      </c>
      <c r="B421" s="3">
        <v>40597</v>
      </c>
      <c r="C421" s="33">
        <v>2</v>
      </c>
      <c r="D421" s="2">
        <v>23</v>
      </c>
      <c r="E421" s="33">
        <v>54</v>
      </c>
      <c r="F421" s="92">
        <v>419</v>
      </c>
      <c r="G421" s="4">
        <v>-5.6935833333333354</v>
      </c>
      <c r="H421" s="37">
        <v>199.51458333333332</v>
      </c>
      <c r="I421" s="4">
        <v>-7.7861145833333332</v>
      </c>
      <c r="J421" s="37">
        <v>4.8439305555555565</v>
      </c>
      <c r="K421" s="4">
        <v>5.6398472222222216</v>
      </c>
      <c r="L421" s="37">
        <v>4.5588194444444445</v>
      </c>
      <c r="M421" s="4">
        <v>1.0371736111111109</v>
      </c>
      <c r="N421" s="63">
        <v>53.684142857142902</v>
      </c>
      <c r="O421" s="6">
        <v>53.684142857142902</v>
      </c>
      <c r="P421" s="37">
        <v>4.6383099428571466</v>
      </c>
      <c r="Q421" s="7">
        <f t="shared" si="8"/>
        <v>4.6383099428571466</v>
      </c>
      <c r="R421" s="60">
        <v>199.51458333333332</v>
      </c>
      <c r="S421" s="61">
        <v>1455.77810875</v>
      </c>
      <c r="T421" s="91"/>
      <c r="U421" s="89">
        <v>68517.194453360105</v>
      </c>
      <c r="V421" s="77">
        <v>3.1861379938181783E-3</v>
      </c>
      <c r="W421" s="80">
        <v>6.7611351092277145E-5</v>
      </c>
      <c r="X421" s="86">
        <f t="shared" si="9"/>
        <v>11445.579229392579</v>
      </c>
    </row>
    <row r="422" spans="1:24" x14ac:dyDescent="0.3">
      <c r="A422" s="33">
        <v>2011</v>
      </c>
      <c r="B422" s="3">
        <v>40598</v>
      </c>
      <c r="C422" s="33">
        <v>2</v>
      </c>
      <c r="D422" s="2">
        <v>24</v>
      </c>
      <c r="E422" s="33">
        <v>55</v>
      </c>
      <c r="F422" s="92">
        <v>420</v>
      </c>
      <c r="G422" s="4">
        <v>-3.1733958333333341</v>
      </c>
      <c r="H422" s="37">
        <v>215.46250000000009</v>
      </c>
      <c r="I422" s="4">
        <v>-1.1914687500000003</v>
      </c>
      <c r="J422" s="37">
        <v>4.9558958333333329</v>
      </c>
      <c r="K422" s="4">
        <v>5.5590208333333342</v>
      </c>
      <c r="L422" s="37">
        <v>4.584083333333334</v>
      </c>
      <c r="M422" s="4">
        <v>1.3420208333333337</v>
      </c>
      <c r="N422" s="63">
        <v>84.867628571428597</v>
      </c>
      <c r="O422" s="6">
        <v>84.867628571428597</v>
      </c>
      <c r="P422" s="37">
        <v>7.3325631085714305</v>
      </c>
      <c r="Q422" s="7">
        <f t="shared" si="8"/>
        <v>7.3325631085714296</v>
      </c>
      <c r="R422" s="60">
        <v>215.46250000000009</v>
      </c>
      <c r="S422" s="61">
        <v>1572.1436775000006</v>
      </c>
      <c r="T422" s="91"/>
      <c r="U422" s="89">
        <v>68493.663763467848</v>
      </c>
      <c r="V422" s="77">
        <v>4.6640540642134964E-3</v>
      </c>
      <c r="W422" s="80">
        <v>1.0692401144010465E-4</v>
      </c>
      <c r="X422" s="86">
        <f t="shared" si="9"/>
        <v>11452.911792501151</v>
      </c>
    </row>
    <row r="423" spans="1:24" x14ac:dyDescent="0.3">
      <c r="A423" s="33">
        <v>2011</v>
      </c>
      <c r="B423" s="3">
        <v>40599</v>
      </c>
      <c r="C423" s="33">
        <v>2</v>
      </c>
      <c r="D423" s="2">
        <v>25</v>
      </c>
      <c r="E423" s="33">
        <v>56</v>
      </c>
      <c r="F423" s="92">
        <v>421</v>
      </c>
      <c r="G423" s="4">
        <v>-5.1278333333333341</v>
      </c>
      <c r="H423" s="37">
        <v>270.11875000000003</v>
      </c>
      <c r="I423" s="4">
        <v>-4.4572708333333324</v>
      </c>
      <c r="J423" s="37">
        <v>5.0156111111111121</v>
      </c>
      <c r="K423" s="4">
        <v>5.256388888888889</v>
      </c>
      <c r="L423" s="37">
        <v>4.5387777777777787</v>
      </c>
      <c r="M423" s="4">
        <v>2.4877847222222216</v>
      </c>
      <c r="N423" s="63">
        <v>43.08811</v>
      </c>
      <c r="O423" s="6">
        <v>43.08811</v>
      </c>
      <c r="P423" s="37">
        <v>3.7228127039999999</v>
      </c>
      <c r="Q423" s="7">
        <f t="shared" si="8"/>
        <v>3.7228127039999999</v>
      </c>
      <c r="R423" s="60">
        <v>270.11875000000003</v>
      </c>
      <c r="S423" s="61">
        <v>1970.9484712500002</v>
      </c>
      <c r="T423" s="91"/>
      <c r="U423" s="89">
        <v>68470.133073575591</v>
      </c>
      <c r="V423" s="77">
        <v>1.8888432439022342E-3</v>
      </c>
      <c r="W423" s="80">
        <v>5.4306306400884853E-5</v>
      </c>
      <c r="X423" s="86">
        <f t="shared" si="9"/>
        <v>11456.63460520515</v>
      </c>
    </row>
    <row r="424" spans="1:24" x14ac:dyDescent="0.3">
      <c r="A424" s="33">
        <v>2011</v>
      </c>
      <c r="B424" s="3">
        <v>40600</v>
      </c>
      <c r="C424" s="33">
        <v>2</v>
      </c>
      <c r="D424" s="2">
        <v>26</v>
      </c>
      <c r="E424" s="33">
        <v>57</v>
      </c>
      <c r="F424" s="92">
        <v>422</v>
      </c>
      <c r="G424" s="4">
        <v>-5.5345208333333318</v>
      </c>
      <c r="H424" s="37">
        <v>273.58333333333331</v>
      </c>
      <c r="I424" s="4">
        <v>-4.1911145833333343</v>
      </c>
      <c r="J424" s="37">
        <v>5.0277986111111117</v>
      </c>
      <c r="K424" s="4">
        <v>5.3392986111111114</v>
      </c>
      <c r="L424" s="37">
        <v>4.4820416666666665</v>
      </c>
      <c r="M424" s="4">
        <v>2.3062916666666666</v>
      </c>
      <c r="N424" s="63">
        <v>56.704825925925903</v>
      </c>
      <c r="O424" s="6">
        <v>56.704825925925903</v>
      </c>
      <c r="P424" s="37">
        <v>4.8992969599999983</v>
      </c>
      <c r="Q424" s="7">
        <f t="shared" si="8"/>
        <v>4.8992969599999983</v>
      </c>
      <c r="R424" s="60">
        <v>273.58333333333331</v>
      </c>
      <c r="S424" s="61">
        <v>1996.2281499999997</v>
      </c>
      <c r="T424" s="91"/>
      <c r="U424" s="89">
        <v>68446.602383683334</v>
      </c>
      <c r="V424" s="77">
        <v>2.4542770624690364E-3</v>
      </c>
      <c r="W424" s="80">
        <v>7.1494485510109807E-5</v>
      </c>
      <c r="X424" s="86">
        <f t="shared" si="9"/>
        <v>11461.533902165151</v>
      </c>
    </row>
    <row r="425" spans="1:24" x14ac:dyDescent="0.3">
      <c r="A425" s="33">
        <v>2011</v>
      </c>
      <c r="B425" s="3">
        <v>40601</v>
      </c>
      <c r="C425" s="33">
        <v>2</v>
      </c>
      <c r="D425" s="2">
        <v>27</v>
      </c>
      <c r="E425" s="33">
        <v>58</v>
      </c>
      <c r="F425" s="92">
        <v>423</v>
      </c>
      <c r="G425" s="4">
        <v>-1.3062708333333328</v>
      </c>
      <c r="H425" s="37">
        <v>279.83958333333334</v>
      </c>
      <c r="I425" s="4">
        <v>0.63989583333333333</v>
      </c>
      <c r="J425" s="37">
        <v>4.5710902777777784</v>
      </c>
      <c r="K425" s="4">
        <v>5.1398263888888893</v>
      </c>
      <c r="L425" s="37">
        <v>4.3769583333333335</v>
      </c>
      <c r="M425" s="4">
        <v>1.9073402777777773</v>
      </c>
      <c r="N425" s="63">
        <v>77.667624444444499</v>
      </c>
      <c r="O425" s="6">
        <v>77.667624444444499</v>
      </c>
      <c r="P425" s="37">
        <v>6.7104827520000043</v>
      </c>
      <c r="Q425" s="7">
        <f t="shared" si="8"/>
        <v>6.7104827520000052</v>
      </c>
      <c r="R425" s="60">
        <v>279.83958333333334</v>
      </c>
      <c r="S425" s="61">
        <v>2041.87750375</v>
      </c>
      <c r="T425" s="91"/>
      <c r="U425" s="89">
        <v>68423.071693791077</v>
      </c>
      <c r="V425" s="77">
        <v>3.2864276822071356E-3</v>
      </c>
      <c r="W425" s="80">
        <v>9.7960796400250953E-5</v>
      </c>
      <c r="X425" s="86">
        <f t="shared" si="9"/>
        <v>11468.24438491715</v>
      </c>
    </row>
    <row r="426" spans="1:24" x14ac:dyDescent="0.3">
      <c r="A426" s="33">
        <v>2011</v>
      </c>
      <c r="B426" s="3">
        <v>40602</v>
      </c>
      <c r="C426" s="33">
        <v>2</v>
      </c>
      <c r="D426" s="2">
        <v>28</v>
      </c>
      <c r="E426" s="33">
        <v>59</v>
      </c>
      <c r="F426" s="92">
        <v>424</v>
      </c>
      <c r="G426" s="4">
        <v>-1.931604166666667</v>
      </c>
      <c r="H426" s="37">
        <v>273.7520833333333</v>
      </c>
      <c r="I426" s="4">
        <v>-0.25582291666666657</v>
      </c>
      <c r="J426" s="37">
        <v>4.815534722222222</v>
      </c>
      <c r="K426" s="4">
        <v>5.3836805555555562</v>
      </c>
      <c r="L426" s="37">
        <v>4.4755902777777772</v>
      </c>
      <c r="M426" s="4">
        <v>1.6109583333333335</v>
      </c>
      <c r="N426" s="63">
        <v>73.136700000000005</v>
      </c>
      <c r="O426" s="6">
        <v>73.136700000000005</v>
      </c>
      <c r="P426" s="37">
        <v>6.3190108800000004</v>
      </c>
      <c r="Q426" s="7">
        <f t="shared" si="8"/>
        <v>6.3190108799999996</v>
      </c>
      <c r="R426" s="60">
        <v>273.7520833333333</v>
      </c>
      <c r="S426" s="61">
        <v>1997.4594512499998</v>
      </c>
      <c r="T426" s="91"/>
      <c r="U426" s="89">
        <v>68399.541003898819</v>
      </c>
      <c r="V426" s="77">
        <v>3.163523983450876E-3</v>
      </c>
      <c r="W426" s="80">
        <v>9.2279974588784487E-5</v>
      </c>
      <c r="X426" s="86">
        <f t="shared" si="9"/>
        <v>11474.563395797151</v>
      </c>
    </row>
    <row r="427" spans="1:24" x14ac:dyDescent="0.3">
      <c r="A427" s="33">
        <v>2011</v>
      </c>
      <c r="B427" s="3">
        <v>40603</v>
      </c>
      <c r="C427" s="33">
        <v>3</v>
      </c>
      <c r="D427" s="2">
        <v>1</v>
      </c>
      <c r="E427" s="33">
        <v>60</v>
      </c>
      <c r="F427" s="92">
        <v>425</v>
      </c>
      <c r="G427" s="4">
        <v>-4.501854166666666</v>
      </c>
      <c r="H427" s="37">
        <v>272.10833333333341</v>
      </c>
      <c r="I427" s="4">
        <v>-5.0383854166666664</v>
      </c>
      <c r="J427" s="37">
        <v>5.0040555555555555</v>
      </c>
      <c r="K427" s="4">
        <v>5.4654444444444437</v>
      </c>
      <c r="L427" s="37">
        <v>4.5349027777777779</v>
      </c>
      <c r="M427" s="4">
        <v>1.4122986111111107</v>
      </c>
      <c r="N427" s="63">
        <v>96.589603333333301</v>
      </c>
      <c r="O427" s="6">
        <v>96.589603333333301</v>
      </c>
      <c r="P427" s="37">
        <v>8.3453417279999975</v>
      </c>
      <c r="Q427" s="7">
        <f t="shared" si="8"/>
        <v>8.3453417279999957</v>
      </c>
      <c r="R427" s="60">
        <v>272.10833333333341</v>
      </c>
      <c r="S427" s="61">
        <v>1985.4656650000004</v>
      </c>
      <c r="T427" s="91"/>
      <c r="U427" s="89">
        <v>68376.010314006562</v>
      </c>
      <c r="V427" s="77">
        <v>4.2032163411901639E-3</v>
      </c>
      <c r="W427" s="80">
        <v>1.2191646658984763E-4</v>
      </c>
      <c r="X427" s="86">
        <f t="shared" si="9"/>
        <v>11482.908737525151</v>
      </c>
    </row>
    <row r="428" spans="1:24" x14ac:dyDescent="0.3">
      <c r="A428" s="33">
        <v>2011</v>
      </c>
      <c r="B428" s="3">
        <v>40604</v>
      </c>
      <c r="C428" s="33">
        <v>3</v>
      </c>
      <c r="D428" s="2">
        <v>2</v>
      </c>
      <c r="E428" s="33">
        <v>61</v>
      </c>
      <c r="F428" s="92">
        <v>426</v>
      </c>
      <c r="G428" s="4">
        <v>-7.8658125000000014</v>
      </c>
      <c r="H428" s="37">
        <v>273.39999999999998</v>
      </c>
      <c r="I428" s="4">
        <v>-6.7308124999999981</v>
      </c>
      <c r="J428" s="37">
        <v>5.0435902777777768</v>
      </c>
      <c r="K428" s="4">
        <v>5.4697222222222228</v>
      </c>
      <c r="L428" s="37">
        <v>4.5344791666666673</v>
      </c>
      <c r="M428" s="4">
        <v>1.2391458333333334</v>
      </c>
      <c r="N428" s="63">
        <v>66.737575000000007</v>
      </c>
      <c r="O428" s="6">
        <v>66.737575000000007</v>
      </c>
      <c r="P428" s="37">
        <v>5.7661264800000005</v>
      </c>
      <c r="Q428" s="7">
        <f t="shared" si="8"/>
        <v>5.7661264800000005</v>
      </c>
      <c r="R428" s="60">
        <v>273.39999999999998</v>
      </c>
      <c r="S428" s="61">
        <v>1994.8904399999997</v>
      </c>
      <c r="T428" s="91"/>
      <c r="U428" s="89">
        <v>68352.479624114305</v>
      </c>
      <c r="V428" s="77">
        <v>2.8904476979698199E-3</v>
      </c>
      <c r="W428" s="80">
        <v>8.4267933687561441E-5</v>
      </c>
      <c r="X428" s="86">
        <f t="shared" si="9"/>
        <v>11488.674864005152</v>
      </c>
    </row>
    <row r="429" spans="1:24" x14ac:dyDescent="0.3">
      <c r="A429" s="33">
        <v>2011</v>
      </c>
      <c r="B429" s="3">
        <v>40605</v>
      </c>
      <c r="C429" s="33">
        <v>3</v>
      </c>
      <c r="D429" s="2">
        <v>3</v>
      </c>
      <c r="E429" s="33">
        <v>62</v>
      </c>
      <c r="F429" s="92">
        <v>427</v>
      </c>
      <c r="G429" s="4">
        <v>-7.6560208333333337</v>
      </c>
      <c r="H429" s="37">
        <v>273.93124999999992</v>
      </c>
      <c r="I429" s="4">
        <v>-6.6195833333333329</v>
      </c>
      <c r="J429" s="37">
        <v>5.1244375</v>
      </c>
      <c r="K429" s="4">
        <v>5.489826388888889</v>
      </c>
      <c r="L429" s="37">
        <v>4.4588888888888896</v>
      </c>
      <c r="M429" s="4">
        <v>1.0936458333333334</v>
      </c>
      <c r="N429" s="63">
        <v>64.686980000000005</v>
      </c>
      <c r="O429" s="6">
        <v>64.686980000000005</v>
      </c>
      <c r="P429" s="37">
        <v>5.5889550720000001</v>
      </c>
      <c r="Q429" s="7">
        <f t="shared" si="8"/>
        <v>5.588955072000001</v>
      </c>
      <c r="R429" s="60">
        <v>273.93124999999992</v>
      </c>
      <c r="S429" s="61">
        <v>1998.7667587499993</v>
      </c>
      <c r="T429" s="91"/>
      <c r="U429" s="89">
        <v>68328.948934222048</v>
      </c>
      <c r="V429" s="77">
        <v>2.7962017316594031E-3</v>
      </c>
      <c r="W429" s="80">
        <v>8.1708793137245616E-5</v>
      </c>
      <c r="X429" s="86">
        <f t="shared" si="9"/>
        <v>11494.263819077152</v>
      </c>
    </row>
    <row r="430" spans="1:24" x14ac:dyDescent="0.3">
      <c r="A430" s="33">
        <v>2011</v>
      </c>
      <c r="B430" s="3">
        <v>40606</v>
      </c>
      <c r="C430" s="33">
        <v>3</v>
      </c>
      <c r="D430" s="2">
        <v>4</v>
      </c>
      <c r="E430" s="33">
        <v>63</v>
      </c>
      <c r="F430" s="92">
        <v>428</v>
      </c>
      <c r="G430" s="4">
        <v>-1.3487916666666659</v>
      </c>
      <c r="H430" s="37">
        <v>276.125</v>
      </c>
      <c r="I430" s="4">
        <v>-0.52088541666666699</v>
      </c>
      <c r="J430" s="37">
        <v>5.0826458333333333</v>
      </c>
      <c r="K430" s="4">
        <v>5.461423611111111</v>
      </c>
      <c r="L430" s="37">
        <v>4.3732708333333337</v>
      </c>
      <c r="M430" s="4">
        <v>0.94745138888888913</v>
      </c>
      <c r="N430" s="63">
        <v>90.647237500000003</v>
      </c>
      <c r="O430" s="6">
        <v>90.647237500000003</v>
      </c>
      <c r="P430" s="37">
        <v>7.8319213200000002</v>
      </c>
      <c r="Q430" s="7">
        <f t="shared" si="8"/>
        <v>7.8319213200000002</v>
      </c>
      <c r="R430" s="60">
        <v>276.125</v>
      </c>
      <c r="S430" s="61">
        <v>2014.7736749999999</v>
      </c>
      <c r="T430" s="91"/>
      <c r="U430" s="89">
        <v>68305.41824432979</v>
      </c>
      <c r="V430" s="77">
        <v>3.8872462039687911E-3</v>
      </c>
      <c r="W430" s="80">
        <v>1.145424713818009E-4</v>
      </c>
      <c r="X430" s="86">
        <f t="shared" si="9"/>
        <v>11502.095740397152</v>
      </c>
    </row>
    <row r="431" spans="1:24" x14ac:dyDescent="0.3">
      <c r="A431" s="33">
        <v>2011</v>
      </c>
      <c r="B431" s="3">
        <v>40607</v>
      </c>
      <c r="C431" s="33">
        <v>3</v>
      </c>
      <c r="D431" s="2">
        <v>5</v>
      </c>
      <c r="E431" s="33">
        <v>64</v>
      </c>
      <c r="F431" s="92">
        <v>429</v>
      </c>
      <c r="G431" s="4">
        <v>1.188791666666666</v>
      </c>
      <c r="H431" s="37">
        <v>272.20416666666665</v>
      </c>
      <c r="I431" s="4">
        <v>3.3886458333333334</v>
      </c>
      <c r="J431" s="37">
        <v>5.1323680555555553</v>
      </c>
      <c r="K431" s="4">
        <v>5.4826180555555561</v>
      </c>
      <c r="L431" s="37">
        <v>4.28767361111111</v>
      </c>
      <c r="M431" s="4">
        <v>0.89664583333333348</v>
      </c>
      <c r="N431" s="63">
        <v>69.890230769230797</v>
      </c>
      <c r="O431" s="6">
        <v>69.890230769230797</v>
      </c>
      <c r="P431" s="37">
        <v>6.0385159384615408</v>
      </c>
      <c r="Q431" s="7">
        <f t="shared" si="8"/>
        <v>6.0385159384615408</v>
      </c>
      <c r="R431" s="60">
        <v>272.20416666666665</v>
      </c>
      <c r="S431" s="61">
        <v>1986.1649224999999</v>
      </c>
      <c r="T431" s="91"/>
      <c r="U431" s="89">
        <v>68281.887554437533</v>
      </c>
      <c r="V431" s="77">
        <v>3.0402892881930561E-3</v>
      </c>
      <c r="W431" s="80">
        <v>8.8346340611056149E-5</v>
      </c>
      <c r="X431" s="86">
        <f t="shared" si="9"/>
        <v>11508.134256335614</v>
      </c>
    </row>
    <row r="432" spans="1:24" x14ac:dyDescent="0.3">
      <c r="A432" s="33">
        <v>2011</v>
      </c>
      <c r="B432" s="3">
        <v>40608</v>
      </c>
      <c r="C432" s="33">
        <v>3</v>
      </c>
      <c r="D432" s="2">
        <v>6</v>
      </c>
      <c r="E432" s="33">
        <v>65</v>
      </c>
      <c r="F432" s="92">
        <v>430</v>
      </c>
      <c r="G432" s="4">
        <v>-7.6442916666666649</v>
      </c>
      <c r="H432" s="37">
        <v>287.77291666666662</v>
      </c>
      <c r="I432" s="4">
        <v>-6.5623750000000012</v>
      </c>
      <c r="J432" s="37">
        <v>5.2514722222222225</v>
      </c>
      <c r="K432" s="4">
        <v>5.5001458333333337</v>
      </c>
      <c r="L432" s="37">
        <v>4.250506944444445</v>
      </c>
      <c r="M432" s="4">
        <v>0.87420833333333325</v>
      </c>
      <c r="N432" s="63">
        <v>88.850233333333307</v>
      </c>
      <c r="O432" s="6">
        <v>88.850233333333307</v>
      </c>
      <c r="P432" s="37">
        <v>7.6766601599999973</v>
      </c>
      <c r="Q432" s="7">
        <f t="shared" si="8"/>
        <v>7.6766601599999982</v>
      </c>
      <c r="R432" s="60">
        <v>287.77291666666662</v>
      </c>
      <c r="S432" s="61">
        <v>2099.7638637499995</v>
      </c>
      <c r="T432" s="91"/>
      <c r="U432" s="89">
        <v>68258.356864545276</v>
      </c>
      <c r="V432" s="77">
        <v>3.6559635550114365E-3</v>
      </c>
      <c r="W432" s="80">
        <v>1.1235459473289835E-4</v>
      </c>
      <c r="X432" s="86">
        <f t="shared" si="9"/>
        <v>11515.810916495613</v>
      </c>
    </row>
    <row r="433" spans="1:24" x14ac:dyDescent="0.3">
      <c r="A433" s="33">
        <v>2011</v>
      </c>
      <c r="B433" s="3">
        <v>40609</v>
      </c>
      <c r="C433" s="33">
        <v>3</v>
      </c>
      <c r="D433" s="2">
        <v>7</v>
      </c>
      <c r="E433" s="33">
        <v>66</v>
      </c>
      <c r="F433" s="92">
        <v>431</v>
      </c>
      <c r="G433" s="4">
        <v>-8.9353333333333307</v>
      </c>
      <c r="H433" s="37">
        <v>285.01666666666682</v>
      </c>
      <c r="I433" s="4">
        <v>-9.7181874999999991</v>
      </c>
      <c r="J433" s="37">
        <v>5.2590694444444441</v>
      </c>
      <c r="K433" s="4">
        <v>5.5455902777777775</v>
      </c>
      <c r="L433" s="37">
        <v>4.2145138888888889</v>
      </c>
      <c r="M433" s="4">
        <v>0.82975694444444448</v>
      </c>
      <c r="N433" s="63">
        <v>148.26397499999999</v>
      </c>
      <c r="O433" s="6">
        <v>148.26397499999999</v>
      </c>
      <c r="P433" s="37">
        <v>12.81000744</v>
      </c>
      <c r="Q433" s="7">
        <f t="shared" ref="Q433:Q496" si="10">O433*60*60*24/10^6</f>
        <v>12.810007439999998</v>
      </c>
      <c r="R433" s="60">
        <v>285.01666666666682</v>
      </c>
      <c r="S433" s="61">
        <v>2079.652610000001</v>
      </c>
      <c r="T433" s="91"/>
      <c r="U433" s="89">
        <v>68234.826174653019</v>
      </c>
      <c r="V433" s="77">
        <v>6.1596861795105255E-3</v>
      </c>
      <c r="W433" s="80">
        <v>1.8755478022586895E-4</v>
      </c>
      <c r="X433" s="86">
        <f t="shared" ref="X433:X496" si="11">X432+Q433</f>
        <v>11528.620923935614</v>
      </c>
    </row>
    <row r="434" spans="1:24" x14ac:dyDescent="0.3">
      <c r="A434" s="33">
        <v>2011</v>
      </c>
      <c r="B434" s="3">
        <v>40610</v>
      </c>
      <c r="C434" s="33">
        <v>3</v>
      </c>
      <c r="D434" s="2">
        <v>8</v>
      </c>
      <c r="E434" s="33">
        <v>67</v>
      </c>
      <c r="F434" s="92">
        <v>432</v>
      </c>
      <c r="G434" s="4">
        <v>-3.5243541666666687</v>
      </c>
      <c r="H434" s="37">
        <v>282.48124999999999</v>
      </c>
      <c r="I434" s="4">
        <v>-3.8733854166666672</v>
      </c>
      <c r="J434" s="37">
        <v>5.3319513888888892</v>
      </c>
      <c r="K434" s="4">
        <v>5.5378402777777778</v>
      </c>
      <c r="L434" s="37">
        <v>4.1312638888888884</v>
      </c>
      <c r="M434" s="4">
        <v>0.76642361111111068</v>
      </c>
      <c r="N434" s="63">
        <v>47.088724999999997</v>
      </c>
      <c r="O434" s="6">
        <v>47.088724999999997</v>
      </c>
      <c r="P434" s="37">
        <v>4.06846584</v>
      </c>
      <c r="Q434" s="7">
        <f t="shared" si="10"/>
        <v>4.06846584</v>
      </c>
      <c r="R434" s="60">
        <v>282.48124999999999</v>
      </c>
      <c r="S434" s="61">
        <v>2061.1526887499999</v>
      </c>
      <c r="T434" s="91"/>
      <c r="U434" s="89">
        <v>68211.295484760762</v>
      </c>
      <c r="V434" s="77">
        <v>1.9738789184353678E-3</v>
      </c>
      <c r="W434" s="80">
        <v>5.9589497299652509E-5</v>
      </c>
      <c r="X434" s="86">
        <f t="shared" si="11"/>
        <v>11532.689389775614</v>
      </c>
    </row>
    <row r="435" spans="1:24" x14ac:dyDescent="0.3">
      <c r="A435" s="33">
        <v>2011</v>
      </c>
      <c r="B435" s="3">
        <v>40611</v>
      </c>
      <c r="C435" s="33">
        <v>3</v>
      </c>
      <c r="D435" s="2">
        <v>9</v>
      </c>
      <c r="E435" s="33">
        <v>68</v>
      </c>
      <c r="F435" s="92">
        <v>433</v>
      </c>
      <c r="G435" s="4">
        <v>-0.73322916666666715</v>
      </c>
      <c r="H435" s="37">
        <v>283.63541666666663</v>
      </c>
      <c r="I435" s="4">
        <v>0.79333333333333333</v>
      </c>
      <c r="J435" s="37">
        <v>5.2283194444444447</v>
      </c>
      <c r="K435" s="4">
        <v>5.4948611111111108</v>
      </c>
      <c r="L435" s="37">
        <v>4.0837777777777768</v>
      </c>
      <c r="M435" s="4">
        <v>0.72375694444444461</v>
      </c>
      <c r="N435" s="63">
        <v>65.151250000000005</v>
      </c>
      <c r="O435" s="6">
        <v>65.151250000000005</v>
      </c>
      <c r="P435" s="37">
        <v>5.6290680000000002</v>
      </c>
      <c r="Q435" s="7">
        <f t="shared" si="10"/>
        <v>5.6290680000000011</v>
      </c>
      <c r="R435" s="60">
        <v>283.63541666666663</v>
      </c>
      <c r="S435" s="61">
        <v>2069.5741812499996</v>
      </c>
      <c r="T435" s="91"/>
      <c r="U435" s="89">
        <v>68187.764794868504</v>
      </c>
      <c r="V435" s="77">
        <v>2.7199160344183004E-3</v>
      </c>
      <c r="W435" s="80">
        <v>8.2477577078516202E-5</v>
      </c>
      <c r="X435" s="86">
        <f t="shared" si="11"/>
        <v>11538.318457775615</v>
      </c>
    </row>
    <row r="436" spans="1:24" x14ac:dyDescent="0.3">
      <c r="A436" s="33">
        <v>2011</v>
      </c>
      <c r="B436" s="3">
        <v>40612</v>
      </c>
      <c r="C436" s="33">
        <v>3</v>
      </c>
      <c r="D436" s="2">
        <v>10</v>
      </c>
      <c r="E436" s="33">
        <v>69</v>
      </c>
      <c r="F436" s="92">
        <v>434</v>
      </c>
      <c r="G436" s="4">
        <v>2.3520833333333337</v>
      </c>
      <c r="H436" s="37">
        <v>282.57083333333333</v>
      </c>
      <c r="I436" s="4">
        <v>5.0743020833333334</v>
      </c>
      <c r="J436" s="37">
        <v>5.145104166666667</v>
      </c>
      <c r="K436" s="4">
        <v>5.5156944444444456</v>
      </c>
      <c r="L436" s="37">
        <v>3.9761666666666664</v>
      </c>
      <c r="M436" s="4">
        <v>0.7245069444444443</v>
      </c>
      <c r="N436" s="63">
        <v>66.273819047619099</v>
      </c>
      <c r="O436" s="6">
        <v>66.273819047619099</v>
      </c>
      <c r="P436" s="37">
        <v>5.7260579657142898</v>
      </c>
      <c r="Q436" s="7">
        <f t="shared" si="10"/>
        <v>5.7260579657142907</v>
      </c>
      <c r="R436" s="60">
        <v>282.57083333333333</v>
      </c>
      <c r="S436" s="61">
        <v>2061.8063424999996</v>
      </c>
      <c r="T436" s="91"/>
      <c r="U436" s="89">
        <v>68164.234104976247</v>
      </c>
      <c r="V436" s="77">
        <v>2.777204554900767E-3</v>
      </c>
      <c r="W436" s="80">
        <v>8.3929676679243335E-5</v>
      </c>
      <c r="X436" s="86">
        <f t="shared" si="11"/>
        <v>11544.044515741329</v>
      </c>
    </row>
    <row r="437" spans="1:24" x14ac:dyDescent="0.3">
      <c r="A437" s="33">
        <v>2011</v>
      </c>
      <c r="B437" s="3">
        <v>40613</v>
      </c>
      <c r="C437" s="33">
        <v>3</v>
      </c>
      <c r="D437" s="2">
        <v>11</v>
      </c>
      <c r="E437" s="33">
        <v>70</v>
      </c>
      <c r="F437" s="92">
        <v>435</v>
      </c>
      <c r="G437" s="4">
        <v>-0.63037499999999991</v>
      </c>
      <c r="H437" s="37">
        <v>290.91041666666666</v>
      </c>
      <c r="I437" s="4">
        <v>2.0474166666666664</v>
      </c>
      <c r="J437" s="37">
        <v>5.1332847222222222</v>
      </c>
      <c r="K437" s="4">
        <v>5.4944444444444436</v>
      </c>
      <c r="L437" s="37">
        <v>4.037805555555555</v>
      </c>
      <c r="M437" s="4">
        <v>0.72392361111111114</v>
      </c>
      <c r="N437" s="63" t="s">
        <v>27</v>
      </c>
      <c r="O437" s="6">
        <v>84.887230952381003</v>
      </c>
      <c r="P437" s="37" t="s">
        <v>27</v>
      </c>
      <c r="Q437" s="7">
        <f t="shared" si="10"/>
        <v>7.3342567542857191</v>
      </c>
      <c r="R437" s="60">
        <v>290.91041666666666</v>
      </c>
      <c r="S437" s="61">
        <v>2122.6569462499997</v>
      </c>
      <c r="T437" s="91"/>
      <c r="U437" s="89">
        <v>68140.70341508399</v>
      </c>
      <c r="V437" s="77" t="s">
        <v>27</v>
      </c>
      <c r="W437" s="80" t="s">
        <v>27</v>
      </c>
      <c r="X437" s="86">
        <f t="shared" si="11"/>
        <v>11551.378772495615</v>
      </c>
    </row>
    <row r="438" spans="1:24" x14ac:dyDescent="0.3">
      <c r="A438" s="33">
        <v>2011</v>
      </c>
      <c r="B438" s="3">
        <v>40614</v>
      </c>
      <c r="C438" s="33">
        <v>3</v>
      </c>
      <c r="D438" s="2">
        <v>12</v>
      </c>
      <c r="E438" s="33">
        <v>71</v>
      </c>
      <c r="F438" s="92">
        <v>436</v>
      </c>
      <c r="G438" s="4">
        <v>-0.49660416666666657</v>
      </c>
      <c r="H438" s="37">
        <v>300.03541666666666</v>
      </c>
      <c r="I438" s="4">
        <v>1.2221354166666667</v>
      </c>
      <c r="J438" s="37">
        <v>5.1304236111111114</v>
      </c>
      <c r="K438" s="4">
        <v>5.4825833333333334</v>
      </c>
      <c r="L438" s="37">
        <v>3.9554722222222214</v>
      </c>
      <c r="M438" s="4">
        <v>0.73845833333333355</v>
      </c>
      <c r="N438" s="63">
        <v>103.50064285714301</v>
      </c>
      <c r="O438" s="6">
        <v>103.50064285714301</v>
      </c>
      <c r="P438" s="37">
        <v>8.9424555428571555</v>
      </c>
      <c r="Q438" s="7">
        <f t="shared" si="10"/>
        <v>8.9424555428571555</v>
      </c>
      <c r="R438" s="60">
        <v>300.03541666666666</v>
      </c>
      <c r="S438" s="61">
        <v>2189.2384212500001</v>
      </c>
      <c r="T438" s="91"/>
      <c r="U438" s="89">
        <v>68117.172725191733</v>
      </c>
      <c r="V438" s="77">
        <v>4.0847335110039034E-3</v>
      </c>
      <c r="W438" s="80">
        <v>1.3117093037072131E-4</v>
      </c>
      <c r="X438" s="86">
        <f t="shared" si="11"/>
        <v>11560.321228038472</v>
      </c>
    </row>
    <row r="439" spans="1:24" x14ac:dyDescent="0.3">
      <c r="A439" s="33">
        <v>2011</v>
      </c>
      <c r="B439" s="3">
        <v>40615</v>
      </c>
      <c r="C439" s="33">
        <v>3</v>
      </c>
      <c r="D439" s="2">
        <v>13</v>
      </c>
      <c r="E439" s="33">
        <v>72</v>
      </c>
      <c r="F439" s="92">
        <v>437</v>
      </c>
      <c r="G439" s="4">
        <v>-1.7759375000000002</v>
      </c>
      <c r="H439" s="37">
        <v>302.8145833333333</v>
      </c>
      <c r="I439" s="4">
        <v>0.49914583333333351</v>
      </c>
      <c r="J439" s="37">
        <v>5.2083194444444452</v>
      </c>
      <c r="K439" s="4">
        <v>5.4977222222222224</v>
      </c>
      <c r="L439" s="37">
        <v>3.9122569444444451</v>
      </c>
      <c r="M439" s="4">
        <v>0.76865277777777807</v>
      </c>
      <c r="N439" s="63" t="s">
        <v>27</v>
      </c>
      <c r="O439" s="6">
        <v>94.623071428571393</v>
      </c>
      <c r="P439" s="37" t="s">
        <v>27</v>
      </c>
      <c r="Q439" s="7">
        <f t="shared" si="10"/>
        <v>8.1754333714285679</v>
      </c>
      <c r="R439" s="60">
        <v>302.8145833333333</v>
      </c>
      <c r="S439" s="61">
        <v>2209.5168887499995</v>
      </c>
      <c r="T439" s="91"/>
      <c r="U439" s="89">
        <v>68093.642035299476</v>
      </c>
      <c r="V439" s="77" t="s">
        <v>27</v>
      </c>
      <c r="W439" s="80" t="s">
        <v>27</v>
      </c>
      <c r="X439" s="86">
        <f t="shared" si="11"/>
        <v>11568.496661409901</v>
      </c>
    </row>
    <row r="440" spans="1:24" x14ac:dyDescent="0.3">
      <c r="A440" s="33">
        <v>2011</v>
      </c>
      <c r="B440" s="3">
        <v>40616</v>
      </c>
      <c r="C440" s="33">
        <v>3</v>
      </c>
      <c r="D440" s="2">
        <v>14</v>
      </c>
      <c r="E440" s="33">
        <v>73</v>
      </c>
      <c r="F440" s="92">
        <v>438</v>
      </c>
      <c r="G440" s="4">
        <v>-4.1336041666666663</v>
      </c>
      <c r="H440" s="37">
        <v>299.31041666666675</v>
      </c>
      <c r="I440" s="4">
        <v>-5.0112916666666667</v>
      </c>
      <c r="J440" s="37">
        <v>5.2493263888888881</v>
      </c>
      <c r="K440" s="4">
        <v>5.5330486111111119</v>
      </c>
      <c r="L440" s="37">
        <v>3.9284583333333329</v>
      </c>
      <c r="M440" s="4">
        <v>0.79561805555555543</v>
      </c>
      <c r="N440" s="63">
        <v>85.745500000000007</v>
      </c>
      <c r="O440" s="6">
        <v>85.745500000000007</v>
      </c>
      <c r="P440" s="37">
        <v>7.4084111999999998</v>
      </c>
      <c r="Q440" s="7">
        <f t="shared" si="10"/>
        <v>7.4084112000000015</v>
      </c>
      <c r="R440" s="60">
        <v>299.31041666666675</v>
      </c>
      <c r="S440" s="61">
        <v>2183.9483862500006</v>
      </c>
      <c r="T440" s="91"/>
      <c r="U440" s="89">
        <v>68070.111345407218</v>
      </c>
      <c r="V440" s="77">
        <v>3.3922098373033371E-3</v>
      </c>
      <c r="W440" s="80">
        <v>1.0874946409215529E-4</v>
      </c>
      <c r="X440" s="86">
        <f t="shared" si="11"/>
        <v>11575.905072609901</v>
      </c>
    </row>
    <row r="441" spans="1:24" x14ac:dyDescent="0.3">
      <c r="A441" s="33">
        <v>2011</v>
      </c>
      <c r="B441" s="3">
        <v>40617</v>
      </c>
      <c r="C441" s="33">
        <v>3</v>
      </c>
      <c r="D441" s="2">
        <v>15</v>
      </c>
      <c r="E441" s="33">
        <v>74</v>
      </c>
      <c r="F441" s="92">
        <v>439</v>
      </c>
      <c r="G441" s="4">
        <v>-0.98414583333333339</v>
      </c>
      <c r="H441" s="37">
        <v>297.88541666666663</v>
      </c>
      <c r="I441" s="4">
        <v>-2.4641770833333325</v>
      </c>
      <c r="J441" s="37">
        <v>5.3013402777777765</v>
      </c>
      <c r="K441" s="4">
        <v>5.5366111111111111</v>
      </c>
      <c r="L441" s="37">
        <v>3.9037638888888879</v>
      </c>
      <c r="M441" s="4">
        <v>0.80006250000000012</v>
      </c>
      <c r="N441" s="63">
        <v>57.995646153846202</v>
      </c>
      <c r="O441" s="6">
        <v>57.995646153846202</v>
      </c>
      <c r="P441" s="37">
        <v>5.0108238276923123</v>
      </c>
      <c r="Q441" s="7">
        <f t="shared" si="10"/>
        <v>5.0108238276923114</v>
      </c>
      <c r="R441" s="60">
        <v>297.88541666666663</v>
      </c>
      <c r="S441" s="61">
        <v>2173.5507312499994</v>
      </c>
      <c r="T441" s="91"/>
      <c r="U441" s="89">
        <v>68046.580655514961</v>
      </c>
      <c r="V441" s="77">
        <v>2.3053631809231384E-3</v>
      </c>
      <c r="W441" s="80">
        <v>7.3582050696651007E-5</v>
      </c>
      <c r="X441" s="86">
        <f t="shared" si="11"/>
        <v>11580.915896437593</v>
      </c>
    </row>
    <row r="442" spans="1:24" x14ac:dyDescent="0.3">
      <c r="A442" s="33">
        <v>2011</v>
      </c>
      <c r="B442" s="3">
        <v>40618</v>
      </c>
      <c r="C442" s="33">
        <v>3</v>
      </c>
      <c r="D442" s="2">
        <v>16</v>
      </c>
      <c r="E442" s="33">
        <v>75</v>
      </c>
      <c r="F442" s="92">
        <v>440</v>
      </c>
      <c r="G442" s="4">
        <v>1.9057708333333334</v>
      </c>
      <c r="H442" s="37">
        <v>294.94166666666678</v>
      </c>
      <c r="I442" s="4">
        <v>2.2284479166666671</v>
      </c>
      <c r="J442" s="37">
        <v>5.1456597222222227</v>
      </c>
      <c r="K442" s="4">
        <v>5.4885555555555543</v>
      </c>
      <c r="L442" s="37">
        <v>3.8076666666666661</v>
      </c>
      <c r="M442" s="4">
        <v>0.8035000000000001</v>
      </c>
      <c r="N442" s="63">
        <v>84.2606258064516</v>
      </c>
      <c r="O442" s="6">
        <v>84.2606258064516</v>
      </c>
      <c r="P442" s="37">
        <v>7.2801180696774175</v>
      </c>
      <c r="Q442" s="7">
        <f t="shared" si="10"/>
        <v>7.2801180696774184</v>
      </c>
      <c r="R442" s="60">
        <v>294.94166666666678</v>
      </c>
      <c r="S442" s="61">
        <v>2152.0713650000007</v>
      </c>
      <c r="T442" s="91"/>
      <c r="U442" s="89">
        <v>68023.049965622704</v>
      </c>
      <c r="V442" s="77">
        <v>3.3828423109367543E-3</v>
      </c>
      <c r="W442" s="80">
        <v>1.0694535909914221E-4</v>
      </c>
      <c r="X442" s="86">
        <f t="shared" si="11"/>
        <v>11588.19601450727</v>
      </c>
    </row>
    <row r="443" spans="1:24" x14ac:dyDescent="0.3">
      <c r="A443" s="33">
        <v>2011</v>
      </c>
      <c r="B443" s="3">
        <v>40619</v>
      </c>
      <c r="C443" s="33">
        <v>3</v>
      </c>
      <c r="D443" s="2">
        <v>17</v>
      </c>
      <c r="E443" s="33">
        <v>76</v>
      </c>
      <c r="F443" s="92">
        <v>441</v>
      </c>
      <c r="G443" s="4">
        <v>6.3354583333333325</v>
      </c>
      <c r="H443" s="37">
        <v>290.45416666666677</v>
      </c>
      <c r="I443" s="4">
        <v>2.3782187499999998</v>
      </c>
      <c r="J443" s="37">
        <v>5.1751874999999998</v>
      </c>
      <c r="K443" s="4">
        <v>5.5175208333333332</v>
      </c>
      <c r="L443" s="37">
        <v>3.8105694444444445</v>
      </c>
      <c r="M443" s="4">
        <v>0.91312499999999996</v>
      </c>
      <c r="N443" s="63">
        <v>132.64167708333301</v>
      </c>
      <c r="O443" s="6">
        <v>132.64167708333301</v>
      </c>
      <c r="P443" s="37">
        <v>11.460240899999972</v>
      </c>
      <c r="Q443" s="7">
        <f t="shared" si="10"/>
        <v>11.460240899999972</v>
      </c>
      <c r="R443" s="60">
        <v>290.45416666666677</v>
      </c>
      <c r="S443" s="61">
        <v>2119.3278725000005</v>
      </c>
      <c r="T443" s="91"/>
      <c r="U443" s="89">
        <v>67999.519275730447</v>
      </c>
      <c r="V443" s="77">
        <v>5.4074884064452232E-3</v>
      </c>
      <c r="W443" s="80">
        <v>1.6841396226401507E-4</v>
      </c>
      <c r="X443" s="86">
        <f t="shared" si="11"/>
        <v>11599.65625540727</v>
      </c>
    </row>
    <row r="444" spans="1:24" x14ac:dyDescent="0.3">
      <c r="A444" s="33">
        <v>2011</v>
      </c>
      <c r="B444" s="3">
        <v>40620</v>
      </c>
      <c r="C444" s="33">
        <v>3</v>
      </c>
      <c r="D444" s="2">
        <v>18</v>
      </c>
      <c r="E444" s="33">
        <v>77</v>
      </c>
      <c r="F444" s="92">
        <v>442</v>
      </c>
      <c r="G444" s="4">
        <v>4.3300425531914897</v>
      </c>
      <c r="H444" s="37">
        <v>281.76595744680844</v>
      </c>
      <c r="I444" s="4">
        <v>2.9876382978723406</v>
      </c>
      <c r="J444" s="37">
        <v>5.1644917257683218</v>
      </c>
      <c r="K444" s="4">
        <v>5.5560069444444444</v>
      </c>
      <c r="L444" s="37">
        <v>3.922861554373521</v>
      </c>
      <c r="M444" s="4">
        <v>1.6070814125295509</v>
      </c>
      <c r="N444" s="63">
        <v>164.431166666667</v>
      </c>
      <c r="O444" s="6">
        <v>164.431166666667</v>
      </c>
      <c r="P444" s="37">
        <v>14.206852800000028</v>
      </c>
      <c r="Q444" s="7">
        <f t="shared" si="10"/>
        <v>14.206852800000027</v>
      </c>
      <c r="R444" s="60">
        <v>281.76595744680844</v>
      </c>
      <c r="S444" s="61">
        <v>2055.9334851063822</v>
      </c>
      <c r="T444" s="91"/>
      <c r="U444" s="89">
        <v>67975.988585838189</v>
      </c>
      <c r="V444" s="77">
        <v>6.9101714150372473E-3</v>
      </c>
      <c r="W444" s="80">
        <v>2.0885415205509087E-4</v>
      </c>
      <c r="X444" s="86">
        <f t="shared" si="11"/>
        <v>11613.86310820727</v>
      </c>
    </row>
    <row r="445" spans="1:24" x14ac:dyDescent="0.3">
      <c r="A445" s="33">
        <v>2011</v>
      </c>
      <c r="B445" s="3">
        <v>40621</v>
      </c>
      <c r="C445" s="33">
        <v>3</v>
      </c>
      <c r="D445" s="2">
        <v>19</v>
      </c>
      <c r="E445" s="33">
        <v>78</v>
      </c>
      <c r="F445" s="92">
        <v>443</v>
      </c>
      <c r="G445" s="4">
        <v>-2.2962708333333337</v>
      </c>
      <c r="H445" s="37">
        <v>281.48124999999993</v>
      </c>
      <c r="I445" s="4">
        <v>1.2537395833333336</v>
      </c>
      <c r="J445" s="37">
        <v>5.275368055555556</v>
      </c>
      <c r="K445" s="4">
        <v>5.6295972222222224</v>
      </c>
      <c r="L445" s="37">
        <v>4.0024791666666673</v>
      </c>
      <c r="M445" s="4">
        <v>1.7159097222222222</v>
      </c>
      <c r="N445" s="63" t="s">
        <v>27</v>
      </c>
      <c r="O445" s="6">
        <v>99.8221833333333</v>
      </c>
      <c r="P445" s="37" t="s">
        <v>27</v>
      </c>
      <c r="Q445" s="7">
        <f t="shared" si="10"/>
        <v>8.6246366399999967</v>
      </c>
      <c r="R445" s="60">
        <v>281.48124999999993</v>
      </c>
      <c r="S445" s="61">
        <v>2053.8560887499993</v>
      </c>
      <c r="T445" s="91"/>
      <c r="U445" s="89">
        <v>67952.457895945932</v>
      </c>
      <c r="V445" s="77" t="s">
        <v>27</v>
      </c>
      <c r="W445" s="80" t="s">
        <v>27</v>
      </c>
      <c r="X445" s="86">
        <f t="shared" si="11"/>
        <v>11622.487744847269</v>
      </c>
    </row>
    <row r="446" spans="1:24" x14ac:dyDescent="0.3">
      <c r="A446" s="33">
        <v>2011</v>
      </c>
      <c r="B446" s="3">
        <v>40622</v>
      </c>
      <c r="C446" s="33">
        <v>3</v>
      </c>
      <c r="D446" s="2">
        <v>20</v>
      </c>
      <c r="E446" s="33">
        <v>79</v>
      </c>
      <c r="F446" s="92">
        <v>444</v>
      </c>
      <c r="G446" s="4">
        <v>-1.2076666666666669</v>
      </c>
      <c r="H446" s="37">
        <v>281.71666666666653</v>
      </c>
      <c r="I446" s="4">
        <v>0.71732291666666681</v>
      </c>
      <c r="J446" s="37">
        <v>5.2679166666666655</v>
      </c>
      <c r="K446" s="4">
        <v>5.5928055555555547</v>
      </c>
      <c r="L446" s="37">
        <v>3.990472222222222</v>
      </c>
      <c r="M446" s="4">
        <v>1.4921249999999999</v>
      </c>
      <c r="N446" s="63">
        <v>35.213200000000001</v>
      </c>
      <c r="O446" s="6">
        <v>35.213200000000001</v>
      </c>
      <c r="P446" s="37">
        <v>3.0424204799999996</v>
      </c>
      <c r="Q446" s="7">
        <f t="shared" si="10"/>
        <v>3.0424204799999996</v>
      </c>
      <c r="R446" s="60">
        <v>281.71666666666653</v>
      </c>
      <c r="S446" s="61">
        <v>2055.5738299999989</v>
      </c>
      <c r="T446" s="91"/>
      <c r="U446" s="89">
        <v>67928.927206053675</v>
      </c>
      <c r="V446" s="77">
        <v>1.4800832913892475E-3</v>
      </c>
      <c r="W446" s="80">
        <v>4.4759622987889713E-5</v>
      </c>
      <c r="X446" s="86">
        <f t="shared" si="11"/>
        <v>11625.530165327269</v>
      </c>
    </row>
    <row r="447" spans="1:24" x14ac:dyDescent="0.3">
      <c r="A447" s="33">
        <v>2011</v>
      </c>
      <c r="B447" s="3">
        <v>40623</v>
      </c>
      <c r="C447" s="33">
        <v>3</v>
      </c>
      <c r="D447" s="2">
        <v>21</v>
      </c>
      <c r="E447" s="33">
        <v>80</v>
      </c>
      <c r="F447" s="92">
        <v>445</v>
      </c>
      <c r="G447" s="4">
        <v>2.1677291666666663</v>
      </c>
      <c r="H447" s="37">
        <v>289.86874999999992</v>
      </c>
      <c r="I447" s="4">
        <v>4.1557395833333324</v>
      </c>
      <c r="J447" s="37">
        <v>5.0164513888888891</v>
      </c>
      <c r="K447" s="4">
        <v>5.4399097222222226</v>
      </c>
      <c r="L447" s="37">
        <v>3.6230694444444445</v>
      </c>
      <c r="M447" s="4">
        <v>2.0188194444444445</v>
      </c>
      <c r="N447" s="63">
        <v>119.55625714285701</v>
      </c>
      <c r="O447" s="6">
        <v>119.55625714285701</v>
      </c>
      <c r="P447" s="37">
        <v>10.329660617142844</v>
      </c>
      <c r="Q447" s="7">
        <f t="shared" si="10"/>
        <v>10.329660617142846</v>
      </c>
      <c r="R447" s="60">
        <v>289.86874999999992</v>
      </c>
      <c r="S447" s="61">
        <v>2115.0563212499997</v>
      </c>
      <c r="T447" s="91"/>
      <c r="U447" s="89">
        <v>67905.396516161418</v>
      </c>
      <c r="V447" s="77">
        <v>4.8838702370998842E-3</v>
      </c>
      <c r="W447" s="80">
        <v>1.5202475141550301E-4</v>
      </c>
      <c r="X447" s="86">
        <f t="shared" si="11"/>
        <v>11635.859825944412</v>
      </c>
    </row>
    <row r="448" spans="1:24" x14ac:dyDescent="0.3">
      <c r="A448" s="33">
        <v>2011</v>
      </c>
      <c r="B448" s="3">
        <v>40624</v>
      </c>
      <c r="C448" s="33">
        <v>3</v>
      </c>
      <c r="D448" s="2">
        <v>22</v>
      </c>
      <c r="E448" s="33">
        <v>81</v>
      </c>
      <c r="F448" s="92">
        <v>446</v>
      </c>
      <c r="G448" s="4">
        <v>0.70256249999999987</v>
      </c>
      <c r="H448" s="37">
        <v>306.67708333333343</v>
      </c>
      <c r="I448" s="4">
        <v>3.1911354166666666</v>
      </c>
      <c r="J448" s="37">
        <v>5.1726874999999994</v>
      </c>
      <c r="K448" s="4">
        <v>5.3103680555555552</v>
      </c>
      <c r="L448" s="37">
        <v>3.5109652777777778</v>
      </c>
      <c r="M448" s="4">
        <v>3.404798611111111</v>
      </c>
      <c r="N448" s="63">
        <v>61.8582055555556</v>
      </c>
      <c r="O448" s="6">
        <v>61.8582055555556</v>
      </c>
      <c r="P448" s="37">
        <v>5.3445489600000036</v>
      </c>
      <c r="Q448" s="7">
        <f t="shared" si="10"/>
        <v>5.3445489600000036</v>
      </c>
      <c r="R448" s="60">
        <v>306.67708333333343</v>
      </c>
      <c r="S448" s="61">
        <v>2237.7000062500006</v>
      </c>
      <c r="T448" s="91"/>
      <c r="U448" s="89">
        <v>67881.865826269161</v>
      </c>
      <c r="V448" s="77">
        <v>2.3884117375306919E-3</v>
      </c>
      <c r="W448" s="80">
        <v>7.8686537241642773E-5</v>
      </c>
      <c r="X448" s="86">
        <f t="shared" si="11"/>
        <v>11641.204374904411</v>
      </c>
    </row>
    <row r="449" spans="1:24" x14ac:dyDescent="0.3">
      <c r="A449" s="33">
        <v>2011</v>
      </c>
      <c r="B449" s="3">
        <v>40625</v>
      </c>
      <c r="C449" s="33">
        <v>3</v>
      </c>
      <c r="D449" s="2">
        <v>23</v>
      </c>
      <c r="E449" s="33">
        <v>82</v>
      </c>
      <c r="F449" s="92">
        <v>447</v>
      </c>
      <c r="G449" s="4">
        <v>-5.0276458333333354</v>
      </c>
      <c r="H449" s="37">
        <v>307.82083333333327</v>
      </c>
      <c r="I449" s="4">
        <v>-1.3960000000000001</v>
      </c>
      <c r="J449" s="37">
        <v>5.1598541666666664</v>
      </c>
      <c r="K449" s="4">
        <v>5.3462152777777776</v>
      </c>
      <c r="L449" s="37">
        <v>3.7768958333333331</v>
      </c>
      <c r="M449" s="4">
        <v>3.1070624999999996</v>
      </c>
      <c r="N449" s="63">
        <v>58.728454838709702</v>
      </c>
      <c r="O449" s="6">
        <v>58.728454838709702</v>
      </c>
      <c r="P449" s="37">
        <v>5.0741384980645181</v>
      </c>
      <c r="Q449" s="7">
        <f t="shared" si="10"/>
        <v>5.0741384980645181</v>
      </c>
      <c r="R449" s="60">
        <v>307.82083333333327</v>
      </c>
      <c r="S449" s="61">
        <v>2246.0454924999995</v>
      </c>
      <c r="T449" s="91"/>
      <c r="U449" s="89">
        <v>67858.335136376903</v>
      </c>
      <c r="V449" s="77">
        <v>2.2591432430946272E-3</v>
      </c>
      <c r="W449" s="80">
        <v>7.4733079002971311E-5</v>
      </c>
      <c r="X449" s="86">
        <f t="shared" si="11"/>
        <v>11646.278513402476</v>
      </c>
    </row>
    <row r="450" spans="1:24" x14ac:dyDescent="0.3">
      <c r="A450" s="33">
        <v>2011</v>
      </c>
      <c r="B450" s="3">
        <v>40626</v>
      </c>
      <c r="C450" s="33">
        <v>3</v>
      </c>
      <c r="D450" s="2">
        <v>24</v>
      </c>
      <c r="E450" s="33">
        <v>83</v>
      </c>
      <c r="F450" s="92">
        <v>448</v>
      </c>
      <c r="G450" s="4">
        <v>-7.8642708333333351</v>
      </c>
      <c r="H450" s="37">
        <v>306.80625000000003</v>
      </c>
      <c r="I450" s="4">
        <v>-6.2146979166666654</v>
      </c>
      <c r="J450" s="37">
        <v>5.1130972222222226</v>
      </c>
      <c r="K450" s="4">
        <v>5.3937500000000007</v>
      </c>
      <c r="L450" s="37">
        <v>3.8387847222222233</v>
      </c>
      <c r="M450" s="4">
        <v>2.7053541666666661</v>
      </c>
      <c r="N450" s="63">
        <v>62.250399999999999</v>
      </c>
      <c r="O450" s="6">
        <v>62.250399999999999</v>
      </c>
      <c r="P450" s="37">
        <v>5.3784345599999996</v>
      </c>
      <c r="Q450" s="7">
        <f t="shared" si="10"/>
        <v>5.3784345600000005</v>
      </c>
      <c r="R450" s="60">
        <v>306.80625000000003</v>
      </c>
      <c r="S450" s="61">
        <v>2238.6424837500003</v>
      </c>
      <c r="T450" s="91"/>
      <c r="U450" s="89">
        <v>67834.804446484646</v>
      </c>
      <c r="V450" s="77">
        <v>2.4025428799110712E-3</v>
      </c>
      <c r="W450" s="80">
        <v>7.9244237671647149E-5</v>
      </c>
      <c r="X450" s="86">
        <f t="shared" si="11"/>
        <v>11651.656947962476</v>
      </c>
    </row>
    <row r="451" spans="1:24" x14ac:dyDescent="0.3">
      <c r="A451" s="33">
        <v>2011</v>
      </c>
      <c r="B451" s="3">
        <v>40627</v>
      </c>
      <c r="C451" s="33">
        <v>3</v>
      </c>
      <c r="D451" s="2">
        <v>25</v>
      </c>
      <c r="E451" s="33">
        <v>84</v>
      </c>
      <c r="F451" s="92">
        <v>449</v>
      </c>
      <c r="G451" s="4">
        <v>-8.7965208333333322</v>
      </c>
      <c r="H451" s="37">
        <v>307.02708333333322</v>
      </c>
      <c r="I451" s="4">
        <v>-5.5510625000000005</v>
      </c>
      <c r="J451" s="37">
        <v>5.0937847222222219</v>
      </c>
      <c r="K451" s="4">
        <v>5.3498472222222233</v>
      </c>
      <c r="L451" s="37">
        <v>3.8923124999999992</v>
      </c>
      <c r="M451" s="4">
        <v>2.421416666666667</v>
      </c>
      <c r="N451" s="63" t="s">
        <v>27</v>
      </c>
      <c r="O451" s="6">
        <v>63.993379166666699</v>
      </c>
      <c r="P451" s="37" t="s">
        <v>27</v>
      </c>
      <c r="Q451" s="7">
        <f t="shared" si="10"/>
        <v>5.5290279600000032</v>
      </c>
      <c r="R451" s="60">
        <v>307.02708333333322</v>
      </c>
      <c r="S451" s="61">
        <v>2240.2538162499991</v>
      </c>
      <c r="T451" s="91"/>
      <c r="U451" s="89">
        <v>67811.273756592389</v>
      </c>
      <c r="V451" s="77" t="s">
        <v>27</v>
      </c>
      <c r="W451" s="80" t="s">
        <v>27</v>
      </c>
      <c r="X451" s="86">
        <f t="shared" si="11"/>
        <v>11657.185975922475</v>
      </c>
    </row>
    <row r="452" spans="1:24" x14ac:dyDescent="0.3">
      <c r="A452" s="33">
        <v>2011</v>
      </c>
      <c r="B452" s="3">
        <v>40628</v>
      </c>
      <c r="C452" s="33">
        <v>3</v>
      </c>
      <c r="D452" s="2">
        <v>26</v>
      </c>
      <c r="E452" s="33">
        <v>85</v>
      </c>
      <c r="F452" s="92">
        <v>450</v>
      </c>
      <c r="G452" s="4">
        <v>-9.1788541666666656</v>
      </c>
      <c r="H452" s="37">
        <v>307.33333333333337</v>
      </c>
      <c r="I452" s="4">
        <v>-4.7024895833333318</v>
      </c>
      <c r="J452" s="37">
        <v>5.121645833333333</v>
      </c>
      <c r="K452" s="4">
        <v>5.3102291666666659</v>
      </c>
      <c r="L452" s="37">
        <v>3.9454861111111108</v>
      </c>
      <c r="M452" s="4">
        <v>2.1613263888888894</v>
      </c>
      <c r="N452" s="63" t="s">
        <v>27</v>
      </c>
      <c r="O452" s="6">
        <v>65.7363583333333</v>
      </c>
      <c r="P452" s="37" t="s">
        <v>27</v>
      </c>
      <c r="Q452" s="7">
        <f t="shared" si="10"/>
        <v>5.679621359999997</v>
      </c>
      <c r="R452" s="60">
        <v>307.33333333333337</v>
      </c>
      <c r="S452" s="61">
        <v>2242.4884000000002</v>
      </c>
      <c r="T452" s="91"/>
      <c r="U452" s="89">
        <v>67787.743066700132</v>
      </c>
      <c r="V452" s="77" t="s">
        <v>27</v>
      </c>
      <c r="W452" s="80" t="s">
        <v>27</v>
      </c>
      <c r="X452" s="86">
        <f t="shared" si="11"/>
        <v>11662.865597282474</v>
      </c>
    </row>
    <row r="453" spans="1:24" x14ac:dyDescent="0.3">
      <c r="A453" s="33">
        <v>2011</v>
      </c>
      <c r="B453" s="3">
        <v>40629</v>
      </c>
      <c r="C453" s="33">
        <v>3</v>
      </c>
      <c r="D453" s="2">
        <v>27</v>
      </c>
      <c r="E453" s="33">
        <v>86</v>
      </c>
      <c r="F453" s="92">
        <v>451</v>
      </c>
      <c r="G453" s="4">
        <v>-8.5941250000000036</v>
      </c>
      <c r="H453" s="37">
        <v>307.74999999999994</v>
      </c>
      <c r="I453" s="4">
        <v>-4.480437499999999</v>
      </c>
      <c r="J453" s="37">
        <v>5.073555555555556</v>
      </c>
      <c r="K453" s="4">
        <v>5.272159722222221</v>
      </c>
      <c r="L453" s="37">
        <v>3.9967152777777777</v>
      </c>
      <c r="M453" s="4">
        <v>2.0447361111111113</v>
      </c>
      <c r="N453" s="63" t="s">
        <v>27</v>
      </c>
      <c r="O453" s="6">
        <v>67.4793375</v>
      </c>
      <c r="P453" s="37" t="s">
        <v>27</v>
      </c>
      <c r="Q453" s="7">
        <f t="shared" si="10"/>
        <v>5.8302147599999996</v>
      </c>
      <c r="R453" s="60">
        <v>307.74999999999994</v>
      </c>
      <c r="S453" s="61">
        <v>2245.5286499999997</v>
      </c>
      <c r="T453" s="91"/>
      <c r="U453" s="89">
        <v>67764.212376807875</v>
      </c>
      <c r="V453" s="77" t="s">
        <v>27</v>
      </c>
      <c r="W453" s="80" t="s">
        <v>27</v>
      </c>
      <c r="X453" s="86">
        <f t="shared" si="11"/>
        <v>11668.695812042475</v>
      </c>
    </row>
    <row r="454" spans="1:24" x14ac:dyDescent="0.3">
      <c r="A454" s="33">
        <v>2011</v>
      </c>
      <c r="B454" s="3">
        <v>40630</v>
      </c>
      <c r="C454" s="33">
        <v>3</v>
      </c>
      <c r="D454" s="2">
        <v>28</v>
      </c>
      <c r="E454" s="33">
        <v>87</v>
      </c>
      <c r="F454" s="92">
        <v>452</v>
      </c>
      <c r="G454" s="4">
        <v>-6.0681666666666665</v>
      </c>
      <c r="H454" s="37">
        <v>306.71666666666658</v>
      </c>
      <c r="I454" s="4">
        <v>-2.8157083333333333</v>
      </c>
      <c r="J454" s="37">
        <v>5.1221666666666676</v>
      </c>
      <c r="K454" s="4">
        <v>5.3236666666666661</v>
      </c>
      <c r="L454" s="37">
        <v>3.9752152777777781</v>
      </c>
      <c r="M454" s="4">
        <v>1.9340208333333333</v>
      </c>
      <c r="N454" s="63" t="s">
        <v>27</v>
      </c>
      <c r="O454" s="6">
        <v>69.2223166666667</v>
      </c>
      <c r="P454" s="37" t="s">
        <v>27</v>
      </c>
      <c r="Q454" s="7">
        <f t="shared" si="10"/>
        <v>5.9808081600000031</v>
      </c>
      <c r="R454" s="60">
        <v>306.71666666666658</v>
      </c>
      <c r="S454" s="61">
        <v>2237.9888299999993</v>
      </c>
      <c r="T454" s="91"/>
      <c r="U454" s="89">
        <v>67740.681686915617</v>
      </c>
      <c r="V454" s="77" t="s">
        <v>27</v>
      </c>
      <c r="W454" s="80" t="s">
        <v>27</v>
      </c>
      <c r="X454" s="86">
        <f t="shared" si="11"/>
        <v>11674.676620202476</v>
      </c>
    </row>
    <row r="455" spans="1:24" x14ac:dyDescent="0.3">
      <c r="A455" s="33">
        <v>2011</v>
      </c>
      <c r="B455" s="3">
        <v>40631</v>
      </c>
      <c r="C455" s="33">
        <v>3</v>
      </c>
      <c r="D455" s="2">
        <v>29</v>
      </c>
      <c r="E455" s="33">
        <v>88</v>
      </c>
      <c r="F455" s="92">
        <v>453</v>
      </c>
      <c r="G455" s="4">
        <v>-2.402520833333333</v>
      </c>
      <c r="H455" s="37">
        <v>304.45416666666665</v>
      </c>
      <c r="I455" s="4">
        <v>0.5927291666666672</v>
      </c>
      <c r="J455" s="37">
        <v>5.123368055555555</v>
      </c>
      <c r="K455" s="4">
        <v>5.3651597222222236</v>
      </c>
      <c r="L455" s="37">
        <v>4.0157361111111127</v>
      </c>
      <c r="M455" s="4">
        <v>1.9004652777777775</v>
      </c>
      <c r="N455" s="63" t="s">
        <v>27</v>
      </c>
      <c r="O455" s="6">
        <v>70.9652958333333</v>
      </c>
      <c r="P455" s="37" t="s">
        <v>27</v>
      </c>
      <c r="Q455" s="7">
        <f t="shared" si="10"/>
        <v>6.1314015599999969</v>
      </c>
      <c r="R455" s="60">
        <v>304.45416666666665</v>
      </c>
      <c r="S455" s="61">
        <v>2221.4802725</v>
      </c>
      <c r="T455" s="91"/>
      <c r="U455" s="89">
        <v>67717.15099702336</v>
      </c>
      <c r="V455" s="77" t="s">
        <v>27</v>
      </c>
      <c r="W455" s="80" t="s">
        <v>27</v>
      </c>
      <c r="X455" s="86">
        <f t="shared" si="11"/>
        <v>11680.808021762476</v>
      </c>
    </row>
    <row r="456" spans="1:24" x14ac:dyDescent="0.3">
      <c r="A456" s="33">
        <v>2011</v>
      </c>
      <c r="B456" s="3">
        <v>40632</v>
      </c>
      <c r="C456" s="33">
        <v>3</v>
      </c>
      <c r="D456" s="2">
        <v>30</v>
      </c>
      <c r="E456" s="33">
        <v>89</v>
      </c>
      <c r="F456" s="92">
        <v>454</v>
      </c>
      <c r="G456" s="4">
        <v>0.12824999999999981</v>
      </c>
      <c r="H456" s="37">
        <v>303.21458333333334</v>
      </c>
      <c r="I456" s="4">
        <v>2.8385833333333332</v>
      </c>
      <c r="J456" s="37">
        <v>5.1958055555555553</v>
      </c>
      <c r="K456" s="4">
        <v>5.3690416666666652</v>
      </c>
      <c r="L456" s="37">
        <v>4.011541666666667</v>
      </c>
      <c r="M456" s="4">
        <v>1.7970069444444439</v>
      </c>
      <c r="N456" s="63">
        <v>72.708275</v>
      </c>
      <c r="O456" s="6">
        <v>72.708275</v>
      </c>
      <c r="P456" s="37">
        <v>6.2819949599999996</v>
      </c>
      <c r="Q456" s="7">
        <f t="shared" si="10"/>
        <v>6.2819949599999996</v>
      </c>
      <c r="R456" s="60">
        <v>303.21458333333334</v>
      </c>
      <c r="S456" s="61">
        <v>2212.4355287499998</v>
      </c>
      <c r="T456" s="91"/>
      <c r="U456" s="89">
        <v>67693.620307131103</v>
      </c>
      <c r="V456" s="77">
        <v>2.8394024948375572E-3</v>
      </c>
      <c r="W456" s="80">
        <v>9.2763710682893983E-5</v>
      </c>
      <c r="X456" s="86">
        <f t="shared" si="11"/>
        <v>11687.090016722475</v>
      </c>
    </row>
    <row r="457" spans="1:24" x14ac:dyDescent="0.3">
      <c r="A457" s="33">
        <v>2011</v>
      </c>
      <c r="B457" s="3">
        <v>40633</v>
      </c>
      <c r="C457" s="33">
        <v>3</v>
      </c>
      <c r="D457" s="2">
        <v>31</v>
      </c>
      <c r="E457" s="33">
        <v>90</v>
      </c>
      <c r="F457" s="92">
        <v>455</v>
      </c>
      <c r="G457" s="4">
        <v>1.2961666666666665</v>
      </c>
      <c r="H457" s="37">
        <v>303.23750000000013</v>
      </c>
      <c r="I457" s="4">
        <v>4.216874999999999</v>
      </c>
      <c r="J457" s="37">
        <v>5.2103611111111112</v>
      </c>
      <c r="K457" s="4">
        <v>5.3810069444444446</v>
      </c>
      <c r="L457" s="37">
        <v>4.053319444444444</v>
      </c>
      <c r="M457" s="4">
        <v>1.8390069444444446</v>
      </c>
      <c r="N457" s="63">
        <v>100.137886666667</v>
      </c>
      <c r="O457" s="6">
        <v>100.137886666667</v>
      </c>
      <c r="P457" s="37">
        <v>8.6519134080000288</v>
      </c>
      <c r="Q457" s="7">
        <f t="shared" si="10"/>
        <v>8.6519134080000271</v>
      </c>
      <c r="R457" s="60">
        <v>303.23750000000013</v>
      </c>
      <c r="S457" s="61">
        <v>2212.6027425000007</v>
      </c>
      <c r="T457" s="91"/>
      <c r="U457" s="89">
        <v>67670.089617238846</v>
      </c>
      <c r="V457" s="77">
        <v>3.9102877537900487E-3</v>
      </c>
      <c r="W457" s="80">
        <v>1.2780691674630544E-4</v>
      </c>
      <c r="X457" s="86">
        <f t="shared" si="11"/>
        <v>11695.741930130476</v>
      </c>
    </row>
    <row r="458" spans="1:24" x14ac:dyDescent="0.3">
      <c r="A458" s="33">
        <v>2011</v>
      </c>
      <c r="B458" s="3">
        <v>40634</v>
      </c>
      <c r="C458" s="33">
        <v>4</v>
      </c>
      <c r="D458" s="2">
        <v>1</v>
      </c>
      <c r="E458" s="33">
        <v>91</v>
      </c>
      <c r="F458" s="92">
        <v>456</v>
      </c>
      <c r="G458" s="4">
        <v>2.2494375000000009</v>
      </c>
      <c r="H458" s="37">
        <v>302.84375</v>
      </c>
      <c r="I458" s="4">
        <v>5.3357187499999998</v>
      </c>
      <c r="J458" s="37">
        <v>5.1501111111111113</v>
      </c>
      <c r="K458" s="4">
        <v>5.101055555555555</v>
      </c>
      <c r="L458" s="37">
        <v>3.4687152777777777</v>
      </c>
      <c r="M458" s="4">
        <v>1.942159722222222</v>
      </c>
      <c r="N458" s="63" t="s">
        <v>27</v>
      </c>
      <c r="O458" s="6">
        <v>95.655344814814796</v>
      </c>
      <c r="P458" s="37" t="s">
        <v>27</v>
      </c>
      <c r="Q458" s="7">
        <f t="shared" si="10"/>
        <v>8.2646217919999998</v>
      </c>
      <c r="R458" s="60">
        <v>302.84375</v>
      </c>
      <c r="S458" s="61">
        <v>2209.7297062499997</v>
      </c>
      <c r="T458" s="91"/>
      <c r="U458" s="89">
        <v>67646.558927346588</v>
      </c>
      <c r="V458" s="77" t="s">
        <v>27</v>
      </c>
      <c r="W458" s="80" t="s">
        <v>27</v>
      </c>
      <c r="X458" s="86">
        <f t="shared" si="11"/>
        <v>11704.006551922475</v>
      </c>
    </row>
    <row r="459" spans="1:24" x14ac:dyDescent="0.3">
      <c r="A459" s="33">
        <v>2011</v>
      </c>
      <c r="B459" s="3">
        <v>40635</v>
      </c>
      <c r="C459" s="33">
        <v>4</v>
      </c>
      <c r="D459" s="2">
        <v>2</v>
      </c>
      <c r="E459" s="33">
        <v>92</v>
      </c>
      <c r="F459" s="92">
        <v>457</v>
      </c>
      <c r="G459" s="4">
        <v>2.3141666666666669</v>
      </c>
      <c r="H459" s="37">
        <v>302.33958333333339</v>
      </c>
      <c r="I459" s="4">
        <v>4.4832187499999998</v>
      </c>
      <c r="J459" s="37">
        <v>5.1701805555555547</v>
      </c>
      <c r="K459" s="4">
        <v>4.878520833333333</v>
      </c>
      <c r="L459" s="37">
        <v>2.9725208333333337</v>
      </c>
      <c r="M459" s="4">
        <v>1.871201388888889</v>
      </c>
      <c r="N459" s="63" t="s">
        <v>27</v>
      </c>
      <c r="O459" s="6">
        <v>91.172802962963004</v>
      </c>
      <c r="P459" s="37" t="s">
        <v>27</v>
      </c>
      <c r="Q459" s="7">
        <f t="shared" si="10"/>
        <v>7.8773301760000027</v>
      </c>
      <c r="R459" s="60">
        <v>302.33958333333339</v>
      </c>
      <c r="S459" s="61">
        <v>2206.0510037500003</v>
      </c>
      <c r="T459" s="91"/>
      <c r="U459" s="89">
        <v>67623.028237454331</v>
      </c>
      <c r="V459" s="77" t="s">
        <v>27</v>
      </c>
      <c r="W459" s="80" t="s">
        <v>27</v>
      </c>
      <c r="X459" s="86">
        <f t="shared" si="11"/>
        <v>11711.883882098475</v>
      </c>
    </row>
    <row r="460" spans="1:24" x14ac:dyDescent="0.3">
      <c r="A460" s="33">
        <v>2011</v>
      </c>
      <c r="B460" s="3">
        <v>40636</v>
      </c>
      <c r="C460" s="33">
        <v>4</v>
      </c>
      <c r="D460" s="2">
        <v>3</v>
      </c>
      <c r="E460" s="33">
        <v>93</v>
      </c>
      <c r="F460" s="92">
        <v>458</v>
      </c>
      <c r="G460" s="4">
        <v>1.933208333333333</v>
      </c>
      <c r="H460" s="37">
        <v>302.26249999999999</v>
      </c>
      <c r="I460" s="4">
        <v>4.2132708333333326</v>
      </c>
      <c r="J460" s="37">
        <v>4.9389097222222222</v>
      </c>
      <c r="K460" s="4">
        <v>4.8009236111111102</v>
      </c>
      <c r="L460" s="37">
        <v>2.9728263888888899</v>
      </c>
      <c r="M460" s="4">
        <v>2.0663888888888891</v>
      </c>
      <c r="N460" s="63">
        <v>86.690261111111099</v>
      </c>
      <c r="O460" s="6">
        <v>86.690261111111099</v>
      </c>
      <c r="P460" s="37">
        <v>7.4900385599999986</v>
      </c>
      <c r="Q460" s="7">
        <f t="shared" si="10"/>
        <v>7.4900385599999986</v>
      </c>
      <c r="R460" s="60">
        <v>302.26249999999999</v>
      </c>
      <c r="S460" s="61">
        <v>2205.4885574999998</v>
      </c>
      <c r="T460" s="91"/>
      <c r="U460" s="89">
        <v>67599.497547562074</v>
      </c>
      <c r="V460" s="77">
        <v>3.3960904192993071E-3</v>
      </c>
      <c r="W460" s="80">
        <v>1.1076730837658538E-4</v>
      </c>
      <c r="X460" s="86">
        <f t="shared" si="11"/>
        <v>11719.373920658474</v>
      </c>
    </row>
    <row r="461" spans="1:24" x14ac:dyDescent="0.3">
      <c r="A461" s="33">
        <v>2011</v>
      </c>
      <c r="B461" s="3">
        <v>40637</v>
      </c>
      <c r="C461" s="33">
        <v>4</v>
      </c>
      <c r="D461" s="2">
        <v>4</v>
      </c>
      <c r="E461" s="33">
        <v>94</v>
      </c>
      <c r="F461" s="92">
        <v>459</v>
      </c>
      <c r="G461" s="4">
        <v>5.2519791666666675</v>
      </c>
      <c r="H461" s="37">
        <v>303.86874999999992</v>
      </c>
      <c r="I461" s="4">
        <v>7.6438229166666654</v>
      </c>
      <c r="J461" s="37">
        <v>5.0557777777777781</v>
      </c>
      <c r="K461" s="4">
        <v>5.088298611111111</v>
      </c>
      <c r="L461" s="37">
        <v>3.512673611111111</v>
      </c>
      <c r="M461" s="4">
        <v>2.598930555555556</v>
      </c>
      <c r="N461" s="63">
        <v>107.6328</v>
      </c>
      <c r="O461" s="6">
        <v>107.6328</v>
      </c>
      <c r="P461" s="37">
        <v>9.2994739199999987</v>
      </c>
      <c r="Q461" s="7">
        <f t="shared" si="10"/>
        <v>9.2994739200000005</v>
      </c>
      <c r="R461" s="60">
        <v>303.86874999999992</v>
      </c>
      <c r="S461" s="61">
        <v>2217.2087212499991</v>
      </c>
      <c r="T461" s="91"/>
      <c r="U461" s="89">
        <v>67575.966857669817</v>
      </c>
      <c r="V461" s="77">
        <v>4.1942257537022588E-3</v>
      </c>
      <c r="W461" s="80">
        <v>1.3757763374331035E-4</v>
      </c>
      <c r="X461" s="86">
        <f t="shared" si="11"/>
        <v>11728.673394578474</v>
      </c>
    </row>
    <row r="462" spans="1:24" x14ac:dyDescent="0.3">
      <c r="A462" s="33">
        <v>2011</v>
      </c>
      <c r="B462" s="3">
        <v>40638</v>
      </c>
      <c r="C462" s="33">
        <v>4</v>
      </c>
      <c r="D462" s="2">
        <v>5</v>
      </c>
      <c r="E462" s="33">
        <v>95</v>
      </c>
      <c r="F462" s="92">
        <v>460</v>
      </c>
      <c r="G462" s="4">
        <v>0.25727083333333334</v>
      </c>
      <c r="H462" s="37">
        <v>303.73541666666665</v>
      </c>
      <c r="I462" s="4">
        <v>3.6532395833333329</v>
      </c>
      <c r="J462" s="37">
        <v>5.2431666666666645</v>
      </c>
      <c r="K462" s="4">
        <v>5.3872430555555546</v>
      </c>
      <c r="L462" s="37">
        <v>3.8959791666666681</v>
      </c>
      <c r="M462" s="4">
        <v>2.5089166666666669</v>
      </c>
      <c r="N462" s="63">
        <v>11.6311</v>
      </c>
      <c r="O462" s="6">
        <v>11.6311</v>
      </c>
      <c r="P462" s="37">
        <v>1.0049270399999999</v>
      </c>
      <c r="Q462" s="7">
        <f t="shared" si="10"/>
        <v>1.0049270400000001</v>
      </c>
      <c r="R462" s="60">
        <v>303.73541666666665</v>
      </c>
      <c r="S462" s="61">
        <v>2216.2358412499998</v>
      </c>
      <c r="T462" s="91"/>
      <c r="U462" s="89">
        <v>67552.43616777756</v>
      </c>
      <c r="V462" s="77">
        <v>4.5343867349117577E-4</v>
      </c>
      <c r="W462" s="80">
        <v>1.4872567647761969E-5</v>
      </c>
      <c r="X462" s="86">
        <f t="shared" si="11"/>
        <v>11729.678321618474</v>
      </c>
    </row>
    <row r="463" spans="1:24" x14ac:dyDescent="0.3">
      <c r="A463" s="33">
        <v>2011</v>
      </c>
      <c r="B463" s="3">
        <v>40639</v>
      </c>
      <c r="C463" s="33">
        <v>4</v>
      </c>
      <c r="D463" s="2">
        <v>6</v>
      </c>
      <c r="E463" s="33">
        <v>96</v>
      </c>
      <c r="F463" s="92">
        <v>461</v>
      </c>
      <c r="G463" s="4">
        <v>1.540375</v>
      </c>
      <c r="H463" s="37">
        <v>303.77083333333331</v>
      </c>
      <c r="I463" s="4">
        <v>3.551541666666667</v>
      </c>
      <c r="J463" s="37">
        <v>5.1608680555555573</v>
      </c>
      <c r="K463" s="4">
        <v>5.3441319444444453</v>
      </c>
      <c r="L463" s="37">
        <v>3.8942847222222228</v>
      </c>
      <c r="M463" s="4">
        <v>2.4827777777777773</v>
      </c>
      <c r="N463" s="63">
        <v>41.694618518518503</v>
      </c>
      <c r="O463" s="6">
        <v>41.694618518518503</v>
      </c>
      <c r="P463" s="37">
        <v>3.6024150399999986</v>
      </c>
      <c r="Q463" s="7">
        <f t="shared" si="10"/>
        <v>3.602415039999999</v>
      </c>
      <c r="R463" s="60">
        <v>303.77083333333331</v>
      </c>
      <c r="S463" s="61">
        <v>2216.4942624999999</v>
      </c>
      <c r="T463" s="91"/>
      <c r="U463" s="89">
        <v>67528.905477885302</v>
      </c>
      <c r="V463" s="77">
        <v>1.6252760500885793E-3</v>
      </c>
      <c r="W463" s="80">
        <v>5.3334373077112865E-5</v>
      </c>
      <c r="X463" s="86">
        <f t="shared" si="11"/>
        <v>11733.280736658475</v>
      </c>
    </row>
    <row r="464" spans="1:24" x14ac:dyDescent="0.3">
      <c r="A464" s="33">
        <v>2011</v>
      </c>
      <c r="B464" s="3">
        <v>40640</v>
      </c>
      <c r="C464" s="33">
        <v>4</v>
      </c>
      <c r="D464" s="2">
        <v>7</v>
      </c>
      <c r="E464" s="33">
        <v>97</v>
      </c>
      <c r="F464" s="92">
        <v>462</v>
      </c>
      <c r="G464" s="4">
        <v>4.7374791666666658</v>
      </c>
      <c r="H464" s="37">
        <v>303.6229166666667</v>
      </c>
      <c r="I464" s="4">
        <v>7.933958333333333</v>
      </c>
      <c r="J464" s="37">
        <v>5.2085902777777777</v>
      </c>
      <c r="K464" s="4">
        <v>5.4236597222222223</v>
      </c>
      <c r="L464" s="37">
        <v>3.9831111111111119</v>
      </c>
      <c r="M464" s="4">
        <v>3.0294861111111113</v>
      </c>
      <c r="N464" s="63">
        <v>59.105400000000003</v>
      </c>
      <c r="O464" s="6">
        <v>59.105400000000003</v>
      </c>
      <c r="P464" s="37">
        <v>5.1067065600000001</v>
      </c>
      <c r="Q464" s="7">
        <f t="shared" si="10"/>
        <v>5.1067065600000001</v>
      </c>
      <c r="R464" s="60">
        <v>303.6229166666667</v>
      </c>
      <c r="S464" s="61">
        <v>2215.4149737500002</v>
      </c>
      <c r="T464" s="91"/>
      <c r="U464" s="89">
        <v>67505.374787993045</v>
      </c>
      <c r="V464" s="77">
        <v>2.3050790125138288E-3</v>
      </c>
      <c r="W464" s="80">
        <v>7.5633890010812444E-5</v>
      </c>
      <c r="X464" s="86">
        <f t="shared" si="11"/>
        <v>11738.387443218475</v>
      </c>
    </row>
    <row r="465" spans="1:24" x14ac:dyDescent="0.3">
      <c r="A465" s="33">
        <v>2011</v>
      </c>
      <c r="B465" s="3">
        <v>40641</v>
      </c>
      <c r="C465" s="33">
        <v>4</v>
      </c>
      <c r="D465" s="2">
        <v>8</v>
      </c>
      <c r="E465" s="33">
        <v>98</v>
      </c>
      <c r="F465" s="92">
        <v>463</v>
      </c>
      <c r="G465" s="4">
        <v>4.8215416666666666</v>
      </c>
      <c r="H465" s="37">
        <v>303.46666666666653</v>
      </c>
      <c r="I465" s="4">
        <v>5.6623125000000005</v>
      </c>
      <c r="J465" s="37">
        <v>5.1774305555555564</v>
      </c>
      <c r="K465" s="4">
        <v>5.3718680555555567</v>
      </c>
      <c r="L465" s="37">
        <v>3.9289861111111115</v>
      </c>
      <c r="M465" s="4">
        <v>3.6675486111111106</v>
      </c>
      <c r="N465" s="63" t="s">
        <v>27</v>
      </c>
      <c r="O465" s="6">
        <v>70.628103846153905</v>
      </c>
      <c r="P465" s="37" t="s">
        <v>27</v>
      </c>
      <c r="Q465" s="7">
        <f t="shared" si="10"/>
        <v>6.1022681723076984</v>
      </c>
      <c r="R465" s="60">
        <v>303.46666666666653</v>
      </c>
      <c r="S465" s="61">
        <v>2214.274879999999</v>
      </c>
      <c r="T465" s="91"/>
      <c r="U465" s="89">
        <v>67481.844098100788</v>
      </c>
      <c r="V465" s="77" t="s">
        <v>27</v>
      </c>
      <c r="W465" s="80" t="s">
        <v>27</v>
      </c>
      <c r="X465" s="86">
        <f t="shared" si="11"/>
        <v>11744.489711390783</v>
      </c>
    </row>
    <row r="466" spans="1:24" x14ac:dyDescent="0.3">
      <c r="A466" s="33">
        <v>2011</v>
      </c>
      <c r="B466" s="3">
        <v>40642</v>
      </c>
      <c r="C466" s="33">
        <v>4</v>
      </c>
      <c r="D466" s="2">
        <v>9</v>
      </c>
      <c r="E466" s="33">
        <v>99</v>
      </c>
      <c r="F466" s="92">
        <v>464</v>
      </c>
      <c r="G466" s="4">
        <v>8.7680000000000007</v>
      </c>
      <c r="H466" s="37">
        <v>303.38333333333321</v>
      </c>
      <c r="I466" s="4">
        <v>10.849052083333333</v>
      </c>
      <c r="J466" s="37">
        <v>5.2059097222222235</v>
      </c>
      <c r="K466" s="4">
        <v>5.4469722222222225</v>
      </c>
      <c r="L466" s="37">
        <v>4.2410138888888884</v>
      </c>
      <c r="M466" s="4">
        <v>4.5033541666666661</v>
      </c>
      <c r="N466" s="63">
        <v>82.150807692307694</v>
      </c>
      <c r="O466" s="6">
        <v>82.150807692307694</v>
      </c>
      <c r="P466" s="37">
        <v>7.0978297846153842</v>
      </c>
      <c r="Q466" s="7">
        <f t="shared" si="10"/>
        <v>7.0978297846153842</v>
      </c>
      <c r="R466" s="60">
        <v>303.38333333333321</v>
      </c>
      <c r="S466" s="61">
        <v>2213.6668299999992</v>
      </c>
      <c r="T466" s="91"/>
      <c r="U466" s="89">
        <v>67458.313408208531</v>
      </c>
      <c r="V466" s="77">
        <v>3.2063676829884049E-3</v>
      </c>
      <c r="W466" s="80">
        <v>1.0520235702146452E-4</v>
      </c>
      <c r="X466" s="86">
        <f t="shared" si="11"/>
        <v>11751.587541175399</v>
      </c>
    </row>
    <row r="467" spans="1:24" x14ac:dyDescent="0.3">
      <c r="A467" s="33">
        <v>2011</v>
      </c>
      <c r="B467" s="3">
        <v>40643</v>
      </c>
      <c r="C467" s="33">
        <v>4</v>
      </c>
      <c r="D467" s="2">
        <v>10</v>
      </c>
      <c r="E467" s="33">
        <v>100</v>
      </c>
      <c r="F467" s="92">
        <v>465</v>
      </c>
      <c r="G467" s="4">
        <v>11.619437499999998</v>
      </c>
      <c r="H467" s="37">
        <v>303.49583333333345</v>
      </c>
      <c r="I467" s="4">
        <v>13.470666666666666</v>
      </c>
      <c r="J467" s="37">
        <v>5.089291666666667</v>
      </c>
      <c r="K467" s="4">
        <v>5.4647430555555561</v>
      </c>
      <c r="L467" s="37">
        <v>4.4660624999999996</v>
      </c>
      <c r="M467" s="4">
        <v>6.5979722222222223</v>
      </c>
      <c r="N467" s="63">
        <v>93.431502325581405</v>
      </c>
      <c r="O467" s="6">
        <v>93.431502325581405</v>
      </c>
      <c r="P467" s="37">
        <v>8.0724818009302339</v>
      </c>
      <c r="Q467" s="7">
        <f t="shared" si="10"/>
        <v>8.0724818009302339</v>
      </c>
      <c r="R467" s="60">
        <v>303.49583333333345</v>
      </c>
      <c r="S467" s="61">
        <v>2214.4876975000006</v>
      </c>
      <c r="T467" s="91"/>
      <c r="U467" s="89">
        <v>67434.782718316274</v>
      </c>
      <c r="V467" s="77">
        <v>3.645304424153493E-3</v>
      </c>
      <c r="W467" s="80">
        <v>1.1969313254022343E-4</v>
      </c>
      <c r="X467" s="86">
        <f t="shared" si="11"/>
        <v>11759.660022976328</v>
      </c>
    </row>
    <row r="468" spans="1:24" x14ac:dyDescent="0.3">
      <c r="A468" s="33">
        <v>2011</v>
      </c>
      <c r="B468" s="3">
        <v>40644</v>
      </c>
      <c r="C468" s="33">
        <v>4</v>
      </c>
      <c r="D468" s="2">
        <v>11</v>
      </c>
      <c r="E468" s="33">
        <v>101</v>
      </c>
      <c r="F468" s="92">
        <v>466</v>
      </c>
      <c r="G468" s="4">
        <v>13.201000000000001</v>
      </c>
      <c r="H468" s="37">
        <v>303.33541666666667</v>
      </c>
      <c r="I468" s="4">
        <v>15.096770833333331</v>
      </c>
      <c r="J468" s="37">
        <v>5.1253263888888876</v>
      </c>
      <c r="K468" s="4">
        <v>5.4561736111111108</v>
      </c>
      <c r="L468" s="37">
        <v>4.4570694444444436</v>
      </c>
      <c r="M468" s="4">
        <v>6.9657708333333304</v>
      </c>
      <c r="N468" s="63">
        <v>124.320654166667</v>
      </c>
      <c r="O468" s="6">
        <v>124.320654166667</v>
      </c>
      <c r="P468" s="37">
        <v>10.741304520000028</v>
      </c>
      <c r="Q468" s="7">
        <f t="shared" si="10"/>
        <v>10.74130452000003</v>
      </c>
      <c r="R468" s="60">
        <v>303.33541666666667</v>
      </c>
      <c r="S468" s="61">
        <v>2213.3172012499999</v>
      </c>
      <c r="T468" s="91"/>
      <c r="U468" s="89">
        <v>67411.252028424016</v>
      </c>
      <c r="V468" s="77">
        <v>4.8530344019075689E-3</v>
      </c>
      <c r="W468" s="80">
        <v>1.5932411586892496E-4</v>
      </c>
      <c r="X468" s="86">
        <f t="shared" si="11"/>
        <v>11770.401327496327</v>
      </c>
    </row>
    <row r="469" spans="1:24" x14ac:dyDescent="0.3">
      <c r="A469" s="33">
        <v>2011</v>
      </c>
      <c r="B469" s="3">
        <v>40645</v>
      </c>
      <c r="C469" s="33">
        <v>4</v>
      </c>
      <c r="D469" s="2">
        <v>12</v>
      </c>
      <c r="E469" s="33">
        <v>102</v>
      </c>
      <c r="F469" s="92">
        <v>467</v>
      </c>
      <c r="G469" s="4">
        <v>6.1622916666666674</v>
      </c>
      <c r="H469" s="37">
        <v>302.76458333333329</v>
      </c>
      <c r="I469" s="4">
        <v>9.5516354166666666</v>
      </c>
      <c r="J469" s="37">
        <v>5.2343263888888885</v>
      </c>
      <c r="K469" s="4">
        <v>5.5025138888888883</v>
      </c>
      <c r="L469" s="37">
        <v>4.5887013888888886</v>
      </c>
      <c r="M469" s="4">
        <v>5.7458819444444451</v>
      </c>
      <c r="N469" s="63">
        <v>49.354104878048801</v>
      </c>
      <c r="O469" s="6">
        <v>49.354104878048801</v>
      </c>
      <c r="P469" s="37">
        <v>4.2641946614634163</v>
      </c>
      <c r="Q469" s="7">
        <f t="shared" si="10"/>
        <v>4.2641946614634172</v>
      </c>
      <c r="R469" s="60">
        <v>302.76458333333329</v>
      </c>
      <c r="S469" s="61">
        <v>2209.1520587499995</v>
      </c>
      <c r="T469" s="91"/>
      <c r="U469" s="89">
        <v>67387.721338531759</v>
      </c>
      <c r="V469" s="77">
        <v>1.9302404488517725E-3</v>
      </c>
      <c r="W469" s="80">
        <v>6.3273797478307487E-5</v>
      </c>
      <c r="X469" s="86">
        <f t="shared" si="11"/>
        <v>11774.665522157791</v>
      </c>
    </row>
    <row r="470" spans="1:24" x14ac:dyDescent="0.3">
      <c r="A470" s="33">
        <v>2011</v>
      </c>
      <c r="B470" s="3">
        <v>40646</v>
      </c>
      <c r="C470" s="33">
        <v>4</v>
      </c>
      <c r="D470" s="2">
        <v>13</v>
      </c>
      <c r="E470" s="33">
        <v>103</v>
      </c>
      <c r="F470" s="92">
        <v>468</v>
      </c>
      <c r="G470" s="4">
        <v>8.0144583333333319</v>
      </c>
      <c r="H470" s="37">
        <v>302.39375000000001</v>
      </c>
      <c r="I470" s="4">
        <v>10.869</v>
      </c>
      <c r="J470" s="37">
        <v>5.2127986111111113</v>
      </c>
      <c r="K470" s="4">
        <v>5.5378263888888881</v>
      </c>
      <c r="L470" s="37">
        <v>4.6225208333333345</v>
      </c>
      <c r="M470" s="4">
        <v>6.4042013888888887</v>
      </c>
      <c r="N470" s="63">
        <v>70.989631578947396</v>
      </c>
      <c r="O470" s="6">
        <v>70.989631578947396</v>
      </c>
      <c r="P470" s="37">
        <v>6.1335041684210552</v>
      </c>
      <c r="Q470" s="7">
        <f t="shared" si="10"/>
        <v>6.1335041684210552</v>
      </c>
      <c r="R470" s="60">
        <v>302.39375000000001</v>
      </c>
      <c r="S470" s="61">
        <v>2206.4462362499999</v>
      </c>
      <c r="T470" s="91"/>
      <c r="U470" s="89">
        <v>67364.190648639502</v>
      </c>
      <c r="V470" s="77">
        <v>2.7798112945844299E-3</v>
      </c>
      <c r="W470" s="80">
        <v>9.1045396909622946E-5</v>
      </c>
      <c r="X470" s="86">
        <f t="shared" si="11"/>
        <v>11780.799026326213</v>
      </c>
    </row>
    <row r="471" spans="1:24" x14ac:dyDescent="0.3">
      <c r="A471" s="33">
        <v>2011</v>
      </c>
      <c r="B471" s="3">
        <v>40647</v>
      </c>
      <c r="C471" s="33">
        <v>4</v>
      </c>
      <c r="D471" s="2">
        <v>14</v>
      </c>
      <c r="E471" s="33">
        <v>104</v>
      </c>
      <c r="F471" s="92">
        <v>469</v>
      </c>
      <c r="G471" s="4">
        <v>5.6072083333333333</v>
      </c>
      <c r="H471" s="37">
        <v>301.92083333333335</v>
      </c>
      <c r="I471" s="4">
        <v>9.8383958333333332</v>
      </c>
      <c r="J471" s="37">
        <v>5.2358541666666669</v>
      </c>
      <c r="K471" s="4">
        <v>5.5410763888888894</v>
      </c>
      <c r="L471" s="37">
        <v>4.7068819444444445</v>
      </c>
      <c r="M471" s="4">
        <v>5.7660069444444453</v>
      </c>
      <c r="N471" s="63">
        <v>107.86454999999999</v>
      </c>
      <c r="O471" s="6">
        <v>107.86454999999999</v>
      </c>
      <c r="P471" s="37">
        <v>9.3194971199999994</v>
      </c>
      <c r="Q471" s="7">
        <f t="shared" si="10"/>
        <v>9.3194971200000012</v>
      </c>
      <c r="R471" s="60">
        <v>301.92083333333335</v>
      </c>
      <c r="S471" s="61">
        <v>2202.9955525</v>
      </c>
      <c r="T471" s="91"/>
      <c r="U471" s="89">
        <v>67340.659958747245</v>
      </c>
      <c r="V471" s="77">
        <v>4.2303749135689638E-3</v>
      </c>
      <c r="W471" s="80">
        <v>1.3838987555699663E-4</v>
      </c>
      <c r="X471" s="86">
        <f t="shared" si="11"/>
        <v>11790.118523446212</v>
      </c>
    </row>
    <row r="472" spans="1:24" x14ac:dyDescent="0.3">
      <c r="A472" s="34">
        <v>2011</v>
      </c>
      <c r="B472" s="11">
        <v>40648</v>
      </c>
      <c r="C472" s="34">
        <v>4</v>
      </c>
      <c r="D472" s="10">
        <v>15</v>
      </c>
      <c r="E472" s="34">
        <v>105</v>
      </c>
      <c r="F472" s="38">
        <v>470</v>
      </c>
      <c r="G472" s="12">
        <v>1.8865833333333335</v>
      </c>
      <c r="H472" s="38">
        <v>301.49375000000015</v>
      </c>
      <c r="I472" s="12">
        <v>5.0373854166666669</v>
      </c>
      <c r="J472" s="38">
        <v>5.2125240839243494</v>
      </c>
      <c r="K472" s="12">
        <v>5.1567013888888882</v>
      </c>
      <c r="L472" s="38">
        <v>4.7671180555555566</v>
      </c>
      <c r="M472" s="12">
        <v>5.7658125</v>
      </c>
      <c r="N472" s="38" t="s">
        <v>27</v>
      </c>
      <c r="O472" s="12">
        <v>81.403577380952399</v>
      </c>
      <c r="P472" s="38" t="s">
        <v>27</v>
      </c>
      <c r="Q472" s="12">
        <f t="shared" si="10"/>
        <v>7.0332690857142879</v>
      </c>
      <c r="R472" s="13">
        <v>301.49375000000015</v>
      </c>
      <c r="S472" s="48">
        <v>2199.8792962500011</v>
      </c>
      <c r="T472" s="13">
        <v>64064</v>
      </c>
      <c r="U472" s="48">
        <v>67317.129268856123</v>
      </c>
      <c r="V472" s="83" t="s">
        <v>27</v>
      </c>
      <c r="W472" s="84" t="s">
        <v>27</v>
      </c>
      <c r="X472" s="87">
        <f t="shared" si="11"/>
        <v>11797.151792531926</v>
      </c>
    </row>
    <row r="473" spans="1:24" x14ac:dyDescent="0.3">
      <c r="A473" s="33">
        <v>2011</v>
      </c>
      <c r="B473" s="3">
        <v>40649</v>
      </c>
      <c r="C473" s="33">
        <v>4</v>
      </c>
      <c r="D473" s="2">
        <v>16</v>
      </c>
      <c r="E473" s="33">
        <v>106</v>
      </c>
      <c r="F473" s="92">
        <v>471</v>
      </c>
      <c r="G473" s="4">
        <v>4.6150416666666674</v>
      </c>
      <c r="H473" s="37">
        <v>302.66666666666663</v>
      </c>
      <c r="I473" s="4">
        <v>6.8282500000000006</v>
      </c>
      <c r="J473" s="37">
        <v>5.0649861111111116</v>
      </c>
      <c r="K473" s="4">
        <v>5.0440416666666676</v>
      </c>
      <c r="L473" s="37">
        <v>4.5783402777777775</v>
      </c>
      <c r="M473" s="4">
        <v>4.7245208333333331</v>
      </c>
      <c r="N473" s="63">
        <v>54.942604761904803</v>
      </c>
      <c r="O473" s="6">
        <v>54.942604761904803</v>
      </c>
      <c r="P473" s="37">
        <v>4.7470410514285746</v>
      </c>
      <c r="Q473" s="7">
        <f t="shared" si="10"/>
        <v>4.7470410514285755</v>
      </c>
      <c r="R473" s="60">
        <v>302.66666666666663</v>
      </c>
      <c r="S473" s="61">
        <v>2208.4375999999993</v>
      </c>
      <c r="T473" s="91"/>
      <c r="U473" s="89">
        <v>67551.126027130114</v>
      </c>
      <c r="V473" s="77">
        <v>2.1495020060465263E-3</v>
      </c>
      <c r="W473" s="80">
        <v>7.0273307502262094E-5</v>
      </c>
      <c r="X473" s="86">
        <f t="shared" si="11"/>
        <v>11801.898833583355</v>
      </c>
    </row>
    <row r="474" spans="1:24" x14ac:dyDescent="0.3">
      <c r="A474" s="33">
        <v>2011</v>
      </c>
      <c r="B474" s="3">
        <v>40650</v>
      </c>
      <c r="C474" s="33">
        <v>4</v>
      </c>
      <c r="D474" s="2">
        <v>17</v>
      </c>
      <c r="E474" s="33">
        <v>107</v>
      </c>
      <c r="F474" s="92">
        <v>472</v>
      </c>
      <c r="G474" s="4">
        <v>0.35120833333333329</v>
      </c>
      <c r="H474" s="37">
        <v>302.90833333333319</v>
      </c>
      <c r="I474" s="4">
        <v>4.1778645833333332</v>
      </c>
      <c r="J474" s="37">
        <v>5.2789583333333345</v>
      </c>
      <c r="K474" s="4">
        <v>5.0780208333333343</v>
      </c>
      <c r="L474" s="37">
        <v>4.9371944444444438</v>
      </c>
      <c r="M474" s="4">
        <v>3.8173124999999999</v>
      </c>
      <c r="N474" s="63">
        <v>85.890223529411799</v>
      </c>
      <c r="O474" s="6">
        <v>85.890223529411799</v>
      </c>
      <c r="P474" s="37">
        <v>7.4209153129411796</v>
      </c>
      <c r="Q474" s="7">
        <f t="shared" si="10"/>
        <v>7.4209153129411805</v>
      </c>
      <c r="R474" s="60">
        <v>302.90833333333319</v>
      </c>
      <c r="S474" s="61">
        <v>2210.2009449999987</v>
      </c>
      <c r="T474" s="91"/>
      <c r="U474" s="89">
        <v>67785.122785404106</v>
      </c>
      <c r="V474" s="77">
        <v>3.3575749434589007E-3</v>
      </c>
      <c r="W474" s="80">
        <v>1.0947705053857474E-4</v>
      </c>
      <c r="X474" s="86">
        <f t="shared" si="11"/>
        <v>11809.319748896296</v>
      </c>
    </row>
    <row r="475" spans="1:24" x14ac:dyDescent="0.3">
      <c r="A475" s="33">
        <v>2011</v>
      </c>
      <c r="B475" s="3">
        <v>40651</v>
      </c>
      <c r="C475" s="33">
        <v>4</v>
      </c>
      <c r="D475" s="2">
        <v>18</v>
      </c>
      <c r="E475" s="33">
        <v>108</v>
      </c>
      <c r="F475" s="92">
        <v>473</v>
      </c>
      <c r="G475" s="4">
        <v>-0.61554166666666665</v>
      </c>
      <c r="H475" s="37">
        <v>303.30625000000003</v>
      </c>
      <c r="I475" s="4">
        <v>3.3328333333333342</v>
      </c>
      <c r="J475" s="37">
        <v>5.3305902777777767</v>
      </c>
      <c r="K475" s="4">
        <v>5.1200902777777779</v>
      </c>
      <c r="L475" s="37">
        <v>4.8825624999999997</v>
      </c>
      <c r="M475" s="4">
        <v>2.5771666666666668</v>
      </c>
      <c r="N475" s="63" t="s">
        <v>27</v>
      </c>
      <c r="O475" s="6">
        <v>82.594559411764706</v>
      </c>
      <c r="P475" s="37" t="s">
        <v>27</v>
      </c>
      <c r="Q475" s="7">
        <f t="shared" si="10"/>
        <v>7.136169933176471</v>
      </c>
      <c r="R475" s="60">
        <v>303.30625000000003</v>
      </c>
      <c r="S475" s="61">
        <v>2213.1043837500001</v>
      </c>
      <c r="T475" s="91"/>
      <c r="U475" s="89">
        <v>68019.119543678098</v>
      </c>
      <c r="V475" s="77" t="s">
        <v>27</v>
      </c>
      <c r="W475" s="80" t="s">
        <v>27</v>
      </c>
      <c r="X475" s="86">
        <f t="shared" si="11"/>
        <v>11816.455918829473</v>
      </c>
    </row>
    <row r="476" spans="1:24" x14ac:dyDescent="0.3">
      <c r="A476" s="33">
        <v>2011</v>
      </c>
      <c r="B476" s="3">
        <v>40652</v>
      </c>
      <c r="C476" s="33">
        <v>4</v>
      </c>
      <c r="D476" s="2">
        <v>19</v>
      </c>
      <c r="E476" s="33">
        <v>109</v>
      </c>
      <c r="F476" s="92">
        <v>474</v>
      </c>
      <c r="G476" s="4">
        <v>0.84158333333333302</v>
      </c>
      <c r="H476" s="37">
        <v>303.43541666666664</v>
      </c>
      <c r="I476" s="4">
        <v>4.3857291666666658</v>
      </c>
      <c r="J476" s="37">
        <v>5.2253194444444437</v>
      </c>
      <c r="K476" s="4">
        <v>5.1590069444444451</v>
      </c>
      <c r="L476" s="37">
        <v>4.8761666666666663</v>
      </c>
      <c r="M476" s="4">
        <v>3.3882499999999998</v>
      </c>
      <c r="N476" s="63" t="s">
        <v>27</v>
      </c>
      <c r="O476" s="6">
        <v>79.298895294117699</v>
      </c>
      <c r="P476" s="37" t="s">
        <v>27</v>
      </c>
      <c r="Q476" s="7">
        <f t="shared" si="10"/>
        <v>6.8514245534117686</v>
      </c>
      <c r="R476" s="60">
        <v>303.43541666666664</v>
      </c>
      <c r="S476" s="61">
        <v>2214.0468612499999</v>
      </c>
      <c r="T476" s="91"/>
      <c r="U476" s="89">
        <v>68253.11630195209</v>
      </c>
      <c r="V476" s="77" t="s">
        <v>27</v>
      </c>
      <c r="W476" s="80" t="s">
        <v>27</v>
      </c>
      <c r="X476" s="86">
        <f t="shared" si="11"/>
        <v>11823.307343382885</v>
      </c>
    </row>
    <row r="477" spans="1:24" x14ac:dyDescent="0.3">
      <c r="A477" s="33">
        <v>2011</v>
      </c>
      <c r="B477" s="3">
        <v>40653</v>
      </c>
      <c r="C477" s="33">
        <v>4</v>
      </c>
      <c r="D477" s="2">
        <v>20</v>
      </c>
      <c r="E477" s="33">
        <v>110</v>
      </c>
      <c r="F477" s="92">
        <v>475</v>
      </c>
      <c r="G477" s="4">
        <v>1.867208333333334</v>
      </c>
      <c r="H477" s="37">
        <v>304.93958333333336</v>
      </c>
      <c r="I477" s="4">
        <v>4.6861666666666668</v>
      </c>
      <c r="J477" s="37">
        <v>5.3815208333333331</v>
      </c>
      <c r="K477" s="4">
        <v>5.2671388888888897</v>
      </c>
      <c r="L477" s="37">
        <v>4.8882777777777768</v>
      </c>
      <c r="M477" s="4">
        <v>3.2128472222222224</v>
      </c>
      <c r="N477" s="63" t="s">
        <v>27</v>
      </c>
      <c r="O477" s="6">
        <v>76.003231176470607</v>
      </c>
      <c r="P477" s="37" t="s">
        <v>27</v>
      </c>
      <c r="Q477" s="7">
        <f t="shared" si="10"/>
        <v>6.5666791736470609</v>
      </c>
      <c r="R477" s="60">
        <v>304.93958333333336</v>
      </c>
      <c r="S477" s="61">
        <v>2225.0221637500003</v>
      </c>
      <c r="T477" s="91"/>
      <c r="U477" s="89">
        <v>68487.113060226082</v>
      </c>
      <c r="V477" s="77" t="s">
        <v>27</v>
      </c>
      <c r="W477" s="80" t="s">
        <v>27</v>
      </c>
      <c r="X477" s="86">
        <f t="shared" si="11"/>
        <v>11829.874022556533</v>
      </c>
    </row>
    <row r="478" spans="1:24" x14ac:dyDescent="0.3">
      <c r="A478" s="33">
        <v>2011</v>
      </c>
      <c r="B478" s="3">
        <v>40654</v>
      </c>
      <c r="C478" s="33">
        <v>4</v>
      </c>
      <c r="D478" s="2">
        <v>21</v>
      </c>
      <c r="E478" s="33">
        <v>111</v>
      </c>
      <c r="F478" s="92">
        <v>476</v>
      </c>
      <c r="G478" s="4">
        <v>1.3028124999999999</v>
      </c>
      <c r="H478" s="37">
        <v>305.47916666666669</v>
      </c>
      <c r="I478" s="4">
        <v>6.630968750000001</v>
      </c>
      <c r="J478" s="37">
        <v>5.379104166666667</v>
      </c>
      <c r="K478" s="4">
        <v>5.2699444444444437</v>
      </c>
      <c r="L478" s="37">
        <v>4.869902777777777</v>
      </c>
      <c r="M478" s="4">
        <v>4.6883680555555562</v>
      </c>
      <c r="N478" s="63" t="s">
        <v>27</v>
      </c>
      <c r="O478" s="6">
        <v>72.7075670588235</v>
      </c>
      <c r="P478" s="37" t="s">
        <v>27</v>
      </c>
      <c r="Q478" s="7">
        <f t="shared" si="10"/>
        <v>6.2819337938823496</v>
      </c>
      <c r="R478" s="60">
        <v>305.47916666666669</v>
      </c>
      <c r="S478" s="61">
        <v>2228.9592874999998</v>
      </c>
      <c r="T478" s="91"/>
      <c r="U478" s="89">
        <v>68721.109818500074</v>
      </c>
      <c r="V478" s="77" t="s">
        <v>27</v>
      </c>
      <c r="W478" s="80" t="s">
        <v>27</v>
      </c>
      <c r="X478" s="86">
        <f t="shared" si="11"/>
        <v>11836.155956350414</v>
      </c>
    </row>
    <row r="479" spans="1:24" x14ac:dyDescent="0.3">
      <c r="A479" s="33">
        <v>2011</v>
      </c>
      <c r="B479" s="3">
        <v>40655</v>
      </c>
      <c r="C479" s="33">
        <v>4</v>
      </c>
      <c r="D479" s="2">
        <v>22</v>
      </c>
      <c r="E479" s="33">
        <v>112</v>
      </c>
      <c r="F479" s="92">
        <v>477</v>
      </c>
      <c r="G479" s="4">
        <v>3.1831875000000003</v>
      </c>
      <c r="H479" s="37">
        <v>305.67083333333323</v>
      </c>
      <c r="I479" s="4">
        <v>7.9591874999999996</v>
      </c>
      <c r="J479" s="37">
        <v>5.2273263888888879</v>
      </c>
      <c r="K479" s="4">
        <v>5.2256527777777775</v>
      </c>
      <c r="L479" s="37">
        <v>4.7568472222222224</v>
      </c>
      <c r="M479" s="4">
        <v>6.5375694444444443</v>
      </c>
      <c r="N479" s="63" t="s">
        <v>27</v>
      </c>
      <c r="O479" s="6">
        <v>69.411902941176507</v>
      </c>
      <c r="P479" s="37" t="s">
        <v>27</v>
      </c>
      <c r="Q479" s="7">
        <f t="shared" si="10"/>
        <v>5.9971884141176499</v>
      </c>
      <c r="R479" s="60">
        <v>305.67083333333323</v>
      </c>
      <c r="S479" s="61">
        <v>2230.3578024999993</v>
      </c>
      <c r="T479" s="91"/>
      <c r="U479" s="89">
        <v>68955.106576774066</v>
      </c>
      <c r="V479" s="77" t="s">
        <v>27</v>
      </c>
      <c r="W479" s="80" t="s">
        <v>27</v>
      </c>
      <c r="X479" s="86">
        <f t="shared" si="11"/>
        <v>11842.153144764532</v>
      </c>
    </row>
    <row r="480" spans="1:24" x14ac:dyDescent="0.3">
      <c r="A480" s="33">
        <v>2011</v>
      </c>
      <c r="B480" s="3">
        <v>40656</v>
      </c>
      <c r="C480" s="33">
        <v>4</v>
      </c>
      <c r="D480" s="2">
        <v>23</v>
      </c>
      <c r="E480" s="33">
        <v>113</v>
      </c>
      <c r="F480" s="92">
        <v>478</v>
      </c>
      <c r="G480" s="4">
        <v>9.5678333333333345</v>
      </c>
      <c r="H480" s="37">
        <v>306.35416666666669</v>
      </c>
      <c r="I480" s="4">
        <v>12.236437500000001</v>
      </c>
      <c r="J480" s="37">
        <v>5.2850972222222206</v>
      </c>
      <c r="K480" s="4">
        <v>5.2792569444444446</v>
      </c>
      <c r="L480" s="37">
        <v>4.7534583333333327</v>
      </c>
      <c r="M480" s="4">
        <v>10.568909722222221</v>
      </c>
      <c r="N480" s="63" t="s">
        <v>27</v>
      </c>
      <c r="O480" s="6">
        <v>66.1162388235294</v>
      </c>
      <c r="P480" s="37" t="s">
        <v>27</v>
      </c>
      <c r="Q480" s="7">
        <f t="shared" si="10"/>
        <v>5.7124430343529395</v>
      </c>
      <c r="R480" s="60">
        <v>306.35416666666669</v>
      </c>
      <c r="S480" s="61">
        <v>2235.3438125000002</v>
      </c>
      <c r="T480" s="91"/>
      <c r="U480" s="89">
        <v>69189.103335048057</v>
      </c>
      <c r="V480" s="77" t="s">
        <v>27</v>
      </c>
      <c r="W480" s="80" t="s">
        <v>27</v>
      </c>
      <c r="X480" s="86">
        <f t="shared" si="11"/>
        <v>11847.865587798886</v>
      </c>
    </row>
    <row r="481" spans="1:24" x14ac:dyDescent="0.3">
      <c r="A481" s="33">
        <v>2011</v>
      </c>
      <c r="B481" s="3">
        <v>40657</v>
      </c>
      <c r="C481" s="33">
        <v>4</v>
      </c>
      <c r="D481" s="2">
        <v>24</v>
      </c>
      <c r="E481" s="33">
        <v>114</v>
      </c>
      <c r="F481" s="92">
        <v>479</v>
      </c>
      <c r="G481" s="4">
        <v>7.0682499999999999</v>
      </c>
      <c r="H481" s="37">
        <v>306.20000000000005</v>
      </c>
      <c r="I481" s="4">
        <v>13.990906249999998</v>
      </c>
      <c r="J481" s="37">
        <v>5.3257083333333322</v>
      </c>
      <c r="K481" s="4">
        <v>5.2711666666666668</v>
      </c>
      <c r="L481" s="37">
        <v>4.7972499999999991</v>
      </c>
      <c r="M481" s="4">
        <v>11.263472222222219</v>
      </c>
      <c r="N481" s="63" t="s">
        <v>27</v>
      </c>
      <c r="O481" s="6">
        <v>62.8205747058824</v>
      </c>
      <c r="P481" s="37" t="s">
        <v>27</v>
      </c>
      <c r="Q481" s="7">
        <f t="shared" si="10"/>
        <v>5.4276976545882389</v>
      </c>
      <c r="R481" s="60">
        <v>306.20000000000005</v>
      </c>
      <c r="S481" s="61">
        <v>2234.2189200000003</v>
      </c>
      <c r="T481" s="91"/>
      <c r="U481" s="89">
        <v>69423.100093322049</v>
      </c>
      <c r="V481" s="77" t="s">
        <v>27</v>
      </c>
      <c r="W481" s="80" t="s">
        <v>27</v>
      </c>
      <c r="X481" s="86">
        <f t="shared" si="11"/>
        <v>11853.293285453474</v>
      </c>
    </row>
    <row r="482" spans="1:24" x14ac:dyDescent="0.3">
      <c r="A482" s="33">
        <v>2011</v>
      </c>
      <c r="B482" s="3">
        <v>40658</v>
      </c>
      <c r="C482" s="33">
        <v>4</v>
      </c>
      <c r="D482" s="2">
        <v>25</v>
      </c>
      <c r="E482" s="33">
        <v>115</v>
      </c>
      <c r="F482" s="92">
        <v>480</v>
      </c>
      <c r="G482" s="4">
        <v>7.2424583333333317</v>
      </c>
      <c r="H482" s="37">
        <v>305.9937500000002</v>
      </c>
      <c r="I482" s="4">
        <v>11.153124999999999</v>
      </c>
      <c r="J482" s="37">
        <v>5.4013194444444439</v>
      </c>
      <c r="K482" s="4">
        <v>5.2922499999999992</v>
      </c>
      <c r="L482" s="37">
        <v>4.8769444444444447</v>
      </c>
      <c r="M482" s="4">
        <v>9.3871527777777786</v>
      </c>
      <c r="N482" s="63" t="s">
        <v>27</v>
      </c>
      <c r="O482" s="6">
        <v>59.524910588235301</v>
      </c>
      <c r="P482" s="37" t="s">
        <v>27</v>
      </c>
      <c r="Q482" s="7">
        <f t="shared" si="10"/>
        <v>5.1429522748235295</v>
      </c>
      <c r="R482" s="60">
        <v>305.9937500000002</v>
      </c>
      <c r="S482" s="61">
        <v>2232.7139962500014</v>
      </c>
      <c r="T482" s="91"/>
      <c r="U482" s="89">
        <v>69657.096851596041</v>
      </c>
      <c r="V482" s="77" t="s">
        <v>27</v>
      </c>
      <c r="W482" s="80" t="s">
        <v>27</v>
      </c>
      <c r="X482" s="86">
        <f t="shared" si="11"/>
        <v>11858.436237728298</v>
      </c>
    </row>
    <row r="483" spans="1:24" x14ac:dyDescent="0.3">
      <c r="A483" s="33">
        <v>2011</v>
      </c>
      <c r="B483" s="3">
        <v>40659</v>
      </c>
      <c r="C483" s="33">
        <v>4</v>
      </c>
      <c r="D483" s="2">
        <v>26</v>
      </c>
      <c r="E483" s="33">
        <v>116</v>
      </c>
      <c r="F483" s="92">
        <v>481</v>
      </c>
      <c r="G483" s="4">
        <v>9.6233541666666671</v>
      </c>
      <c r="H483" s="37">
        <v>306.55416666666673</v>
      </c>
      <c r="I483" s="4">
        <v>12.433541666666667</v>
      </c>
      <c r="J483" s="37">
        <v>4.9363055555555553</v>
      </c>
      <c r="K483" s="4">
        <v>5.0125555555555552</v>
      </c>
      <c r="L483" s="37">
        <v>4.8893472222222227</v>
      </c>
      <c r="M483" s="4">
        <v>9.5954861111111089</v>
      </c>
      <c r="N483" s="63" t="s">
        <v>27</v>
      </c>
      <c r="O483" s="6">
        <v>56.229246470588201</v>
      </c>
      <c r="P483" s="37" t="s">
        <v>27</v>
      </c>
      <c r="Q483" s="7">
        <f t="shared" si="10"/>
        <v>4.85820689505882</v>
      </c>
      <c r="R483" s="60">
        <v>306.55416666666673</v>
      </c>
      <c r="S483" s="61">
        <v>2236.8031325000002</v>
      </c>
      <c r="T483" s="91"/>
      <c r="U483" s="89">
        <v>69891.093609870033</v>
      </c>
      <c r="V483" s="77" t="s">
        <v>27</v>
      </c>
      <c r="W483" s="80" t="s">
        <v>27</v>
      </c>
      <c r="X483" s="86">
        <f t="shared" si="11"/>
        <v>11863.294444623356</v>
      </c>
    </row>
    <row r="484" spans="1:24" x14ac:dyDescent="0.3">
      <c r="A484" s="33">
        <v>2011</v>
      </c>
      <c r="B484" s="3">
        <v>40660</v>
      </c>
      <c r="C484" s="33">
        <v>4</v>
      </c>
      <c r="D484" s="2">
        <v>27</v>
      </c>
      <c r="E484" s="33">
        <v>117</v>
      </c>
      <c r="F484" s="92">
        <v>482</v>
      </c>
      <c r="G484" s="4">
        <v>13.961041666666661</v>
      </c>
      <c r="H484" s="37">
        <v>307.31458333333319</v>
      </c>
      <c r="I484" s="4">
        <v>15.470833333333335</v>
      </c>
      <c r="J484" s="37">
        <v>5.026041666666667</v>
      </c>
      <c r="K484" s="4">
        <v>5.1003472222222213</v>
      </c>
      <c r="L484" s="37">
        <v>5.0611180555555562</v>
      </c>
      <c r="M484" s="4">
        <v>12.148125000000002</v>
      </c>
      <c r="N484" s="63" t="s">
        <v>27</v>
      </c>
      <c r="O484" s="6">
        <v>52.933582352941201</v>
      </c>
      <c r="P484" s="37" t="s">
        <v>27</v>
      </c>
      <c r="Q484" s="7">
        <f t="shared" si="10"/>
        <v>4.5734615152941194</v>
      </c>
      <c r="R484" s="60">
        <v>307.31458333333319</v>
      </c>
      <c r="S484" s="61">
        <v>2242.3515887499989</v>
      </c>
      <c r="T484" s="91"/>
      <c r="U484" s="89">
        <v>70125.090368144025</v>
      </c>
      <c r="V484" s="77" t="s">
        <v>27</v>
      </c>
      <c r="W484" s="80" t="s">
        <v>27</v>
      </c>
      <c r="X484" s="86">
        <f t="shared" si="11"/>
        <v>11867.86790613865</v>
      </c>
    </row>
    <row r="485" spans="1:24" x14ac:dyDescent="0.3">
      <c r="A485" s="33">
        <v>2011</v>
      </c>
      <c r="B485" s="3">
        <v>40661</v>
      </c>
      <c r="C485" s="33">
        <v>4</v>
      </c>
      <c r="D485" s="2">
        <v>28</v>
      </c>
      <c r="E485" s="33">
        <v>118</v>
      </c>
      <c r="F485" s="92">
        <v>483</v>
      </c>
      <c r="G485" s="4">
        <v>8.7763333333333353</v>
      </c>
      <c r="H485" s="37">
        <v>307.70625000000001</v>
      </c>
      <c r="I485" s="4">
        <v>11.814052083333333</v>
      </c>
      <c r="J485" s="37">
        <v>5.1432152777777773</v>
      </c>
      <c r="K485" s="4">
        <v>5.2164791666666668</v>
      </c>
      <c r="L485" s="37">
        <v>5.4714652777777788</v>
      </c>
      <c r="M485" s="4">
        <v>10.54217361111111</v>
      </c>
      <c r="N485" s="63" t="s">
        <v>27</v>
      </c>
      <c r="O485" s="6">
        <v>49.637918235294102</v>
      </c>
      <c r="P485" s="37" t="s">
        <v>27</v>
      </c>
      <c r="Q485" s="7">
        <f t="shared" si="10"/>
        <v>4.2887161355294099</v>
      </c>
      <c r="R485" s="60">
        <v>307.70625000000001</v>
      </c>
      <c r="S485" s="61">
        <v>2245.20942375</v>
      </c>
      <c r="T485" s="91"/>
      <c r="U485" s="89">
        <v>70359.087126418017</v>
      </c>
      <c r="V485" s="77" t="s">
        <v>27</v>
      </c>
      <c r="W485" s="80" t="s">
        <v>27</v>
      </c>
      <c r="X485" s="86">
        <f t="shared" si="11"/>
        <v>11872.15662227418</v>
      </c>
    </row>
    <row r="486" spans="1:24" x14ac:dyDescent="0.3">
      <c r="A486" s="33">
        <v>2011</v>
      </c>
      <c r="B486" s="3">
        <v>40662</v>
      </c>
      <c r="C486" s="33">
        <v>4</v>
      </c>
      <c r="D486" s="2">
        <v>29</v>
      </c>
      <c r="E486" s="33">
        <v>119</v>
      </c>
      <c r="F486" s="92">
        <v>484</v>
      </c>
      <c r="G486" s="4">
        <v>3.5970625000000012</v>
      </c>
      <c r="H486" s="37">
        <v>308.09583333333319</v>
      </c>
      <c r="I486" s="4">
        <v>8.2218437499999997</v>
      </c>
      <c r="J486" s="37">
        <v>5.3782916666666658</v>
      </c>
      <c r="K486" s="4">
        <v>5.3141527777777773</v>
      </c>
      <c r="L486" s="37">
        <v>5.7617152777777791</v>
      </c>
      <c r="M486" s="4">
        <v>6.6995555555555555</v>
      </c>
      <c r="N486" s="63" t="s">
        <v>27</v>
      </c>
      <c r="O486" s="6">
        <v>46.342254117647101</v>
      </c>
      <c r="P486" s="37" t="s">
        <v>27</v>
      </c>
      <c r="Q486" s="7">
        <f t="shared" si="10"/>
        <v>4.0039707557647093</v>
      </c>
      <c r="R486" s="60">
        <v>308.09583333333319</v>
      </c>
      <c r="S486" s="61">
        <v>2248.0520574999987</v>
      </c>
      <c r="T486" s="91"/>
      <c r="U486" s="89">
        <v>70593.083884692009</v>
      </c>
      <c r="V486" s="77" t="s">
        <v>27</v>
      </c>
      <c r="W486" s="80" t="s">
        <v>27</v>
      </c>
      <c r="X486" s="86">
        <f t="shared" si="11"/>
        <v>11876.160593029945</v>
      </c>
    </row>
    <row r="487" spans="1:24" x14ac:dyDescent="0.3">
      <c r="A487" s="33">
        <v>2011</v>
      </c>
      <c r="B487" s="3">
        <v>40663</v>
      </c>
      <c r="C487" s="33">
        <v>4</v>
      </c>
      <c r="D487" s="2">
        <v>30</v>
      </c>
      <c r="E487" s="33">
        <v>120</v>
      </c>
      <c r="F487" s="92">
        <v>485</v>
      </c>
      <c r="G487" s="4">
        <v>8.9097916666666688</v>
      </c>
      <c r="H487" s="37">
        <v>307.83125000000013</v>
      </c>
      <c r="I487" s="4">
        <v>12.700114583333335</v>
      </c>
      <c r="J487" s="37">
        <v>5.4699027777777784</v>
      </c>
      <c r="K487" s="4">
        <v>5.4294236111111109</v>
      </c>
      <c r="L487" s="37">
        <v>5.9802638888888886</v>
      </c>
      <c r="M487" s="4">
        <v>9.9422638888888901</v>
      </c>
      <c r="N487" s="63">
        <v>43.046590000000002</v>
      </c>
      <c r="O487" s="6">
        <v>43.046590000000002</v>
      </c>
      <c r="P487" s="37">
        <v>3.7192253759999998</v>
      </c>
      <c r="Q487" s="7">
        <f t="shared" si="10"/>
        <v>3.7192253759999998</v>
      </c>
      <c r="R487" s="60">
        <v>307.83125000000013</v>
      </c>
      <c r="S487" s="61">
        <v>2246.1214987500007</v>
      </c>
      <c r="T487" s="91"/>
      <c r="U487" s="89">
        <v>70827.080642966001</v>
      </c>
      <c r="V487" s="77">
        <v>1.6558433629123815E-3</v>
      </c>
      <c r="W487" s="80">
        <v>5.2511346539162552E-5</v>
      </c>
      <c r="X487" s="86">
        <f t="shared" si="11"/>
        <v>11879.879818405945</v>
      </c>
    </row>
    <row r="488" spans="1:24" x14ac:dyDescent="0.3">
      <c r="A488" s="33">
        <v>2011</v>
      </c>
      <c r="B488" s="3">
        <v>40664</v>
      </c>
      <c r="C488" s="33">
        <v>5</v>
      </c>
      <c r="D488" s="2">
        <v>1</v>
      </c>
      <c r="E488" s="33">
        <v>121</v>
      </c>
      <c r="F488" s="92">
        <v>486</v>
      </c>
      <c r="G488" s="4">
        <v>10.682499999999999</v>
      </c>
      <c r="H488" s="37">
        <v>307.58333333333343</v>
      </c>
      <c r="I488" s="4">
        <v>12.377708333333334</v>
      </c>
      <c r="J488" s="37">
        <v>5.2120833333333332</v>
      </c>
      <c r="K488" s="4">
        <v>5.3149444444444436</v>
      </c>
      <c r="L488" s="37">
        <v>6.0093333333333341</v>
      </c>
      <c r="M488" s="4">
        <v>10.340208333333331</v>
      </c>
      <c r="N488" s="63">
        <v>57.1795864864865</v>
      </c>
      <c r="O488" s="6">
        <v>57.1795864864865</v>
      </c>
      <c r="P488" s="37">
        <v>4.9403162724324332</v>
      </c>
      <c r="Q488" s="7">
        <f t="shared" si="10"/>
        <v>4.9403162724324332</v>
      </c>
      <c r="R488" s="60">
        <v>307.58333333333343</v>
      </c>
      <c r="S488" s="61">
        <v>2244.3125500000006</v>
      </c>
      <c r="T488" s="91"/>
      <c r="U488" s="89">
        <v>71061.077401239992</v>
      </c>
      <c r="V488" s="77">
        <v>2.2012603692085722E-3</v>
      </c>
      <c r="W488" s="80">
        <v>6.9522113273591126E-5</v>
      </c>
      <c r="X488" s="86">
        <f t="shared" si="11"/>
        <v>11884.820134678377</v>
      </c>
    </row>
    <row r="489" spans="1:24" x14ac:dyDescent="0.3">
      <c r="A489" s="33">
        <v>2011</v>
      </c>
      <c r="B489" s="3">
        <v>40665</v>
      </c>
      <c r="C489" s="33">
        <v>5</v>
      </c>
      <c r="D489" s="2">
        <v>2</v>
      </c>
      <c r="E489" s="33">
        <v>122</v>
      </c>
      <c r="F489" s="92">
        <v>487</v>
      </c>
      <c r="G489" s="4">
        <v>9.1041874999999983</v>
      </c>
      <c r="H489" s="37">
        <v>307.63333333333321</v>
      </c>
      <c r="I489" s="4">
        <v>14.074375</v>
      </c>
      <c r="J489" s="37">
        <v>5.5095972222222214</v>
      </c>
      <c r="K489" s="4">
        <v>5.4483402777777776</v>
      </c>
      <c r="L489" s="37">
        <v>6.1544791666666647</v>
      </c>
      <c r="M489" s="4">
        <v>11.571902777777778</v>
      </c>
      <c r="N489" s="63">
        <v>41.566483333333302</v>
      </c>
      <c r="O489" s="6">
        <v>41.566483333333302</v>
      </c>
      <c r="P489" s="37">
        <v>3.5913441599999971</v>
      </c>
      <c r="Q489" s="7">
        <f t="shared" si="10"/>
        <v>3.5913441599999976</v>
      </c>
      <c r="R489" s="60">
        <v>307.63333333333321</v>
      </c>
      <c r="S489" s="61">
        <v>2244.6773799999992</v>
      </c>
      <c r="T489" s="91"/>
      <c r="U489" s="89">
        <v>71295.074159513984</v>
      </c>
      <c r="V489" s="77">
        <v>1.5999377870507157E-3</v>
      </c>
      <c r="W489" s="80">
        <v>5.0372963382642749E-5</v>
      </c>
      <c r="X489" s="86">
        <f t="shared" si="11"/>
        <v>11888.411478838378</v>
      </c>
    </row>
    <row r="490" spans="1:24" x14ac:dyDescent="0.3">
      <c r="A490" s="33">
        <v>2011</v>
      </c>
      <c r="B490" s="3">
        <v>40666</v>
      </c>
      <c r="C490" s="33">
        <v>5</v>
      </c>
      <c r="D490" s="2">
        <v>3</v>
      </c>
      <c r="E490" s="33">
        <v>123</v>
      </c>
      <c r="F490" s="92">
        <v>488</v>
      </c>
      <c r="G490" s="4">
        <v>4.5121250000000002</v>
      </c>
      <c r="H490" s="37">
        <v>307.62291666666675</v>
      </c>
      <c r="I490" s="4">
        <v>8.5186770833333316</v>
      </c>
      <c r="J490" s="37">
        <v>5.4077916666666654</v>
      </c>
      <c r="K490" s="4">
        <v>5.4057916666666666</v>
      </c>
      <c r="L490" s="37">
        <v>6.2385277777777768</v>
      </c>
      <c r="M490" s="4">
        <v>7.7513958333333335</v>
      </c>
      <c r="N490" s="63">
        <v>59.248550000000002</v>
      </c>
      <c r="O490" s="6">
        <v>59.248550000000002</v>
      </c>
      <c r="P490" s="37">
        <v>5.1190747199999995</v>
      </c>
      <c r="Q490" s="7">
        <f t="shared" si="10"/>
        <v>5.1190747199999995</v>
      </c>
      <c r="R490" s="60">
        <v>307.62291666666675</v>
      </c>
      <c r="S490" s="61">
        <v>2244.6013737500007</v>
      </c>
      <c r="T490" s="91"/>
      <c r="U490" s="89">
        <v>71529.070917787976</v>
      </c>
      <c r="V490" s="77">
        <v>2.2806164069336223E-3</v>
      </c>
      <c r="W490" s="80">
        <v>7.1566352733472719E-5</v>
      </c>
      <c r="X490" s="86">
        <f t="shared" si="11"/>
        <v>11893.530553558378</v>
      </c>
    </row>
    <row r="491" spans="1:24" x14ac:dyDescent="0.3">
      <c r="A491" s="33">
        <v>2011</v>
      </c>
      <c r="B491" s="3">
        <v>40667</v>
      </c>
      <c r="C491" s="33">
        <v>5</v>
      </c>
      <c r="D491" s="2">
        <v>4</v>
      </c>
      <c r="E491" s="33">
        <v>124</v>
      </c>
      <c r="F491" s="92">
        <v>489</v>
      </c>
      <c r="G491" s="4">
        <v>6.9569583333333327</v>
      </c>
      <c r="H491" s="37">
        <v>307.68124999999992</v>
      </c>
      <c r="I491" s="4">
        <v>11.320520833333333</v>
      </c>
      <c r="J491" s="37">
        <v>5.5223958333333334</v>
      </c>
      <c r="K491" s="4">
        <v>5.5540416666666665</v>
      </c>
      <c r="L491" s="37">
        <v>6.5150555555555556</v>
      </c>
      <c r="M491" s="4">
        <v>9.3251458333333339</v>
      </c>
      <c r="N491" s="63" t="s">
        <v>27</v>
      </c>
      <c r="O491" s="6">
        <v>57.527987500000002</v>
      </c>
      <c r="P491" s="37" t="s">
        <v>27</v>
      </c>
      <c r="Q491" s="7">
        <f t="shared" si="10"/>
        <v>4.9704181199999997</v>
      </c>
      <c r="R491" s="60">
        <v>307.68124999999992</v>
      </c>
      <c r="S491" s="61">
        <v>2245.0270087499994</v>
      </c>
      <c r="T491" s="91"/>
      <c r="U491" s="89">
        <v>71763.067676061968</v>
      </c>
      <c r="V491" s="77" t="s">
        <v>27</v>
      </c>
      <c r="W491" s="80" t="s">
        <v>27</v>
      </c>
      <c r="X491" s="86">
        <f t="shared" si="11"/>
        <v>11898.500971678377</v>
      </c>
    </row>
    <row r="492" spans="1:24" x14ac:dyDescent="0.3">
      <c r="A492" s="33">
        <v>2011</v>
      </c>
      <c r="B492" s="3">
        <v>40668</v>
      </c>
      <c r="C492" s="33">
        <v>5</v>
      </c>
      <c r="D492" s="2">
        <v>5</v>
      </c>
      <c r="E492" s="33">
        <v>125</v>
      </c>
      <c r="F492" s="92">
        <v>490</v>
      </c>
      <c r="G492" s="4">
        <v>9.3153333333333332</v>
      </c>
      <c r="H492" s="37">
        <v>306.88541666666663</v>
      </c>
      <c r="I492" s="4">
        <v>14.605239583333333</v>
      </c>
      <c r="J492" s="37">
        <v>5.6126111111111108</v>
      </c>
      <c r="K492" s="4">
        <v>5.6347430555555569</v>
      </c>
      <c r="L492" s="37">
        <v>6.6160972222222219</v>
      </c>
      <c r="M492" s="4">
        <v>12.105166666666667</v>
      </c>
      <c r="N492" s="63">
        <v>55.807425000000002</v>
      </c>
      <c r="O492" s="6">
        <v>55.807425000000002</v>
      </c>
      <c r="P492" s="37">
        <v>4.8217615199999999</v>
      </c>
      <c r="Q492" s="7">
        <f t="shared" si="10"/>
        <v>4.8217615200000008</v>
      </c>
      <c r="R492" s="60">
        <v>306.88541666666663</v>
      </c>
      <c r="S492" s="61">
        <v>2239.2201312499997</v>
      </c>
      <c r="T492" s="91"/>
      <c r="U492" s="89">
        <v>71997.06443433596</v>
      </c>
      <c r="V492" s="77">
        <v>2.1533217983835955E-3</v>
      </c>
      <c r="W492" s="80">
        <v>6.6971640550673124E-5</v>
      </c>
      <c r="X492" s="86">
        <f t="shared" si="11"/>
        <v>11903.322733198376</v>
      </c>
    </row>
    <row r="493" spans="1:24" x14ac:dyDescent="0.3">
      <c r="A493" s="33">
        <v>2011</v>
      </c>
      <c r="B493" s="3">
        <v>40669</v>
      </c>
      <c r="C493" s="33">
        <v>5</v>
      </c>
      <c r="D493" s="2">
        <v>6</v>
      </c>
      <c r="E493" s="33">
        <v>126</v>
      </c>
      <c r="F493" s="92">
        <v>491</v>
      </c>
      <c r="G493" s="4">
        <v>9.1668749999999992</v>
      </c>
      <c r="H493" s="37">
        <v>306.88749999999999</v>
      </c>
      <c r="I493" s="4">
        <v>12.123947916666665</v>
      </c>
      <c r="J493" s="37">
        <v>7.8156597222222226</v>
      </c>
      <c r="K493" s="4">
        <v>8.052944444444444</v>
      </c>
      <c r="L493" s="37">
        <v>8.4157152777777764</v>
      </c>
      <c r="M493" s="4">
        <v>10.012972222222222</v>
      </c>
      <c r="N493" s="63">
        <v>63.909476190476198</v>
      </c>
      <c r="O493" s="6">
        <v>63.909476190476198</v>
      </c>
      <c r="P493" s="37">
        <v>5.5217787428571432</v>
      </c>
      <c r="Q493" s="7">
        <f t="shared" si="10"/>
        <v>5.5217787428571432</v>
      </c>
      <c r="R493" s="60">
        <v>306.88749999999999</v>
      </c>
      <c r="S493" s="61">
        <v>2239.2353324999999</v>
      </c>
      <c r="T493" s="91"/>
      <c r="U493" s="89">
        <v>72231.061192609952</v>
      </c>
      <c r="V493" s="77">
        <v>2.4659215861391128E-3</v>
      </c>
      <c r="W493" s="80">
        <v>7.6446042072300091E-5</v>
      </c>
      <c r="X493" s="86">
        <f t="shared" si="11"/>
        <v>11908.844511941234</v>
      </c>
    </row>
    <row r="494" spans="1:24" x14ac:dyDescent="0.3">
      <c r="A494" s="33">
        <v>2011</v>
      </c>
      <c r="B494" s="3">
        <v>40670</v>
      </c>
      <c r="C494" s="33">
        <v>5</v>
      </c>
      <c r="D494" s="2">
        <v>7</v>
      </c>
      <c r="E494" s="33">
        <v>127</v>
      </c>
      <c r="F494" s="92">
        <v>492</v>
      </c>
      <c r="G494" s="4">
        <v>9.7395833333333357</v>
      </c>
      <c r="H494" s="37">
        <v>306.97291666666644</v>
      </c>
      <c r="I494" s="4">
        <v>14.704531250000002</v>
      </c>
      <c r="J494" s="37" t="s">
        <v>27</v>
      </c>
      <c r="K494" s="4" t="s">
        <v>27</v>
      </c>
      <c r="L494" s="37" t="s">
        <v>27</v>
      </c>
      <c r="M494" s="4" t="s">
        <v>27</v>
      </c>
      <c r="N494" s="63">
        <v>51.796162500000001</v>
      </c>
      <c r="O494" s="6">
        <v>51.796162500000001</v>
      </c>
      <c r="P494" s="37">
        <v>4.4751884400000002</v>
      </c>
      <c r="Q494" s="7">
        <f t="shared" si="10"/>
        <v>4.4751884399999993</v>
      </c>
      <c r="R494" s="60">
        <v>306.97291666666644</v>
      </c>
      <c r="S494" s="61">
        <v>2239.8585837499982</v>
      </c>
      <c r="T494" s="91"/>
      <c r="U494" s="89">
        <v>72465.057950883944</v>
      </c>
      <c r="V494" s="77">
        <v>1.9979781190058821E-3</v>
      </c>
      <c r="W494" s="80">
        <v>6.1756501223434281E-5</v>
      </c>
      <c r="X494" s="86">
        <f t="shared" si="11"/>
        <v>11913.319700381233</v>
      </c>
    </row>
    <row r="495" spans="1:24" x14ac:dyDescent="0.3">
      <c r="A495" s="33">
        <v>2011</v>
      </c>
      <c r="B495" s="3">
        <v>40671</v>
      </c>
      <c r="C495" s="33">
        <v>5</v>
      </c>
      <c r="D495" s="2">
        <v>8</v>
      </c>
      <c r="E495" s="33">
        <v>128</v>
      </c>
      <c r="F495" s="92">
        <v>493</v>
      </c>
      <c r="G495" s="4">
        <v>10.617875000000002</v>
      </c>
      <c r="H495" s="37">
        <v>306.55833333333311</v>
      </c>
      <c r="I495" s="4">
        <v>14.283572916666667</v>
      </c>
      <c r="J495" s="37" t="s">
        <v>27</v>
      </c>
      <c r="K495" s="4" t="s">
        <v>27</v>
      </c>
      <c r="L495" s="37" t="s">
        <v>27</v>
      </c>
      <c r="M495" s="4" t="s">
        <v>27</v>
      </c>
      <c r="N495" s="63" t="s">
        <v>27</v>
      </c>
      <c r="O495" s="6">
        <v>54.867371875000003</v>
      </c>
      <c r="P495" s="37" t="s">
        <v>27</v>
      </c>
      <c r="Q495" s="7">
        <f t="shared" si="10"/>
        <v>4.7405409299999999</v>
      </c>
      <c r="R495" s="60">
        <v>306.55833333333311</v>
      </c>
      <c r="S495" s="61">
        <v>2236.8335349999984</v>
      </c>
      <c r="T495" s="91"/>
      <c r="U495" s="89">
        <v>72699.054709157936</v>
      </c>
      <c r="V495" s="77" t="s">
        <v>27</v>
      </c>
      <c r="W495" s="80" t="s">
        <v>27</v>
      </c>
      <c r="X495" s="86">
        <f t="shared" si="11"/>
        <v>11918.060241311234</v>
      </c>
    </row>
    <row r="496" spans="1:24" x14ac:dyDescent="0.3">
      <c r="A496" s="33">
        <v>2011</v>
      </c>
      <c r="B496" s="3">
        <v>40672</v>
      </c>
      <c r="C496" s="33">
        <v>5</v>
      </c>
      <c r="D496" s="2">
        <v>9</v>
      </c>
      <c r="E496" s="33">
        <v>129</v>
      </c>
      <c r="F496" s="92">
        <v>494</v>
      </c>
      <c r="G496" s="4">
        <v>12.788479166666667</v>
      </c>
      <c r="H496" s="37">
        <v>306.02291666666662</v>
      </c>
      <c r="I496" s="4">
        <v>16.151833333333332</v>
      </c>
      <c r="J496" s="37" t="s">
        <v>27</v>
      </c>
      <c r="K496" s="4" t="s">
        <v>27</v>
      </c>
      <c r="L496" s="37" t="s">
        <v>27</v>
      </c>
      <c r="M496" s="4" t="s">
        <v>27</v>
      </c>
      <c r="N496" s="63" t="s">
        <v>27</v>
      </c>
      <c r="O496" s="6">
        <v>57.938581249999999</v>
      </c>
      <c r="P496" s="37" t="s">
        <v>27</v>
      </c>
      <c r="Q496" s="7">
        <f t="shared" si="10"/>
        <v>5.0058934199999996</v>
      </c>
      <c r="R496" s="60">
        <v>306.02291666666662</v>
      </c>
      <c r="S496" s="61">
        <v>2232.9268137499994</v>
      </c>
      <c r="T496" s="91"/>
      <c r="U496" s="89">
        <v>72933.051467431927</v>
      </c>
      <c r="V496" s="77" t="s">
        <v>27</v>
      </c>
      <c r="W496" s="80" t="s">
        <v>27</v>
      </c>
      <c r="X496" s="86">
        <f t="shared" si="11"/>
        <v>11923.066134731234</v>
      </c>
    </row>
    <row r="497" spans="1:24" x14ac:dyDescent="0.3">
      <c r="A497" s="33">
        <v>2011</v>
      </c>
      <c r="B497" s="3">
        <v>40673</v>
      </c>
      <c r="C497" s="33">
        <v>5</v>
      </c>
      <c r="D497" s="2">
        <v>10</v>
      </c>
      <c r="E497" s="33">
        <v>130</v>
      </c>
      <c r="F497" s="92">
        <v>495</v>
      </c>
      <c r="G497" s="4">
        <v>11.871666666666664</v>
      </c>
      <c r="H497" s="37">
        <v>305.60624999999987</v>
      </c>
      <c r="I497" s="4">
        <v>13.231875000000002</v>
      </c>
      <c r="J497" s="37" t="s">
        <v>27</v>
      </c>
      <c r="K497" s="4" t="s">
        <v>27</v>
      </c>
      <c r="L497" s="37" t="s">
        <v>27</v>
      </c>
      <c r="M497" s="4" t="s">
        <v>27</v>
      </c>
      <c r="N497" s="63" t="s">
        <v>27</v>
      </c>
      <c r="O497" s="6">
        <v>61.009790625000001</v>
      </c>
      <c r="P497" s="37" t="s">
        <v>27</v>
      </c>
      <c r="Q497" s="7">
        <f t="shared" ref="Q497:Q560" si="12">O497*60*60*24/10^6</f>
        <v>5.2712459100000002</v>
      </c>
      <c r="R497" s="60">
        <v>305.60624999999987</v>
      </c>
      <c r="S497" s="61">
        <v>2229.8865637499989</v>
      </c>
      <c r="T497" s="91"/>
      <c r="U497" s="89">
        <v>73167.048225705919</v>
      </c>
      <c r="V497" s="77" t="s">
        <v>27</v>
      </c>
      <c r="W497" s="80" t="s">
        <v>27</v>
      </c>
      <c r="X497" s="86">
        <f t="shared" ref="X497:X560" si="13">X496+Q497</f>
        <v>11928.337380641235</v>
      </c>
    </row>
    <row r="498" spans="1:24" x14ac:dyDescent="0.3">
      <c r="A498" s="33">
        <v>2011</v>
      </c>
      <c r="B498" s="3">
        <v>40674</v>
      </c>
      <c r="C498" s="33">
        <v>5</v>
      </c>
      <c r="D498" s="2">
        <v>11</v>
      </c>
      <c r="E498" s="33">
        <v>131</v>
      </c>
      <c r="F498" s="92">
        <v>496</v>
      </c>
      <c r="G498" s="4">
        <v>14.347291666666662</v>
      </c>
      <c r="H498" s="37">
        <v>305.2270833333335</v>
      </c>
      <c r="I498" s="4">
        <v>16.41822916666667</v>
      </c>
      <c r="J498" s="37" t="s">
        <v>27</v>
      </c>
      <c r="K498" s="4" t="s">
        <v>27</v>
      </c>
      <c r="L498" s="37" t="s">
        <v>27</v>
      </c>
      <c r="M498" s="4" t="s">
        <v>27</v>
      </c>
      <c r="N498" s="63">
        <v>64.081000000000003</v>
      </c>
      <c r="O498" s="6">
        <v>64.081000000000003</v>
      </c>
      <c r="P498" s="37">
        <v>5.5365983999999999</v>
      </c>
      <c r="Q498" s="7">
        <f t="shared" si="12"/>
        <v>5.5365984000000008</v>
      </c>
      <c r="R498" s="60">
        <v>305.2270833333335</v>
      </c>
      <c r="S498" s="61">
        <v>2227.119936250001</v>
      </c>
      <c r="T498" s="91"/>
      <c r="U498" s="89">
        <v>73401.044983979911</v>
      </c>
      <c r="V498" s="77">
        <v>2.4859902288524526E-3</v>
      </c>
      <c r="W498" s="80">
        <v>7.5429422036271909E-5</v>
      </c>
      <c r="X498" s="86">
        <f t="shared" si="13"/>
        <v>11933.873979041235</v>
      </c>
    </row>
    <row r="499" spans="1:24" x14ac:dyDescent="0.3">
      <c r="A499" s="33">
        <v>2011</v>
      </c>
      <c r="B499" s="3">
        <v>40675</v>
      </c>
      <c r="C499" s="33">
        <v>5</v>
      </c>
      <c r="D499" s="2">
        <v>12</v>
      </c>
      <c r="E499" s="33">
        <v>132</v>
      </c>
      <c r="F499" s="92">
        <v>497</v>
      </c>
      <c r="G499" s="4">
        <v>13.89625</v>
      </c>
      <c r="H499" s="37">
        <v>305.02500000000003</v>
      </c>
      <c r="I499" s="4">
        <v>15.325416666666667</v>
      </c>
      <c r="J499" s="37" t="s">
        <v>27</v>
      </c>
      <c r="K499" s="4" t="s">
        <v>27</v>
      </c>
      <c r="L499" s="37" t="s">
        <v>27</v>
      </c>
      <c r="M499" s="4" t="s">
        <v>27</v>
      </c>
      <c r="N499" s="63">
        <v>52.459216666666698</v>
      </c>
      <c r="O499" s="6">
        <v>52.459216666666698</v>
      </c>
      <c r="P499" s="37">
        <v>4.5324763200000024</v>
      </c>
      <c r="Q499" s="7">
        <f t="shared" si="12"/>
        <v>4.5324763200000024</v>
      </c>
      <c r="R499" s="60">
        <v>305.02500000000003</v>
      </c>
      <c r="S499" s="61">
        <v>2225.6454150000004</v>
      </c>
      <c r="T499" s="91"/>
      <c r="U499" s="89">
        <v>73635.041742253903</v>
      </c>
      <c r="V499" s="77">
        <v>2.0364772795580296E-3</v>
      </c>
      <c r="W499" s="80">
        <v>6.1553252537903253E-5</v>
      </c>
      <c r="X499" s="86">
        <f t="shared" si="13"/>
        <v>11938.406455361235</v>
      </c>
    </row>
    <row r="500" spans="1:24" x14ac:dyDescent="0.3">
      <c r="A500" s="33">
        <v>2011</v>
      </c>
      <c r="B500" s="3">
        <v>40676</v>
      </c>
      <c r="C500" s="33">
        <v>5</v>
      </c>
      <c r="D500" s="2">
        <v>13</v>
      </c>
      <c r="E500" s="33">
        <v>133</v>
      </c>
      <c r="F500" s="92">
        <v>498</v>
      </c>
      <c r="G500" s="4">
        <v>17.694166666666668</v>
      </c>
      <c r="H500" s="37">
        <v>305.18541666666653</v>
      </c>
      <c r="I500" s="4">
        <v>19.623541666666668</v>
      </c>
      <c r="J500" s="37">
        <v>6.049555555555556</v>
      </c>
      <c r="K500" s="4">
        <v>6.2395277777777771</v>
      </c>
      <c r="L500" s="37">
        <v>7.9118472222222236</v>
      </c>
      <c r="M500" s="4">
        <v>14.825972222222225</v>
      </c>
      <c r="N500" s="63">
        <v>77.811381249999997</v>
      </c>
      <c r="O500" s="6">
        <v>77.811381249999997</v>
      </c>
      <c r="P500" s="37">
        <v>6.7229033399999993</v>
      </c>
      <c r="Q500" s="7">
        <f t="shared" si="12"/>
        <v>6.7229033400000002</v>
      </c>
      <c r="R500" s="60">
        <v>305.18541666666653</v>
      </c>
      <c r="S500" s="61">
        <v>2226.8159112499989</v>
      </c>
      <c r="T500" s="91"/>
      <c r="U500" s="89">
        <v>73869.038500527895</v>
      </c>
      <c r="V500" s="77">
        <v>3.0190656111425801E-3</v>
      </c>
      <c r="W500" s="80">
        <v>9.1011112050036431E-5</v>
      </c>
      <c r="X500" s="86">
        <f t="shared" si="13"/>
        <v>11945.129358701235</v>
      </c>
    </row>
    <row r="501" spans="1:24" x14ac:dyDescent="0.3">
      <c r="A501" s="33">
        <v>2011</v>
      </c>
      <c r="B501" s="3">
        <v>40677</v>
      </c>
      <c r="C501" s="33">
        <v>5</v>
      </c>
      <c r="D501" s="2">
        <v>14</v>
      </c>
      <c r="E501" s="33">
        <v>134</v>
      </c>
      <c r="F501" s="92">
        <v>499</v>
      </c>
      <c r="G501" s="4">
        <v>14.596249999999996</v>
      </c>
      <c r="H501" s="37">
        <v>306.3645833333336</v>
      </c>
      <c r="I501" s="4">
        <v>17.638333333333332</v>
      </c>
      <c r="J501" s="37">
        <v>5.7558888888888893</v>
      </c>
      <c r="K501" s="4">
        <v>6.0629097222222228</v>
      </c>
      <c r="L501" s="37">
        <v>7.7898472222222219</v>
      </c>
      <c r="M501" s="4">
        <v>15.031319444444442</v>
      </c>
      <c r="N501" s="63">
        <v>87.442639999999997</v>
      </c>
      <c r="O501" s="6">
        <v>87.442639999999997</v>
      </c>
      <c r="P501" s="37">
        <v>7.5550440959999996</v>
      </c>
      <c r="Q501" s="7">
        <f t="shared" si="12"/>
        <v>7.5550440960000005</v>
      </c>
      <c r="R501" s="60">
        <v>306.3645833333336</v>
      </c>
      <c r="S501" s="61">
        <v>2235.4198187500019</v>
      </c>
      <c r="T501" s="91"/>
      <c r="U501" s="89">
        <v>74103.035258801887</v>
      </c>
      <c r="V501" s="77">
        <v>3.3796980918888945E-3</v>
      </c>
      <c r="W501" s="80">
        <v>1.0195323402900179E-4</v>
      </c>
      <c r="X501" s="86">
        <f t="shared" si="13"/>
        <v>11952.684402797235</v>
      </c>
    </row>
    <row r="502" spans="1:24" x14ac:dyDescent="0.3">
      <c r="A502" s="33">
        <v>2011</v>
      </c>
      <c r="B502" s="3">
        <v>40678</v>
      </c>
      <c r="C502" s="33">
        <v>5</v>
      </c>
      <c r="D502" s="2">
        <v>15</v>
      </c>
      <c r="E502" s="33">
        <v>135</v>
      </c>
      <c r="F502" s="92">
        <v>500</v>
      </c>
      <c r="G502" s="4">
        <v>8.7131041666666675</v>
      </c>
      <c r="H502" s="37">
        <v>307.61249999999973</v>
      </c>
      <c r="I502" s="4">
        <v>11.576979166666664</v>
      </c>
      <c r="J502" s="37">
        <v>6.1656111111111116</v>
      </c>
      <c r="K502" s="4">
        <v>6.1885000000000003</v>
      </c>
      <c r="L502" s="37">
        <v>8.8157986111111111</v>
      </c>
      <c r="M502" s="4">
        <v>10.98722222222222</v>
      </c>
      <c r="N502" s="63">
        <v>57.853625531914901</v>
      </c>
      <c r="O502" s="6">
        <v>57.853625531914901</v>
      </c>
      <c r="P502" s="37">
        <v>4.9985532459574467</v>
      </c>
      <c r="Q502" s="7">
        <f t="shared" si="12"/>
        <v>4.9985532459574475</v>
      </c>
      <c r="R502" s="60">
        <v>307.61249999999973</v>
      </c>
      <c r="S502" s="61">
        <v>2244.5253674999981</v>
      </c>
      <c r="T502" s="91"/>
      <c r="U502" s="89">
        <v>74337.032017075879</v>
      </c>
      <c r="V502" s="77">
        <v>2.2269978848690605E-3</v>
      </c>
      <c r="W502" s="80">
        <v>6.7241765111219866E-5</v>
      </c>
      <c r="X502" s="86">
        <f t="shared" si="13"/>
        <v>11957.682956043192</v>
      </c>
    </row>
    <row r="503" spans="1:24" x14ac:dyDescent="0.3">
      <c r="A503" s="33">
        <v>2011</v>
      </c>
      <c r="B503" s="3">
        <v>40679</v>
      </c>
      <c r="C503" s="33">
        <v>5</v>
      </c>
      <c r="D503" s="2">
        <v>16</v>
      </c>
      <c r="E503" s="33">
        <v>136</v>
      </c>
      <c r="F503" s="92">
        <v>501</v>
      </c>
      <c r="G503" s="4">
        <v>6.1331041666666701</v>
      </c>
      <c r="H503" s="37">
        <v>308.3833333333335</v>
      </c>
      <c r="I503" s="4">
        <v>10.089166666666667</v>
      </c>
      <c r="J503" s="37">
        <v>6.2352430555555545</v>
      </c>
      <c r="K503" s="4">
        <v>6.3920555555555554</v>
      </c>
      <c r="L503" s="37">
        <v>8.8827361111111127</v>
      </c>
      <c r="M503" s="4">
        <v>9.4061805555555562</v>
      </c>
      <c r="N503" s="63">
        <v>57.882775000000002</v>
      </c>
      <c r="O503" s="6">
        <v>57.882775000000002</v>
      </c>
      <c r="P503" s="37">
        <v>5.0010717599999994</v>
      </c>
      <c r="Q503" s="7">
        <f t="shared" si="12"/>
        <v>5.0010717599999994</v>
      </c>
      <c r="R503" s="60">
        <v>308.3833333333335</v>
      </c>
      <c r="S503" s="61">
        <v>2250.1498300000007</v>
      </c>
      <c r="T503" s="91"/>
      <c r="U503" s="89">
        <v>74571.028775349871</v>
      </c>
      <c r="V503" s="77">
        <v>2.2225505578888486E-3</v>
      </c>
      <c r="W503" s="80">
        <v>6.706454023942807E-5</v>
      </c>
      <c r="X503" s="86">
        <f t="shared" si="13"/>
        <v>11962.684027803192</v>
      </c>
    </row>
    <row r="504" spans="1:24" x14ac:dyDescent="0.3">
      <c r="A504" s="33">
        <v>2011</v>
      </c>
      <c r="B504" s="3">
        <v>40680</v>
      </c>
      <c r="C504" s="33">
        <v>5</v>
      </c>
      <c r="D504" s="2">
        <v>17</v>
      </c>
      <c r="E504" s="33">
        <v>137</v>
      </c>
      <c r="F504" s="92">
        <v>502</v>
      </c>
      <c r="G504" s="4">
        <v>9.578729166666669</v>
      </c>
      <c r="H504" s="37">
        <v>308.65416666666687</v>
      </c>
      <c r="I504" s="4">
        <v>13.101041666666667</v>
      </c>
      <c r="J504" s="37">
        <v>6.2510069444444447</v>
      </c>
      <c r="K504" s="4">
        <v>6.4778402777777764</v>
      </c>
      <c r="L504" s="37">
        <v>8.8103819444444458</v>
      </c>
      <c r="M504" s="4">
        <v>10.70402777777778</v>
      </c>
      <c r="N504" s="63" t="s">
        <v>27</v>
      </c>
      <c r="O504" s="6">
        <v>61.080029166666698</v>
      </c>
      <c r="P504" s="37" t="s">
        <v>27</v>
      </c>
      <c r="Q504" s="7">
        <f t="shared" si="12"/>
        <v>5.2773145200000036</v>
      </c>
      <c r="R504" s="60">
        <v>308.65416666666687</v>
      </c>
      <c r="S504" s="61">
        <v>2252.1259925000013</v>
      </c>
      <c r="T504" s="91"/>
      <c r="U504" s="89">
        <v>74805.025533623862</v>
      </c>
      <c r="V504" s="77" t="s">
        <v>27</v>
      </c>
      <c r="W504" s="80" t="s">
        <v>27</v>
      </c>
      <c r="X504" s="86">
        <f t="shared" si="13"/>
        <v>11967.961342323193</v>
      </c>
    </row>
    <row r="505" spans="1:24" x14ac:dyDescent="0.3">
      <c r="A505" s="33">
        <v>2011</v>
      </c>
      <c r="B505" s="3">
        <v>40681</v>
      </c>
      <c r="C505" s="33">
        <v>5</v>
      </c>
      <c r="D505" s="2">
        <v>18</v>
      </c>
      <c r="E505" s="33">
        <v>138</v>
      </c>
      <c r="F505" s="92">
        <v>503</v>
      </c>
      <c r="G505" s="4">
        <v>13.503124999999997</v>
      </c>
      <c r="H505" s="37">
        <v>309.21458333333311</v>
      </c>
      <c r="I505" s="4">
        <v>16.781874999999999</v>
      </c>
      <c r="J505" s="37">
        <v>6.1003263888888881</v>
      </c>
      <c r="K505" s="4">
        <v>6.3871041666666661</v>
      </c>
      <c r="L505" s="37">
        <v>8.5879444444444459</v>
      </c>
      <c r="M505" s="4">
        <v>13.586944444444443</v>
      </c>
      <c r="N505" s="63" t="s">
        <v>27</v>
      </c>
      <c r="O505" s="6">
        <v>64.277283333333301</v>
      </c>
      <c r="P505" s="37" t="s">
        <v>27</v>
      </c>
      <c r="Q505" s="7">
        <f t="shared" si="12"/>
        <v>5.553557279999997</v>
      </c>
      <c r="R505" s="60">
        <v>309.21458333333311</v>
      </c>
      <c r="S505" s="61">
        <v>2256.2151287499983</v>
      </c>
      <c r="T505" s="91"/>
      <c r="U505" s="89">
        <v>75039.022291897854</v>
      </c>
      <c r="V505" s="77" t="s">
        <v>27</v>
      </c>
      <c r="W505" s="80" t="s">
        <v>27</v>
      </c>
      <c r="X505" s="86">
        <f t="shared" si="13"/>
        <v>11973.514899603193</v>
      </c>
    </row>
    <row r="506" spans="1:24" x14ac:dyDescent="0.3">
      <c r="A506" s="33">
        <v>2011</v>
      </c>
      <c r="B506" s="3">
        <v>40682</v>
      </c>
      <c r="C506" s="33">
        <v>5</v>
      </c>
      <c r="D506" s="2">
        <v>19</v>
      </c>
      <c r="E506" s="33">
        <v>139</v>
      </c>
      <c r="F506" s="92">
        <v>504</v>
      </c>
      <c r="G506" s="4">
        <v>14.621666666666664</v>
      </c>
      <c r="H506" s="37">
        <v>311.72500000000019</v>
      </c>
      <c r="I506" s="4">
        <v>18.769374999999997</v>
      </c>
      <c r="J506" s="37">
        <v>6.2731319444444447</v>
      </c>
      <c r="K506" s="4">
        <v>6.5641527777777782</v>
      </c>
      <c r="L506" s="37">
        <v>8.7771527777777791</v>
      </c>
      <c r="M506" s="4">
        <v>15.604652777777778</v>
      </c>
      <c r="N506" s="63" t="s">
        <v>27</v>
      </c>
      <c r="O506" s="6">
        <v>67.474537499999997</v>
      </c>
      <c r="P506" s="37" t="s">
        <v>27</v>
      </c>
      <c r="Q506" s="7">
        <f t="shared" si="12"/>
        <v>5.8298000400000003</v>
      </c>
      <c r="R506" s="60">
        <v>311.72500000000019</v>
      </c>
      <c r="S506" s="61">
        <v>2274.5326350000014</v>
      </c>
      <c r="T506" s="91"/>
      <c r="U506" s="89">
        <v>75273.019050171846</v>
      </c>
      <c r="V506" s="77" t="s">
        <v>27</v>
      </c>
      <c r="W506" s="80" t="s">
        <v>27</v>
      </c>
      <c r="X506" s="86">
        <f t="shared" si="13"/>
        <v>11979.344699643192</v>
      </c>
    </row>
    <row r="507" spans="1:24" x14ac:dyDescent="0.3">
      <c r="A507" s="34">
        <v>2011</v>
      </c>
      <c r="B507" s="11">
        <v>40683</v>
      </c>
      <c r="C507" s="34">
        <v>5</v>
      </c>
      <c r="D507" s="10">
        <v>20</v>
      </c>
      <c r="E507" s="34">
        <v>140</v>
      </c>
      <c r="F507" s="38">
        <v>505</v>
      </c>
      <c r="G507" s="12">
        <v>15.874680851063824</v>
      </c>
      <c r="H507" s="38">
        <v>311.77234042553192</v>
      </c>
      <c r="I507" s="12">
        <v>20.84968085106383</v>
      </c>
      <c r="J507" s="38">
        <v>6.3529645390070932</v>
      </c>
      <c r="K507" s="12">
        <v>6.530666666666666</v>
      </c>
      <c r="L507" s="38">
        <v>8.8866737588652498</v>
      </c>
      <c r="M507" s="12">
        <v>16.816737588652483</v>
      </c>
      <c r="N507" s="38" t="s">
        <v>27</v>
      </c>
      <c r="O507" s="12">
        <v>70.671791666666707</v>
      </c>
      <c r="P507" s="38" t="s">
        <v>27</v>
      </c>
      <c r="Q507" s="12">
        <f t="shared" si="12"/>
        <v>6.1060428000000035</v>
      </c>
      <c r="R507" s="13">
        <v>311.77234042553192</v>
      </c>
      <c r="S507" s="48">
        <v>2274.8780591489358</v>
      </c>
      <c r="T507" s="13">
        <v>69621</v>
      </c>
      <c r="U507" s="48">
        <v>75507.015808445591</v>
      </c>
      <c r="V507" s="83" t="s">
        <v>27</v>
      </c>
      <c r="W507" s="84" t="s">
        <v>27</v>
      </c>
      <c r="X507" s="87">
        <f t="shared" si="13"/>
        <v>11985.450742443192</v>
      </c>
    </row>
    <row r="508" spans="1:24" x14ac:dyDescent="0.3">
      <c r="A508" s="33">
        <v>2011</v>
      </c>
      <c r="B508" s="3">
        <v>40684</v>
      </c>
      <c r="C508" s="33">
        <v>5</v>
      </c>
      <c r="D508" s="2">
        <v>21</v>
      </c>
      <c r="E508" s="33">
        <v>141</v>
      </c>
      <c r="F508" s="92">
        <v>506</v>
      </c>
      <c r="G508" s="4">
        <v>18.887708333333329</v>
      </c>
      <c r="H508" s="37">
        <v>311.22083333333353</v>
      </c>
      <c r="I508" s="4">
        <v>23.200104166666677</v>
      </c>
      <c r="J508" s="37">
        <v>6.4878888888888868</v>
      </c>
      <c r="K508" s="4">
        <v>6.7313194444444449</v>
      </c>
      <c r="L508" s="37">
        <v>9.1023611111111133</v>
      </c>
      <c r="M508" s="4">
        <v>18.106736111111108</v>
      </c>
      <c r="N508" s="63" t="s">
        <v>27</v>
      </c>
      <c r="O508" s="6">
        <v>73.869045833333303</v>
      </c>
      <c r="P508" s="37" t="s">
        <v>27</v>
      </c>
      <c r="Q508" s="7">
        <f t="shared" si="12"/>
        <v>6.382285559999997</v>
      </c>
      <c r="R508" s="60">
        <v>311.22083333333353</v>
      </c>
      <c r="S508" s="61">
        <v>2270.8539325000015</v>
      </c>
      <c r="T508" s="91"/>
      <c r="U508" s="89">
        <v>75410.131987560017</v>
      </c>
      <c r="V508" s="77" t="s">
        <v>27</v>
      </c>
      <c r="W508" s="80" t="s">
        <v>27</v>
      </c>
      <c r="X508" s="86">
        <f t="shared" si="13"/>
        <v>11991.833028003191</v>
      </c>
    </row>
    <row r="509" spans="1:24" x14ac:dyDescent="0.3">
      <c r="A509" s="33">
        <v>2011</v>
      </c>
      <c r="B509" s="3">
        <v>40685</v>
      </c>
      <c r="C509" s="33">
        <v>5</v>
      </c>
      <c r="D509" s="2">
        <v>22</v>
      </c>
      <c r="E509" s="33">
        <v>142</v>
      </c>
      <c r="F509" s="92">
        <v>507</v>
      </c>
      <c r="G509" s="4">
        <v>19.179791666666663</v>
      </c>
      <c r="H509" s="37">
        <v>311.02083333333337</v>
      </c>
      <c r="I509" s="4">
        <v>22.021458333333335</v>
      </c>
      <c r="J509" s="37">
        <v>6.6358888888888892</v>
      </c>
      <c r="K509" s="4">
        <v>6.8676458333333317</v>
      </c>
      <c r="L509" s="37">
        <v>9.4902083333333334</v>
      </c>
      <c r="M509" s="4">
        <v>19.420624999999998</v>
      </c>
      <c r="N509" s="63">
        <v>77.066299999999998</v>
      </c>
      <c r="O509" s="6">
        <v>77.066299999999998</v>
      </c>
      <c r="P509" s="37">
        <v>6.6585283200000003</v>
      </c>
      <c r="Q509" s="7">
        <f t="shared" si="12"/>
        <v>6.6585283200000003</v>
      </c>
      <c r="R509" s="60">
        <v>311.02083333333337</v>
      </c>
      <c r="S509" s="61">
        <v>2269.3946125000002</v>
      </c>
      <c r="T509" s="91"/>
      <c r="U509" s="89">
        <v>75313.248166674442</v>
      </c>
      <c r="V509" s="77">
        <v>2.9340548723101366E-3</v>
      </c>
      <c r="W509" s="80">
        <v>8.8411115999991491E-5</v>
      </c>
      <c r="X509" s="86">
        <f t="shared" si="13"/>
        <v>11998.491556323192</v>
      </c>
    </row>
    <row r="510" spans="1:24" x14ac:dyDescent="0.3">
      <c r="A510" s="33">
        <v>2011</v>
      </c>
      <c r="B510" s="3">
        <v>40686</v>
      </c>
      <c r="C510" s="33">
        <v>5</v>
      </c>
      <c r="D510" s="2">
        <v>23</v>
      </c>
      <c r="E510" s="33">
        <v>143</v>
      </c>
      <c r="F510" s="92">
        <v>508</v>
      </c>
      <c r="G510" s="4">
        <v>17.965</v>
      </c>
      <c r="H510" s="37">
        <v>311.1124999999999</v>
      </c>
      <c r="I510" s="4">
        <v>19.98041666666667</v>
      </c>
      <c r="J510" s="37">
        <v>6.6562083333333346</v>
      </c>
      <c r="K510" s="4">
        <v>6.8430347222222219</v>
      </c>
      <c r="L510" s="37">
        <v>9.7202083333333302</v>
      </c>
      <c r="M510" s="4">
        <v>18.534166666666668</v>
      </c>
      <c r="N510" s="63">
        <v>75.231482978723406</v>
      </c>
      <c r="O510" s="6">
        <v>75.231482978723406</v>
      </c>
      <c r="P510" s="37">
        <v>6.5000001293617018</v>
      </c>
      <c r="Q510" s="7">
        <f t="shared" si="12"/>
        <v>6.5000001293617018</v>
      </c>
      <c r="R510" s="60">
        <v>311.1124999999999</v>
      </c>
      <c r="S510" s="61">
        <v>2270.0634674999992</v>
      </c>
      <c r="T510" s="91"/>
      <c r="U510" s="89">
        <v>75216.364345788868</v>
      </c>
      <c r="V510" s="77">
        <v>2.8633561230427158E-3</v>
      </c>
      <c r="W510" s="80">
        <v>8.6417366565067386E-5</v>
      </c>
      <c r="X510" s="86">
        <f t="shared" si="13"/>
        <v>12004.991556452553</v>
      </c>
    </row>
    <row r="511" spans="1:24" x14ac:dyDescent="0.3">
      <c r="A511" s="33">
        <v>2011</v>
      </c>
      <c r="B511" s="3">
        <v>40687</v>
      </c>
      <c r="C511" s="33">
        <v>5</v>
      </c>
      <c r="D511" s="2">
        <v>24</v>
      </c>
      <c r="E511" s="33">
        <v>144</v>
      </c>
      <c r="F511" s="92">
        <v>509</v>
      </c>
      <c r="G511" s="4">
        <v>11.896875000000001</v>
      </c>
      <c r="H511" s="37">
        <v>311.77916666666675</v>
      </c>
      <c r="I511" s="4">
        <v>17.981145833333329</v>
      </c>
      <c r="J511" s="37">
        <v>6.7161944444444437</v>
      </c>
      <c r="K511" s="4">
        <v>6.8623472222222217</v>
      </c>
      <c r="L511" s="37">
        <v>9.6823611111111116</v>
      </c>
      <c r="M511" s="4">
        <v>17.17006944444444</v>
      </c>
      <c r="N511" s="63">
        <v>51.618922222222203</v>
      </c>
      <c r="O511" s="6">
        <v>51.618922222222203</v>
      </c>
      <c r="P511" s="37">
        <v>4.4598748799999974</v>
      </c>
      <c r="Q511" s="7">
        <f t="shared" si="12"/>
        <v>4.4598748799999992</v>
      </c>
      <c r="R511" s="60">
        <v>311.77916666666675</v>
      </c>
      <c r="S511" s="61">
        <v>2274.9278675000005</v>
      </c>
      <c r="T511" s="91"/>
      <c r="U511" s="89">
        <v>75119.480524903294</v>
      </c>
      <c r="V511" s="77">
        <v>1.9604467217244621E-3</v>
      </c>
      <c r="W511" s="80">
        <v>5.9370416952250865E-5</v>
      </c>
      <c r="X511" s="86">
        <f t="shared" si="13"/>
        <v>12009.451431332553</v>
      </c>
    </row>
    <row r="512" spans="1:24" x14ac:dyDescent="0.3">
      <c r="A512" s="33">
        <v>2011</v>
      </c>
      <c r="B512" s="3">
        <v>40688</v>
      </c>
      <c r="C512" s="33">
        <v>5</v>
      </c>
      <c r="D512" s="2">
        <v>25</v>
      </c>
      <c r="E512" s="33">
        <v>145</v>
      </c>
      <c r="F512" s="92">
        <v>510</v>
      </c>
      <c r="G512" s="4">
        <v>11.349812500000001</v>
      </c>
      <c r="H512" s="37">
        <v>312.62916666666655</v>
      </c>
      <c r="I512" s="4">
        <v>16.141770833333332</v>
      </c>
      <c r="J512" s="37">
        <v>6.7815833333333329</v>
      </c>
      <c r="K512" s="4">
        <v>7.1402152777777772</v>
      </c>
      <c r="L512" s="37">
        <v>9.9437500000000014</v>
      </c>
      <c r="M512" s="4">
        <v>15.092152777777779</v>
      </c>
      <c r="N512" s="63">
        <v>69.100283333333294</v>
      </c>
      <c r="O512" s="6">
        <v>69.100283333333294</v>
      </c>
      <c r="P512" s="37">
        <v>5.9702644799999964</v>
      </c>
      <c r="Q512" s="7">
        <f t="shared" si="12"/>
        <v>5.9702644799999964</v>
      </c>
      <c r="R512" s="60">
        <v>312.62916666666655</v>
      </c>
      <c r="S512" s="61">
        <v>2281.1299774999989</v>
      </c>
      <c r="T512" s="91"/>
      <c r="U512" s="89">
        <v>75022.59670401772</v>
      </c>
      <c r="V512" s="77">
        <v>2.6172399376133311E-3</v>
      </c>
      <c r="W512" s="80">
        <v>7.9579549926192682E-5</v>
      </c>
      <c r="X512" s="86">
        <f t="shared" si="13"/>
        <v>12015.421695812553</v>
      </c>
    </row>
    <row r="513" spans="1:24" x14ac:dyDescent="0.3">
      <c r="A513" s="33">
        <v>2011</v>
      </c>
      <c r="B513" s="3">
        <v>40689</v>
      </c>
      <c r="C513" s="33">
        <v>5</v>
      </c>
      <c r="D513" s="2">
        <v>26</v>
      </c>
      <c r="E513" s="33">
        <v>146</v>
      </c>
      <c r="F513" s="92">
        <v>511</v>
      </c>
      <c r="G513" s="4">
        <v>13.501875</v>
      </c>
      <c r="H513" s="37">
        <v>312.26666666666648</v>
      </c>
      <c r="I513" s="4">
        <v>16.984999999999999</v>
      </c>
      <c r="J513" s="37">
        <v>6.7917361111111108</v>
      </c>
      <c r="K513" s="4">
        <v>7.2044652777777776</v>
      </c>
      <c r="L513" s="37">
        <v>10.270069444444445</v>
      </c>
      <c r="M513" s="4">
        <v>15.046875</v>
      </c>
      <c r="N513" s="63">
        <v>59.871375999999998</v>
      </c>
      <c r="O513" s="6">
        <v>59.871375999999998</v>
      </c>
      <c r="P513" s="37">
        <v>5.1728868863999997</v>
      </c>
      <c r="Q513" s="7">
        <f t="shared" si="12"/>
        <v>5.1728868863999988</v>
      </c>
      <c r="R513" s="60">
        <v>312.26666666666648</v>
      </c>
      <c r="S513" s="61">
        <v>2278.4849599999989</v>
      </c>
      <c r="T513" s="91"/>
      <c r="U513" s="89">
        <v>74925.712883132146</v>
      </c>
      <c r="V513" s="77">
        <v>2.2703186447190779E-3</v>
      </c>
      <c r="W513" s="80">
        <v>6.9040209126452771E-5</v>
      </c>
      <c r="X513" s="86">
        <f t="shared" si="13"/>
        <v>12020.594582698952</v>
      </c>
    </row>
    <row r="514" spans="1:24" x14ac:dyDescent="0.3">
      <c r="A514" s="33">
        <v>2011</v>
      </c>
      <c r="B514" s="3">
        <v>40690</v>
      </c>
      <c r="C514" s="33">
        <v>5</v>
      </c>
      <c r="D514" s="2">
        <v>27</v>
      </c>
      <c r="E514" s="33">
        <v>147</v>
      </c>
      <c r="F514" s="92">
        <v>512</v>
      </c>
      <c r="G514" s="4">
        <v>10.990833333333335</v>
      </c>
      <c r="H514" s="37">
        <v>312.21666666666698</v>
      </c>
      <c r="I514" s="4">
        <v>14.904583333333331</v>
      </c>
      <c r="J514" s="37">
        <v>7.0245972222222202</v>
      </c>
      <c r="K514" s="4">
        <v>7.5032569444444448</v>
      </c>
      <c r="L514" s="37">
        <v>10.733333333333334</v>
      </c>
      <c r="M514" s="4">
        <v>13.598680555555559</v>
      </c>
      <c r="N514" s="63">
        <v>53.036785000000002</v>
      </c>
      <c r="O514" s="6">
        <v>53.036785000000002</v>
      </c>
      <c r="P514" s="37">
        <v>4.5823782240000002</v>
      </c>
      <c r="Q514" s="7">
        <f t="shared" si="12"/>
        <v>4.5823782240000002</v>
      </c>
      <c r="R514" s="60">
        <v>312.21666666666698</v>
      </c>
      <c r="S514" s="61">
        <v>2278.1201300000021</v>
      </c>
      <c r="T514" s="91"/>
      <c r="U514" s="89">
        <v>74828.829062246572</v>
      </c>
      <c r="V514" s="77">
        <v>2.0114734792321932E-3</v>
      </c>
      <c r="W514" s="80">
        <v>6.1238138848706769E-5</v>
      </c>
      <c r="X514" s="86">
        <f t="shared" si="13"/>
        <v>12025.176960922952</v>
      </c>
    </row>
    <row r="515" spans="1:24" x14ac:dyDescent="0.3">
      <c r="A515" s="33">
        <v>2011</v>
      </c>
      <c r="B515" s="3">
        <v>40691</v>
      </c>
      <c r="C515" s="33">
        <v>5</v>
      </c>
      <c r="D515" s="2">
        <v>28</v>
      </c>
      <c r="E515" s="33">
        <v>148</v>
      </c>
      <c r="F515" s="92">
        <v>513</v>
      </c>
      <c r="G515" s="4">
        <v>13.988125000000002</v>
      </c>
      <c r="H515" s="37">
        <v>312.13333333333344</v>
      </c>
      <c r="I515" s="4">
        <v>17.042395833333337</v>
      </c>
      <c r="J515" s="37">
        <v>7.0966527777777779</v>
      </c>
      <c r="K515" s="4">
        <v>7.4577499999999972</v>
      </c>
      <c r="L515" s="37">
        <v>10.685416666666667</v>
      </c>
      <c r="M515" s="4">
        <v>14.439583333333331</v>
      </c>
      <c r="N515" s="63">
        <v>58.684992682926797</v>
      </c>
      <c r="O515" s="6">
        <v>58.684992682926797</v>
      </c>
      <c r="P515" s="37">
        <v>5.0703833678048751</v>
      </c>
      <c r="Q515" s="7">
        <f t="shared" si="12"/>
        <v>5.070383367804876</v>
      </c>
      <c r="R515" s="60">
        <v>312.13333333333344</v>
      </c>
      <c r="S515" s="61">
        <v>2277.5120800000009</v>
      </c>
      <c r="T515" s="91"/>
      <c r="U515" s="89">
        <v>74731.945241360998</v>
      </c>
      <c r="V515" s="77">
        <v>2.2262816572217142E-3</v>
      </c>
      <c r="W515" s="80">
        <v>6.7847603209432195E-5</v>
      </c>
      <c r="X515" s="86">
        <f t="shared" si="13"/>
        <v>12030.247344290758</v>
      </c>
    </row>
    <row r="516" spans="1:24" x14ac:dyDescent="0.3">
      <c r="A516" s="33">
        <v>2011</v>
      </c>
      <c r="B516" s="3">
        <v>40692</v>
      </c>
      <c r="C516" s="33">
        <v>5</v>
      </c>
      <c r="D516" s="2">
        <v>29</v>
      </c>
      <c r="E516" s="33">
        <v>149</v>
      </c>
      <c r="F516" s="92">
        <v>514</v>
      </c>
      <c r="G516" s="4">
        <v>18.219166666666663</v>
      </c>
      <c r="H516" s="37">
        <v>312.35625000000016</v>
      </c>
      <c r="I516" s="4">
        <v>21.325312499999995</v>
      </c>
      <c r="J516" s="37">
        <v>7.1501458333333341</v>
      </c>
      <c r="K516" s="4">
        <v>7.5060347222222239</v>
      </c>
      <c r="L516" s="37">
        <v>10.69166666666667</v>
      </c>
      <c r="M516" s="4">
        <v>16.391944444444444</v>
      </c>
      <c r="N516" s="63">
        <v>55.077455</v>
      </c>
      <c r="O516" s="6">
        <v>55.077455</v>
      </c>
      <c r="P516" s="37">
        <v>4.7586921119999994</v>
      </c>
      <c r="Q516" s="7">
        <f t="shared" si="12"/>
        <v>4.7586921120000003</v>
      </c>
      <c r="R516" s="60">
        <v>312.35625000000016</v>
      </c>
      <c r="S516" s="61">
        <v>2279.1386137500008</v>
      </c>
      <c r="T516" s="91"/>
      <c r="U516" s="89">
        <v>74635.061420475424</v>
      </c>
      <c r="V516" s="77">
        <v>2.0879344868674939E-3</v>
      </c>
      <c r="W516" s="80">
        <v>6.3759472042110462E-5</v>
      </c>
      <c r="X516" s="86">
        <f t="shared" si="13"/>
        <v>12035.006036402758</v>
      </c>
    </row>
    <row r="517" spans="1:24" x14ac:dyDescent="0.3">
      <c r="A517" s="33">
        <v>2011</v>
      </c>
      <c r="B517" s="3">
        <v>40693</v>
      </c>
      <c r="C517" s="33">
        <v>5</v>
      </c>
      <c r="D517" s="2">
        <v>30</v>
      </c>
      <c r="E517" s="33">
        <v>150</v>
      </c>
      <c r="F517" s="92">
        <v>515</v>
      </c>
      <c r="G517" s="4">
        <v>21.954374999999999</v>
      </c>
      <c r="H517" s="37">
        <v>312.46041666666662</v>
      </c>
      <c r="I517" s="4">
        <v>25.340937499999999</v>
      </c>
      <c r="J517" s="37">
        <v>7.1506597222222217</v>
      </c>
      <c r="K517" s="4">
        <v>7.6026180555555563</v>
      </c>
      <c r="L517" s="37">
        <v>10.679791666666665</v>
      </c>
      <c r="M517" s="4">
        <v>19.78798611111111</v>
      </c>
      <c r="N517" s="63">
        <v>58.7657148148148</v>
      </c>
      <c r="O517" s="6">
        <v>58.7657148148148</v>
      </c>
      <c r="P517" s="37">
        <v>5.0773577599999991</v>
      </c>
      <c r="Q517" s="7">
        <f t="shared" si="12"/>
        <v>5.0773577599999991</v>
      </c>
      <c r="R517" s="60">
        <v>312.46041666666662</v>
      </c>
      <c r="S517" s="61">
        <v>2279.8986762499994</v>
      </c>
      <c r="T517" s="91"/>
      <c r="U517" s="89">
        <v>74538.17759958985</v>
      </c>
      <c r="V517" s="77">
        <v>2.2270102671191022E-3</v>
      </c>
      <c r="W517" s="80">
        <v>6.8117546249587106E-5</v>
      </c>
      <c r="X517" s="86">
        <f t="shared" si="13"/>
        <v>12040.083394162757</v>
      </c>
    </row>
    <row r="518" spans="1:24" x14ac:dyDescent="0.3">
      <c r="A518" s="33">
        <v>2011</v>
      </c>
      <c r="B518" s="3">
        <v>40694</v>
      </c>
      <c r="C518" s="33">
        <v>5</v>
      </c>
      <c r="D518" s="2">
        <v>31</v>
      </c>
      <c r="E518" s="33">
        <v>151</v>
      </c>
      <c r="F518" s="92">
        <v>516</v>
      </c>
      <c r="G518" s="4">
        <v>25.159166666666664</v>
      </c>
      <c r="H518" s="37">
        <v>311.96666666666653</v>
      </c>
      <c r="I518" s="4">
        <v>27.340729166666669</v>
      </c>
      <c r="J518" s="37">
        <v>7.2426041666666663</v>
      </c>
      <c r="K518" s="4">
        <v>7.6659027777777773</v>
      </c>
      <c r="L518" s="37">
        <v>10.893541666666666</v>
      </c>
      <c r="M518" s="4">
        <v>22.151944444444439</v>
      </c>
      <c r="N518" s="63">
        <v>74.894051428571402</v>
      </c>
      <c r="O518" s="6">
        <v>74.894051428571402</v>
      </c>
      <c r="P518" s="37">
        <v>6.4708460434285691</v>
      </c>
      <c r="Q518" s="7">
        <f t="shared" si="12"/>
        <v>6.4708460434285691</v>
      </c>
      <c r="R518" s="60">
        <v>311.96666666666653</v>
      </c>
      <c r="S518" s="61">
        <v>2276.295979999999</v>
      </c>
      <c r="T518" s="91"/>
      <c r="U518" s="89">
        <v>74441.293778704276</v>
      </c>
      <c r="V518" s="77">
        <v>2.8427085494517157E-3</v>
      </c>
      <c r="W518" s="80">
        <v>8.692549141696555E-5</v>
      </c>
      <c r="X518" s="86">
        <f t="shared" si="13"/>
        <v>12046.554240206186</v>
      </c>
    </row>
    <row r="519" spans="1:24" x14ac:dyDescent="0.3">
      <c r="A519" s="33">
        <v>2011</v>
      </c>
      <c r="B519" s="3">
        <v>40695</v>
      </c>
      <c r="C519" s="33">
        <v>6</v>
      </c>
      <c r="D519" s="2">
        <v>1</v>
      </c>
      <c r="E519" s="33">
        <v>152</v>
      </c>
      <c r="F519" s="92">
        <v>517</v>
      </c>
      <c r="G519" s="4">
        <v>19.598541666666669</v>
      </c>
      <c r="H519" s="37">
        <v>311.07291666666663</v>
      </c>
      <c r="I519" s="4">
        <v>21.18333333333333</v>
      </c>
      <c r="J519" s="37">
        <v>7.4461249999999986</v>
      </c>
      <c r="K519" s="4">
        <v>7.5456805555555553</v>
      </c>
      <c r="L519" s="37">
        <v>11.31138888888889</v>
      </c>
      <c r="M519" s="4">
        <v>20.663819444444442</v>
      </c>
      <c r="N519" s="63">
        <v>93.577530769230805</v>
      </c>
      <c r="O519" s="6">
        <v>93.577530769230805</v>
      </c>
      <c r="P519" s="37">
        <v>8.0850986584615416</v>
      </c>
      <c r="Q519" s="7">
        <f t="shared" si="12"/>
        <v>8.0850986584615416</v>
      </c>
      <c r="R519" s="60">
        <v>311.07291666666663</v>
      </c>
      <c r="S519" s="61">
        <v>2269.7746437499995</v>
      </c>
      <c r="T519" s="91"/>
      <c r="U519" s="89">
        <v>74344.409957818702</v>
      </c>
      <c r="V519" s="77">
        <v>3.5620710984345903E-3</v>
      </c>
      <c r="W519" s="80">
        <v>1.0875193794730282E-4</v>
      </c>
      <c r="X519" s="86">
        <f t="shared" si="13"/>
        <v>12054.639338864647</v>
      </c>
    </row>
    <row r="520" spans="1:24" x14ac:dyDescent="0.3">
      <c r="A520" s="33">
        <v>2011</v>
      </c>
      <c r="B520" s="3">
        <v>40696</v>
      </c>
      <c r="C520" s="33">
        <v>6</v>
      </c>
      <c r="D520" s="2">
        <v>2</v>
      </c>
      <c r="E520" s="33">
        <v>153</v>
      </c>
      <c r="F520" s="92">
        <v>518</v>
      </c>
      <c r="G520" s="4">
        <v>10.944333333333333</v>
      </c>
      <c r="H520" s="37">
        <v>311.33333333333343</v>
      </c>
      <c r="I520" s="4">
        <v>17.769479166666667</v>
      </c>
      <c r="J520" s="37">
        <v>7.5162152777777775</v>
      </c>
      <c r="K520" s="4">
        <v>7.5716597222222246</v>
      </c>
      <c r="L520" s="37">
        <v>11.315138888888889</v>
      </c>
      <c r="M520" s="4">
        <v>17.859027777777779</v>
      </c>
      <c r="N520" s="63" t="s">
        <v>27</v>
      </c>
      <c r="O520" s="6">
        <v>91.129964957265003</v>
      </c>
      <c r="P520" s="37" t="s">
        <v>27</v>
      </c>
      <c r="Q520" s="7">
        <f t="shared" si="12"/>
        <v>7.8736289723076966</v>
      </c>
      <c r="R520" s="60">
        <v>311.33333333333343</v>
      </c>
      <c r="S520" s="61">
        <v>2271.6748000000007</v>
      </c>
      <c r="T520" s="91"/>
      <c r="U520" s="89">
        <v>74247.526136933127</v>
      </c>
      <c r="V520" s="77" t="s">
        <v>27</v>
      </c>
      <c r="W520" s="80" t="s">
        <v>27</v>
      </c>
      <c r="X520" s="86">
        <f t="shared" si="13"/>
        <v>12062.512967836954</v>
      </c>
    </row>
    <row r="521" spans="1:24" x14ac:dyDescent="0.3">
      <c r="A521" s="33">
        <v>2011</v>
      </c>
      <c r="B521" s="3">
        <v>40697</v>
      </c>
      <c r="C521" s="33">
        <v>6</v>
      </c>
      <c r="D521" s="2">
        <v>3</v>
      </c>
      <c r="E521" s="33">
        <v>154</v>
      </c>
      <c r="F521" s="92">
        <v>519</v>
      </c>
      <c r="G521" s="4">
        <v>15.164395833333332</v>
      </c>
      <c r="H521" s="37">
        <v>310.74166666666667</v>
      </c>
      <c r="I521" s="4">
        <v>20.669479166666669</v>
      </c>
      <c r="J521" s="37">
        <v>7.512645833333333</v>
      </c>
      <c r="K521" s="4">
        <v>7.5077291666666666</v>
      </c>
      <c r="L521" s="37">
        <v>11.364652777777778</v>
      </c>
      <c r="M521" s="4">
        <v>16.36645833333333</v>
      </c>
      <c r="N521" s="63" t="s">
        <v>27</v>
      </c>
      <c r="O521" s="6">
        <v>88.682399145299101</v>
      </c>
      <c r="P521" s="37" t="s">
        <v>27</v>
      </c>
      <c r="Q521" s="7">
        <f t="shared" si="12"/>
        <v>7.6621592861538419</v>
      </c>
      <c r="R521" s="60">
        <v>310.74166666666667</v>
      </c>
      <c r="S521" s="61">
        <v>2267.357645</v>
      </c>
      <c r="T521" s="91"/>
      <c r="U521" s="89">
        <v>74150.642316047553</v>
      </c>
      <c r="V521" s="77" t="s">
        <v>27</v>
      </c>
      <c r="W521" s="80" t="s">
        <v>27</v>
      </c>
      <c r="X521" s="86">
        <f t="shared" si="13"/>
        <v>12070.175127123108</v>
      </c>
    </row>
    <row r="522" spans="1:24" x14ac:dyDescent="0.3">
      <c r="A522" s="33">
        <v>2011</v>
      </c>
      <c r="B522" s="3">
        <v>40698</v>
      </c>
      <c r="C522" s="33">
        <v>6</v>
      </c>
      <c r="D522" s="2">
        <v>4</v>
      </c>
      <c r="E522" s="33">
        <v>155</v>
      </c>
      <c r="F522" s="92">
        <v>520</v>
      </c>
      <c r="G522" s="4">
        <v>16.346458333333334</v>
      </c>
      <c r="H522" s="37">
        <v>310.64166666666671</v>
      </c>
      <c r="I522" s="4">
        <v>19.350104166666661</v>
      </c>
      <c r="J522" s="37">
        <v>7.477104166666666</v>
      </c>
      <c r="K522" s="4">
        <v>7.8739583333333343</v>
      </c>
      <c r="L522" s="37">
        <v>11.75888888888889</v>
      </c>
      <c r="M522" s="4">
        <v>16.807847222222222</v>
      </c>
      <c r="N522" s="63">
        <v>86.234833333333299</v>
      </c>
      <c r="O522" s="6">
        <v>86.234833333333299</v>
      </c>
      <c r="P522" s="37">
        <v>7.4506895999999969</v>
      </c>
      <c r="Q522" s="7">
        <f t="shared" si="12"/>
        <v>7.4506895999999978</v>
      </c>
      <c r="R522" s="60">
        <v>310.64166666666671</v>
      </c>
      <c r="S522" s="61">
        <v>2266.6279850000005</v>
      </c>
      <c r="T522" s="91"/>
      <c r="U522" s="89">
        <v>74053.758495161979</v>
      </c>
      <c r="V522" s="77">
        <v>3.2871250374154341E-3</v>
      </c>
      <c r="W522" s="80">
        <v>1.0061190345236507E-4</v>
      </c>
      <c r="X522" s="86">
        <f t="shared" si="13"/>
        <v>12077.625816723108</v>
      </c>
    </row>
    <row r="523" spans="1:24" x14ac:dyDescent="0.3">
      <c r="A523" s="33">
        <v>2011</v>
      </c>
      <c r="B523" s="3">
        <v>40699</v>
      </c>
      <c r="C523" s="33">
        <v>6</v>
      </c>
      <c r="D523" s="2">
        <v>5</v>
      </c>
      <c r="E523" s="33">
        <v>156</v>
      </c>
      <c r="F523" s="92">
        <v>521</v>
      </c>
      <c r="G523" s="4">
        <v>17.856874999999999</v>
      </c>
      <c r="H523" s="37">
        <v>311.00624999999997</v>
      </c>
      <c r="I523" s="4">
        <v>22.911874999999995</v>
      </c>
      <c r="J523" s="37">
        <v>7.6471805555555576</v>
      </c>
      <c r="K523" s="4">
        <v>8.0204861111111079</v>
      </c>
      <c r="L523" s="37">
        <v>11.94083333333333</v>
      </c>
      <c r="M523" s="4">
        <v>19.067916666666669</v>
      </c>
      <c r="N523" s="63" t="s">
        <v>27</v>
      </c>
      <c r="O523" s="6">
        <v>81.064911666666703</v>
      </c>
      <c r="P523" s="37" t="s">
        <v>27</v>
      </c>
      <c r="Q523" s="7">
        <f t="shared" si="12"/>
        <v>7.0040083680000036</v>
      </c>
      <c r="R523" s="60">
        <v>311.00624999999997</v>
      </c>
      <c r="S523" s="61">
        <v>2269.2882037499994</v>
      </c>
      <c r="T523" s="91"/>
      <c r="U523" s="89">
        <v>73956.874674276405</v>
      </c>
      <c r="V523" s="77" t="s">
        <v>27</v>
      </c>
      <c r="W523" s="80" t="s">
        <v>27</v>
      </c>
      <c r="X523" s="86">
        <f t="shared" si="13"/>
        <v>12084.629825091108</v>
      </c>
    </row>
    <row r="524" spans="1:24" x14ac:dyDescent="0.3">
      <c r="A524" s="33">
        <v>2011</v>
      </c>
      <c r="B524" s="3">
        <v>40700</v>
      </c>
      <c r="C524" s="33">
        <v>6</v>
      </c>
      <c r="D524" s="2">
        <v>6</v>
      </c>
      <c r="E524" s="33">
        <v>157</v>
      </c>
      <c r="F524" s="92">
        <v>522</v>
      </c>
      <c r="G524" s="4">
        <v>20.788125000000001</v>
      </c>
      <c r="H524" s="37">
        <v>311.51041666666657</v>
      </c>
      <c r="I524" s="4">
        <v>23.694270833333331</v>
      </c>
      <c r="J524" s="37">
        <v>7.6512986111111099</v>
      </c>
      <c r="K524" s="4">
        <v>7.9665277777777748</v>
      </c>
      <c r="L524" s="37">
        <v>11.962847222222221</v>
      </c>
      <c r="M524" s="4">
        <v>19.242430555555558</v>
      </c>
      <c r="N524" s="63">
        <v>75.894990000000007</v>
      </c>
      <c r="O524" s="6">
        <v>75.894990000000007</v>
      </c>
      <c r="P524" s="37">
        <v>6.5573271360000005</v>
      </c>
      <c r="Q524" s="7">
        <f t="shared" si="12"/>
        <v>6.5573271360000005</v>
      </c>
      <c r="R524" s="60">
        <v>311.51041666666657</v>
      </c>
      <c r="S524" s="61">
        <v>2272.9669062499993</v>
      </c>
      <c r="T524" s="91"/>
      <c r="U524" s="89">
        <v>73859.990853390831</v>
      </c>
      <c r="V524" s="77">
        <v>2.8849197575069193E-3</v>
      </c>
      <c r="W524" s="80">
        <v>8.8780502952079101E-5</v>
      </c>
      <c r="X524" s="86">
        <f t="shared" si="13"/>
        <v>12091.187152227109</v>
      </c>
    </row>
    <row r="525" spans="1:24" x14ac:dyDescent="0.3">
      <c r="A525" s="33">
        <v>2011</v>
      </c>
      <c r="B525" s="3">
        <v>40701</v>
      </c>
      <c r="C525" s="33">
        <v>6</v>
      </c>
      <c r="D525" s="2">
        <v>7</v>
      </c>
      <c r="E525" s="33">
        <v>158</v>
      </c>
      <c r="F525" s="92">
        <v>523</v>
      </c>
      <c r="G525" s="4">
        <v>21.391041666666666</v>
      </c>
      <c r="H525" s="37">
        <v>310.63125000000008</v>
      </c>
      <c r="I525" s="4">
        <v>24.444583333333334</v>
      </c>
      <c r="J525" s="37">
        <v>7.7469444444444449</v>
      </c>
      <c r="K525" s="4">
        <v>8.2309722222222224</v>
      </c>
      <c r="L525" s="37">
        <v>12.239513888888892</v>
      </c>
      <c r="M525" s="4">
        <v>20.044444444444441</v>
      </c>
      <c r="N525" s="63">
        <v>110.414311111111</v>
      </c>
      <c r="O525" s="6">
        <v>110.414311111111</v>
      </c>
      <c r="P525" s="37">
        <v>9.5397964799999908</v>
      </c>
      <c r="Q525" s="7">
        <f t="shared" si="12"/>
        <v>9.5397964799999908</v>
      </c>
      <c r="R525" s="60">
        <v>310.63125000000008</v>
      </c>
      <c r="S525" s="61">
        <v>2266.5519787500002</v>
      </c>
      <c r="T525" s="91"/>
      <c r="U525" s="89">
        <v>73763.107032505257</v>
      </c>
      <c r="V525" s="77">
        <v>4.2089467038215348E-3</v>
      </c>
      <c r="W525" s="80">
        <v>1.2933018772915951E-4</v>
      </c>
      <c r="X525" s="86">
        <f t="shared" si="13"/>
        <v>12100.726948707108</v>
      </c>
    </row>
    <row r="526" spans="1:24" x14ac:dyDescent="0.3">
      <c r="A526" s="33">
        <v>2011</v>
      </c>
      <c r="B526" s="3">
        <v>40702</v>
      </c>
      <c r="C526" s="33">
        <v>6</v>
      </c>
      <c r="D526" s="2">
        <v>8</v>
      </c>
      <c r="E526" s="33">
        <v>159</v>
      </c>
      <c r="F526" s="92">
        <v>524</v>
      </c>
      <c r="G526" s="4">
        <v>23.403333333333332</v>
      </c>
      <c r="H526" s="37">
        <v>311.43958333333325</v>
      </c>
      <c r="I526" s="4">
        <v>25.728333333333332</v>
      </c>
      <c r="J526" s="37">
        <v>7.9102361111111117</v>
      </c>
      <c r="K526" s="4">
        <v>8.4462499999999991</v>
      </c>
      <c r="L526" s="37">
        <v>12.27465277777778</v>
      </c>
      <c r="M526" s="4">
        <v>22.736874999999994</v>
      </c>
      <c r="N526" s="63">
        <v>74.379549999999995</v>
      </c>
      <c r="O526" s="6">
        <v>74.379549999999995</v>
      </c>
      <c r="P526" s="37">
        <v>6.4263931199999993</v>
      </c>
      <c r="Q526" s="7">
        <f t="shared" si="12"/>
        <v>6.4263931199999993</v>
      </c>
      <c r="R526" s="60">
        <v>311.43958333333325</v>
      </c>
      <c r="S526" s="61">
        <v>2272.4500637499996</v>
      </c>
      <c r="T526" s="91"/>
      <c r="U526" s="89">
        <v>73666.223211619683</v>
      </c>
      <c r="V526" s="77">
        <v>2.8279579043401105E-3</v>
      </c>
      <c r="W526" s="80">
        <v>8.7236630844220303E-5</v>
      </c>
      <c r="X526" s="86">
        <f t="shared" si="13"/>
        <v>12107.153341827108</v>
      </c>
    </row>
    <row r="527" spans="1:24" x14ac:dyDescent="0.3">
      <c r="A527" s="33">
        <v>2011</v>
      </c>
      <c r="B527" s="3">
        <v>40703</v>
      </c>
      <c r="C527" s="33">
        <v>6</v>
      </c>
      <c r="D527" s="2">
        <v>9</v>
      </c>
      <c r="E527" s="33">
        <v>160</v>
      </c>
      <c r="F527" s="92">
        <v>525</v>
      </c>
      <c r="G527" s="4">
        <v>18.075208333333332</v>
      </c>
      <c r="H527" s="37">
        <v>311.43958333333325</v>
      </c>
      <c r="I527" s="4">
        <v>22.782291666666666</v>
      </c>
      <c r="J527" s="37">
        <v>8.0491805555555569</v>
      </c>
      <c r="K527" s="4">
        <v>8.3822916666666654</v>
      </c>
      <c r="L527" s="37">
        <v>12.617916666666666</v>
      </c>
      <c r="M527" s="4">
        <v>21.378402777777776</v>
      </c>
      <c r="N527" s="63">
        <v>71.986620000000002</v>
      </c>
      <c r="O527" s="6">
        <v>71.986620000000002</v>
      </c>
      <c r="P527" s="37">
        <v>6.2196439679999997</v>
      </c>
      <c r="Q527" s="7">
        <f t="shared" si="12"/>
        <v>6.2196439680000006</v>
      </c>
      <c r="R527" s="60">
        <v>311.43958333333325</v>
      </c>
      <c r="S527" s="61">
        <v>2272.4500637499996</v>
      </c>
      <c r="T527" s="91"/>
      <c r="U527" s="89">
        <v>73569.339390734109</v>
      </c>
      <c r="V527" s="77">
        <v>2.7369771803637949E-3</v>
      </c>
      <c r="W527" s="80">
        <v>8.4541250737169867E-5</v>
      </c>
      <c r="X527" s="86">
        <f t="shared" si="13"/>
        <v>12113.372985795108</v>
      </c>
    </row>
    <row r="528" spans="1:24" x14ac:dyDescent="0.3">
      <c r="A528" s="33">
        <v>2011</v>
      </c>
      <c r="B528" s="3">
        <v>40704</v>
      </c>
      <c r="C528" s="33">
        <v>6</v>
      </c>
      <c r="D528" s="2">
        <v>10</v>
      </c>
      <c r="E528" s="33">
        <v>161</v>
      </c>
      <c r="F528" s="92">
        <v>526</v>
      </c>
      <c r="G528" s="4">
        <v>13.840208333333331</v>
      </c>
      <c r="H528" s="37">
        <v>311.88958333333323</v>
      </c>
      <c r="I528" s="4">
        <v>18.901041666666664</v>
      </c>
      <c r="J528" s="37">
        <v>8.1437499999999989</v>
      </c>
      <c r="K528" s="4">
        <v>8.5299305555555538</v>
      </c>
      <c r="L528" s="37">
        <v>12.784236111111113</v>
      </c>
      <c r="M528" s="4">
        <v>17.991527777777776</v>
      </c>
      <c r="N528" s="63">
        <v>65.433485714285695</v>
      </c>
      <c r="O528" s="6">
        <v>65.433485714285695</v>
      </c>
      <c r="P528" s="37">
        <v>5.6534531657142839</v>
      </c>
      <c r="Q528" s="7">
        <f t="shared" si="12"/>
        <v>5.6534531657142848</v>
      </c>
      <c r="R528" s="60">
        <v>311.88958333333323</v>
      </c>
      <c r="S528" s="61">
        <v>2275.733533749999</v>
      </c>
      <c r="T528" s="91"/>
      <c r="U528" s="89">
        <v>73472.455569848535</v>
      </c>
      <c r="V528" s="77">
        <v>2.4842333611872439E-3</v>
      </c>
      <c r="W528" s="80">
        <v>7.6946566190913264E-5</v>
      </c>
      <c r="X528" s="86">
        <f t="shared" si="13"/>
        <v>12119.026438960822</v>
      </c>
    </row>
    <row r="529" spans="1:24" x14ac:dyDescent="0.3">
      <c r="A529" s="33">
        <v>2011</v>
      </c>
      <c r="B529" s="3">
        <v>40705</v>
      </c>
      <c r="C529" s="33">
        <v>6</v>
      </c>
      <c r="D529" s="2">
        <v>11</v>
      </c>
      <c r="E529" s="33">
        <v>162</v>
      </c>
      <c r="F529" s="92">
        <v>527</v>
      </c>
      <c r="G529" s="4">
        <v>15.574583333333331</v>
      </c>
      <c r="H529" s="37">
        <v>310.93333333333339</v>
      </c>
      <c r="I529" s="4">
        <v>18.498124999999998</v>
      </c>
      <c r="J529" s="37">
        <v>8.1734722222222231</v>
      </c>
      <c r="K529" s="4">
        <v>8.8708333333333318</v>
      </c>
      <c r="L529" s="37">
        <v>13.133402777777777</v>
      </c>
      <c r="M529" s="4">
        <v>16.736805555555552</v>
      </c>
      <c r="N529" s="63">
        <v>65.074666666666701</v>
      </c>
      <c r="O529" s="6">
        <v>65.074666666666701</v>
      </c>
      <c r="P529" s="37">
        <v>5.6224512000000031</v>
      </c>
      <c r="Q529" s="7">
        <f t="shared" si="12"/>
        <v>5.6224512000000031</v>
      </c>
      <c r="R529" s="60">
        <v>310.93333333333339</v>
      </c>
      <c r="S529" s="61">
        <v>2268.7561600000004</v>
      </c>
      <c r="T529" s="91"/>
      <c r="U529" s="89">
        <v>73375.571748962961</v>
      </c>
      <c r="V529" s="77">
        <v>2.4782086762466364E-3</v>
      </c>
      <c r="W529" s="80">
        <v>7.6625654369493439E-5</v>
      </c>
      <c r="X529" s="86">
        <f t="shared" si="13"/>
        <v>12124.648890160823</v>
      </c>
    </row>
    <row r="530" spans="1:24" x14ac:dyDescent="0.3">
      <c r="A530" s="33">
        <v>2011</v>
      </c>
      <c r="B530" s="3">
        <v>40706</v>
      </c>
      <c r="C530" s="33">
        <v>6</v>
      </c>
      <c r="D530" s="2">
        <v>12</v>
      </c>
      <c r="E530" s="33">
        <v>163</v>
      </c>
      <c r="F530" s="92">
        <v>528</v>
      </c>
      <c r="G530" s="4">
        <v>11.889791666666667</v>
      </c>
      <c r="H530" s="37">
        <v>312.67500000000001</v>
      </c>
      <c r="I530" s="4">
        <v>16.555624999999999</v>
      </c>
      <c r="J530" s="37">
        <v>8.2840277777777782</v>
      </c>
      <c r="K530" s="4">
        <v>8.9306249999999991</v>
      </c>
      <c r="L530" s="37">
        <v>13.320763888888889</v>
      </c>
      <c r="M530" s="4">
        <v>16.0975</v>
      </c>
      <c r="N530" s="63" t="s">
        <v>27</v>
      </c>
      <c r="O530" s="6">
        <v>55.279583333333299</v>
      </c>
      <c r="P530" s="37" t="s">
        <v>27</v>
      </c>
      <c r="Q530" s="7">
        <f t="shared" si="12"/>
        <v>4.7761559999999976</v>
      </c>
      <c r="R530" s="60">
        <v>312.67500000000001</v>
      </c>
      <c r="S530" s="61">
        <v>2281.4644050000002</v>
      </c>
      <c r="T530" s="91"/>
      <c r="U530" s="89">
        <v>73278.687928077386</v>
      </c>
      <c r="V530" s="77" t="s">
        <v>27</v>
      </c>
      <c r="W530" s="80" t="s">
        <v>27</v>
      </c>
      <c r="X530" s="86">
        <f t="shared" si="13"/>
        <v>12129.425046160823</v>
      </c>
    </row>
    <row r="531" spans="1:24" x14ac:dyDescent="0.3">
      <c r="A531" s="33">
        <v>2011</v>
      </c>
      <c r="B531" s="3">
        <v>40707</v>
      </c>
      <c r="C531" s="33">
        <v>6</v>
      </c>
      <c r="D531" s="2">
        <v>13</v>
      </c>
      <c r="E531" s="33">
        <v>164</v>
      </c>
      <c r="F531" s="92">
        <v>529</v>
      </c>
      <c r="G531" s="4">
        <v>12.079375000000004</v>
      </c>
      <c r="H531" s="37">
        <v>312.47083333333342</v>
      </c>
      <c r="I531" s="4">
        <v>16.993333333333332</v>
      </c>
      <c r="J531" s="37">
        <v>8.2830952380952372</v>
      </c>
      <c r="K531" s="4">
        <v>8.8947619047619053</v>
      </c>
      <c r="L531" s="37">
        <v>13.306904761904761</v>
      </c>
      <c r="M531" s="4">
        <v>14.061904761904762</v>
      </c>
      <c r="N531" s="63">
        <v>45.484499999999997</v>
      </c>
      <c r="O531" s="6">
        <v>45.484499999999997</v>
      </c>
      <c r="P531" s="37">
        <v>3.9298607999999997</v>
      </c>
      <c r="Q531" s="7">
        <f t="shared" si="12"/>
        <v>3.9298607999999997</v>
      </c>
      <c r="R531" s="60">
        <v>312.47083333333342</v>
      </c>
      <c r="S531" s="61">
        <v>2279.9746825000007</v>
      </c>
      <c r="T531" s="91"/>
      <c r="U531" s="89">
        <v>73181.804107191812</v>
      </c>
      <c r="V531" s="77">
        <v>1.7236422975060815E-3</v>
      </c>
      <c r="W531" s="80">
        <v>5.3699971570034029E-5</v>
      </c>
      <c r="X531" s="86">
        <f t="shared" si="13"/>
        <v>12133.354906960823</v>
      </c>
    </row>
    <row r="532" spans="1:24" x14ac:dyDescent="0.3">
      <c r="A532" s="33">
        <v>2011</v>
      </c>
      <c r="B532" s="3">
        <v>40708</v>
      </c>
      <c r="C532" s="33">
        <v>6</v>
      </c>
      <c r="D532" s="2">
        <v>14</v>
      </c>
      <c r="E532" s="33">
        <v>165</v>
      </c>
      <c r="F532" s="92">
        <v>530</v>
      </c>
      <c r="G532" s="4">
        <v>15.107291666666667</v>
      </c>
      <c r="H532" s="37">
        <v>310.63125000000008</v>
      </c>
      <c r="I532" s="4">
        <v>19.21947916666667</v>
      </c>
      <c r="J532" s="37" t="s">
        <v>27</v>
      </c>
      <c r="K532" s="4" t="s">
        <v>27</v>
      </c>
      <c r="L532" s="37" t="s">
        <v>27</v>
      </c>
      <c r="M532" s="4" t="s">
        <v>27</v>
      </c>
      <c r="N532" s="63">
        <v>86.028548148148204</v>
      </c>
      <c r="O532" s="6">
        <v>86.028548148148204</v>
      </c>
      <c r="P532" s="37">
        <v>7.4328665600000052</v>
      </c>
      <c r="Q532" s="7">
        <f t="shared" si="12"/>
        <v>7.4328665600000043</v>
      </c>
      <c r="R532" s="60">
        <v>310.63125000000008</v>
      </c>
      <c r="S532" s="61">
        <v>2266.5519787500002</v>
      </c>
      <c r="T532" s="91"/>
      <c r="U532" s="89">
        <v>73084.920286306238</v>
      </c>
      <c r="V532" s="77">
        <v>3.2793717636686271E-3</v>
      </c>
      <c r="W532" s="80">
        <v>1.0170178103611731E-4</v>
      </c>
      <c r="X532" s="86">
        <f t="shared" si="13"/>
        <v>12140.787773520824</v>
      </c>
    </row>
    <row r="533" spans="1:24" x14ac:dyDescent="0.3">
      <c r="A533" s="33">
        <v>2011</v>
      </c>
      <c r="B533" s="3">
        <v>40709</v>
      </c>
      <c r="C533" s="33">
        <v>6</v>
      </c>
      <c r="D533" s="2">
        <v>15</v>
      </c>
      <c r="E533" s="33">
        <v>166</v>
      </c>
      <c r="F533" s="92">
        <v>531</v>
      </c>
      <c r="G533" s="4">
        <v>19.325624999999999</v>
      </c>
      <c r="H533" s="37">
        <v>309.54583333333341</v>
      </c>
      <c r="I533" s="4">
        <v>22.1253125</v>
      </c>
      <c r="J533" s="37" t="s">
        <v>27</v>
      </c>
      <c r="K533" s="4" t="s">
        <v>27</v>
      </c>
      <c r="L533" s="37" t="s">
        <v>27</v>
      </c>
      <c r="M533" s="4" t="s">
        <v>27</v>
      </c>
      <c r="N533" s="63">
        <v>90.074230769230795</v>
      </c>
      <c r="O533" s="6">
        <v>90.074230769230795</v>
      </c>
      <c r="P533" s="37">
        <v>7.7824135384615403</v>
      </c>
      <c r="Q533" s="7">
        <f t="shared" si="12"/>
        <v>7.7824135384615412</v>
      </c>
      <c r="R533" s="60">
        <v>309.54583333333341</v>
      </c>
      <c r="S533" s="61">
        <v>2258.6321275000005</v>
      </c>
      <c r="T533" s="91"/>
      <c r="U533" s="89">
        <v>72988.036465420664</v>
      </c>
      <c r="V533" s="77">
        <v>3.4456312932534157E-3</v>
      </c>
      <c r="W533" s="80">
        <v>1.0662587891576714E-4</v>
      </c>
      <c r="X533" s="86">
        <f t="shared" si="13"/>
        <v>12148.570187059286</v>
      </c>
    </row>
    <row r="534" spans="1:24" x14ac:dyDescent="0.3">
      <c r="A534" s="33">
        <v>2011</v>
      </c>
      <c r="B534" s="3">
        <v>40710</v>
      </c>
      <c r="C534" s="33">
        <v>6</v>
      </c>
      <c r="D534" s="2">
        <v>16</v>
      </c>
      <c r="E534" s="33">
        <v>167</v>
      </c>
      <c r="F534" s="92">
        <v>532</v>
      </c>
      <c r="G534" s="4">
        <v>18.986666666666668</v>
      </c>
      <c r="H534" s="37">
        <v>309.76458333333329</v>
      </c>
      <c r="I534" s="4">
        <v>21.044583333333335</v>
      </c>
      <c r="J534" s="37" t="s">
        <v>27</v>
      </c>
      <c r="K534" s="4" t="s">
        <v>27</v>
      </c>
      <c r="L534" s="37" t="s">
        <v>27</v>
      </c>
      <c r="M534" s="4" t="s">
        <v>27</v>
      </c>
      <c r="N534" s="63">
        <v>90.521192857142907</v>
      </c>
      <c r="O534" s="6">
        <v>90.521192857142907</v>
      </c>
      <c r="P534" s="37">
        <v>7.8210310628571467</v>
      </c>
      <c r="Q534" s="7">
        <f t="shared" si="12"/>
        <v>7.8210310628571476</v>
      </c>
      <c r="R534" s="60">
        <v>309.76458333333329</v>
      </c>
      <c r="S534" s="61">
        <v>2260.2282587499994</v>
      </c>
      <c r="T534" s="91"/>
      <c r="U534" s="89">
        <v>72891.15264453509</v>
      </c>
      <c r="V534" s="77">
        <v>3.4602837269110615E-3</v>
      </c>
      <c r="W534" s="80">
        <v>1.0729739864311938E-4</v>
      </c>
      <c r="X534" s="86">
        <f t="shared" si="13"/>
        <v>12156.391218122142</v>
      </c>
    </row>
    <row r="535" spans="1:24" x14ac:dyDescent="0.3">
      <c r="A535" s="33">
        <v>2011</v>
      </c>
      <c r="B535" s="3">
        <v>40711</v>
      </c>
      <c r="C535" s="33">
        <v>6</v>
      </c>
      <c r="D535" s="2">
        <v>17</v>
      </c>
      <c r="E535" s="33">
        <v>168</v>
      </c>
      <c r="F535" s="92">
        <v>533</v>
      </c>
      <c r="G535" s="4">
        <v>18.165625000000002</v>
      </c>
      <c r="H535" s="37">
        <v>309.7833333333333</v>
      </c>
      <c r="I535" s="4">
        <v>22.346145833333331</v>
      </c>
      <c r="J535" s="37" t="s">
        <v>27</v>
      </c>
      <c r="K535" s="4" t="s">
        <v>27</v>
      </c>
      <c r="L535" s="37" t="s">
        <v>27</v>
      </c>
      <c r="M535" s="4" t="s">
        <v>27</v>
      </c>
      <c r="N535" s="63" t="s">
        <v>27</v>
      </c>
      <c r="O535" s="6">
        <v>109.840652678571</v>
      </c>
      <c r="P535" s="37" t="s">
        <v>27</v>
      </c>
      <c r="Q535" s="7">
        <f t="shared" si="12"/>
        <v>9.4902323914285365</v>
      </c>
      <c r="R535" s="60">
        <v>309.7833333333333</v>
      </c>
      <c r="S535" s="61">
        <v>2260.3650699999994</v>
      </c>
      <c r="T535" s="91"/>
      <c r="U535" s="89">
        <v>72794.268823649516</v>
      </c>
      <c r="V535" s="77" t="s">
        <v>27</v>
      </c>
      <c r="W535" s="80" t="s">
        <v>27</v>
      </c>
      <c r="X535" s="86">
        <f t="shared" si="13"/>
        <v>12165.881450513571</v>
      </c>
    </row>
    <row r="536" spans="1:24" x14ac:dyDescent="0.3">
      <c r="A536" s="33">
        <v>2011</v>
      </c>
      <c r="B536" s="3">
        <v>40712</v>
      </c>
      <c r="C536" s="33">
        <v>6</v>
      </c>
      <c r="D536" s="2">
        <v>18</v>
      </c>
      <c r="E536" s="33">
        <v>169</v>
      </c>
      <c r="F536" s="92">
        <v>534</v>
      </c>
      <c r="G536" s="4">
        <v>19.463749999999997</v>
      </c>
      <c r="H536" s="37">
        <v>308.68333333333322</v>
      </c>
      <c r="I536" s="4">
        <v>23.905833333333334</v>
      </c>
      <c r="J536" s="37" t="s">
        <v>27</v>
      </c>
      <c r="K536" s="4" t="s">
        <v>27</v>
      </c>
      <c r="L536" s="37" t="s">
        <v>27</v>
      </c>
      <c r="M536" s="4" t="s">
        <v>27</v>
      </c>
      <c r="N536" s="63">
        <v>129.1601125</v>
      </c>
      <c r="O536" s="6">
        <v>129.1601125</v>
      </c>
      <c r="P536" s="37">
        <v>11.159433719999999</v>
      </c>
      <c r="Q536" s="7">
        <f t="shared" si="12"/>
        <v>11.159433719999999</v>
      </c>
      <c r="R536" s="60">
        <v>308.68333333333322</v>
      </c>
      <c r="S536" s="61">
        <v>2252.3388099999993</v>
      </c>
      <c r="T536" s="91"/>
      <c r="U536" s="89">
        <v>72697.385002763942</v>
      </c>
      <c r="V536" s="77">
        <v>4.9545981583472348E-3</v>
      </c>
      <c r="W536" s="80">
        <v>1.5350529760562527E-4</v>
      </c>
      <c r="X536" s="86">
        <f t="shared" si="13"/>
        <v>12177.040884233571</v>
      </c>
    </row>
    <row r="537" spans="1:24" x14ac:dyDescent="0.3">
      <c r="A537" s="33">
        <v>2011</v>
      </c>
      <c r="B537" s="3">
        <v>40713</v>
      </c>
      <c r="C537" s="33">
        <v>6</v>
      </c>
      <c r="D537" s="2">
        <v>19</v>
      </c>
      <c r="E537" s="33">
        <v>170</v>
      </c>
      <c r="F537" s="92">
        <v>535</v>
      </c>
      <c r="G537" s="4">
        <v>17.621041666666663</v>
      </c>
      <c r="H537" s="37">
        <v>307.60208333333333</v>
      </c>
      <c r="I537" s="4">
        <v>20.994999999999997</v>
      </c>
      <c r="J537" s="37" t="s">
        <v>27</v>
      </c>
      <c r="K537" s="4" t="s">
        <v>27</v>
      </c>
      <c r="L537" s="37" t="s">
        <v>27</v>
      </c>
      <c r="M537" s="4" t="s">
        <v>27</v>
      </c>
      <c r="N537" s="63">
        <v>86.674512500000006</v>
      </c>
      <c r="O537" s="6">
        <v>86.674512500000006</v>
      </c>
      <c r="P537" s="37">
        <v>7.4886778800000009</v>
      </c>
      <c r="Q537" s="7">
        <f t="shared" si="12"/>
        <v>7.48867788</v>
      </c>
      <c r="R537" s="60">
        <v>307.60208333333333</v>
      </c>
      <c r="S537" s="61">
        <v>2244.4493612499996</v>
      </c>
      <c r="T537" s="91"/>
      <c r="U537" s="89">
        <v>72600.501181878368</v>
      </c>
      <c r="V537" s="77">
        <v>3.3365323403105594E-3</v>
      </c>
      <c r="W537" s="80">
        <v>1.0314912098525886E-4</v>
      </c>
      <c r="X537" s="86">
        <f t="shared" si="13"/>
        <v>12184.52956211357</v>
      </c>
    </row>
    <row r="538" spans="1:24" x14ac:dyDescent="0.3">
      <c r="A538" s="33">
        <v>2011</v>
      </c>
      <c r="B538" s="3">
        <v>40714</v>
      </c>
      <c r="C538" s="33">
        <v>6</v>
      </c>
      <c r="D538" s="2">
        <v>20</v>
      </c>
      <c r="E538" s="33">
        <v>171</v>
      </c>
      <c r="F538" s="92">
        <v>536</v>
      </c>
      <c r="G538" s="4">
        <v>19.095208333333336</v>
      </c>
      <c r="H538" s="37">
        <v>307.00624999999997</v>
      </c>
      <c r="I538" s="4">
        <v>21.774791666666662</v>
      </c>
      <c r="J538" s="37" t="s">
        <v>27</v>
      </c>
      <c r="K538" s="4" t="s">
        <v>27</v>
      </c>
      <c r="L538" s="37" t="s">
        <v>27</v>
      </c>
      <c r="M538" s="4" t="s">
        <v>27</v>
      </c>
      <c r="N538" s="63">
        <v>50.682242857142903</v>
      </c>
      <c r="O538" s="6">
        <v>50.682242857142903</v>
      </c>
      <c r="P538" s="37">
        <v>4.378945782857147</v>
      </c>
      <c r="Q538" s="7">
        <f t="shared" si="12"/>
        <v>4.378945782857147</v>
      </c>
      <c r="R538" s="60">
        <v>307.00624999999997</v>
      </c>
      <c r="S538" s="61">
        <v>2240.1018037499998</v>
      </c>
      <c r="T538" s="91"/>
      <c r="U538" s="89">
        <v>72503.617360992794</v>
      </c>
      <c r="V538" s="77">
        <v>1.9547976683589362E-3</v>
      </c>
      <c r="W538" s="80">
        <v>6.039623872909044E-5</v>
      </c>
      <c r="X538" s="86">
        <f t="shared" si="13"/>
        <v>12188.908507896427</v>
      </c>
    </row>
    <row r="539" spans="1:24" x14ac:dyDescent="0.3">
      <c r="A539" s="33">
        <v>2011</v>
      </c>
      <c r="B539" s="3">
        <v>40715</v>
      </c>
      <c r="C539" s="33">
        <v>6</v>
      </c>
      <c r="D539" s="2">
        <v>21</v>
      </c>
      <c r="E539" s="33">
        <v>172</v>
      </c>
      <c r="F539" s="92">
        <v>537</v>
      </c>
      <c r="G539" s="4">
        <v>21.087500000000002</v>
      </c>
      <c r="H539" s="37">
        <v>306.46875000000006</v>
      </c>
      <c r="I539" s="4">
        <v>23.061875000000001</v>
      </c>
      <c r="J539" s="37" t="s">
        <v>27</v>
      </c>
      <c r="K539" s="4" t="s">
        <v>27</v>
      </c>
      <c r="L539" s="37" t="s">
        <v>27</v>
      </c>
      <c r="M539" s="4" t="s">
        <v>27</v>
      </c>
      <c r="N539" s="63">
        <v>77.108666666666693</v>
      </c>
      <c r="O539" s="6">
        <v>77.108666666666693</v>
      </c>
      <c r="P539" s="37">
        <v>6.6621888000000027</v>
      </c>
      <c r="Q539" s="7">
        <f t="shared" si="12"/>
        <v>6.6621888000000018</v>
      </c>
      <c r="R539" s="60">
        <v>306.46875000000006</v>
      </c>
      <c r="S539" s="61">
        <v>2236.1798812500001</v>
      </c>
      <c r="T539" s="91"/>
      <c r="U539" s="89">
        <v>72406.73354010722</v>
      </c>
      <c r="V539" s="77">
        <v>2.9792723098268428E-3</v>
      </c>
      <c r="W539" s="80">
        <v>9.2010624900095965E-5</v>
      </c>
      <c r="X539" s="86">
        <f t="shared" si="13"/>
        <v>12195.570696696428</v>
      </c>
    </row>
    <row r="540" spans="1:24" x14ac:dyDescent="0.3">
      <c r="A540" s="33">
        <v>2011</v>
      </c>
      <c r="B540" s="3">
        <v>40716</v>
      </c>
      <c r="C540" s="33">
        <v>6</v>
      </c>
      <c r="D540" s="2">
        <v>22</v>
      </c>
      <c r="E540" s="33">
        <v>173</v>
      </c>
      <c r="F540" s="92">
        <v>538</v>
      </c>
      <c r="G540" s="4">
        <v>19.443958333333338</v>
      </c>
      <c r="H540" s="37">
        <v>306.51458333333335</v>
      </c>
      <c r="I540" s="4">
        <v>21.780208333333334</v>
      </c>
      <c r="J540" s="37" t="s">
        <v>27</v>
      </c>
      <c r="K540" s="4" t="s">
        <v>27</v>
      </c>
      <c r="L540" s="37" t="s">
        <v>27</v>
      </c>
      <c r="M540" s="4" t="s">
        <v>27</v>
      </c>
      <c r="N540" s="63">
        <v>112.424248648649</v>
      </c>
      <c r="O540" s="6">
        <v>112.424248648649</v>
      </c>
      <c r="P540" s="37">
        <v>9.7134550832432733</v>
      </c>
      <c r="Q540" s="7">
        <f t="shared" si="12"/>
        <v>9.7134550832432733</v>
      </c>
      <c r="R540" s="60">
        <v>306.51458333333335</v>
      </c>
      <c r="S540" s="61">
        <v>2236.5143087500001</v>
      </c>
      <c r="T540" s="91"/>
      <c r="U540" s="89">
        <v>72309.849719221646</v>
      </c>
      <c r="V540" s="77">
        <v>4.343122261834388E-3</v>
      </c>
      <c r="W540" s="80">
        <v>1.3433100913583023E-4</v>
      </c>
      <c r="X540" s="86">
        <f t="shared" si="13"/>
        <v>12205.284151779671</v>
      </c>
    </row>
    <row r="541" spans="1:24" x14ac:dyDescent="0.3">
      <c r="A541" s="33">
        <v>2011</v>
      </c>
      <c r="B541" s="3">
        <v>40717</v>
      </c>
      <c r="C541" s="33">
        <v>6</v>
      </c>
      <c r="D541" s="2">
        <v>23</v>
      </c>
      <c r="E541" s="33">
        <v>174</v>
      </c>
      <c r="F541" s="92">
        <v>539</v>
      </c>
      <c r="G541" s="4">
        <v>18.456041666666671</v>
      </c>
      <c r="H541" s="37">
        <v>308.08958333333345</v>
      </c>
      <c r="I541" s="4">
        <v>21.232916666666664</v>
      </c>
      <c r="J541" s="37" t="s">
        <v>27</v>
      </c>
      <c r="K541" s="4" t="s">
        <v>27</v>
      </c>
      <c r="L541" s="37" t="s">
        <v>27</v>
      </c>
      <c r="M541" s="4" t="s">
        <v>27</v>
      </c>
      <c r="N541" s="63">
        <v>88.302397368421097</v>
      </c>
      <c r="O541" s="6">
        <v>88.302397368421097</v>
      </c>
      <c r="P541" s="37">
        <v>7.629327132631583</v>
      </c>
      <c r="Q541" s="7">
        <f t="shared" si="12"/>
        <v>7.6293271326315839</v>
      </c>
      <c r="R541" s="60">
        <v>308.08958333333345</v>
      </c>
      <c r="S541" s="61">
        <v>2248.0064537500007</v>
      </c>
      <c r="T541" s="91"/>
      <c r="U541" s="89">
        <v>72212.965898336071</v>
      </c>
      <c r="V541" s="77">
        <v>3.3938190523896223E-3</v>
      </c>
      <c r="W541" s="80">
        <v>1.0565037784727491E-4</v>
      </c>
      <c r="X541" s="86">
        <f t="shared" si="13"/>
        <v>12212.913478912304</v>
      </c>
    </row>
    <row r="542" spans="1:24" x14ac:dyDescent="0.3">
      <c r="A542" s="33">
        <v>2011</v>
      </c>
      <c r="B542" s="3">
        <v>40718</v>
      </c>
      <c r="C542" s="33">
        <v>6</v>
      </c>
      <c r="D542" s="2">
        <v>24</v>
      </c>
      <c r="E542" s="33">
        <v>175</v>
      </c>
      <c r="F542" s="92">
        <v>540</v>
      </c>
      <c r="G542" s="4">
        <v>16.556874999999998</v>
      </c>
      <c r="H542" s="37">
        <v>308.89791666666656</v>
      </c>
      <c r="I542" s="4">
        <v>19.828437500000003</v>
      </c>
      <c r="J542" s="37" t="s">
        <v>27</v>
      </c>
      <c r="K542" s="4" t="s">
        <v>27</v>
      </c>
      <c r="L542" s="37" t="s">
        <v>27</v>
      </c>
      <c r="M542" s="4" t="s">
        <v>27</v>
      </c>
      <c r="N542" s="63">
        <v>91.685686956521707</v>
      </c>
      <c r="O542" s="6">
        <v>91.685686956521707</v>
      </c>
      <c r="P542" s="37">
        <v>7.9216433530434749</v>
      </c>
      <c r="Q542" s="7">
        <f t="shared" si="12"/>
        <v>7.9216433530434758</v>
      </c>
      <c r="R542" s="60">
        <v>308.89791666666656</v>
      </c>
      <c r="S542" s="61">
        <v>2253.9045387499991</v>
      </c>
      <c r="T542" s="91"/>
      <c r="U542" s="89">
        <v>72116.082077450497</v>
      </c>
      <c r="V542" s="77">
        <v>3.5146312618176663E-3</v>
      </c>
      <c r="W542" s="80">
        <v>1.098457254587939E-4</v>
      </c>
      <c r="X542" s="86">
        <f t="shared" si="13"/>
        <v>12220.835122265347</v>
      </c>
    </row>
    <row r="543" spans="1:24" x14ac:dyDescent="0.3">
      <c r="A543" s="33">
        <v>2011</v>
      </c>
      <c r="B543" s="3">
        <v>40719</v>
      </c>
      <c r="C543" s="33">
        <v>6</v>
      </c>
      <c r="D543" s="2">
        <v>25</v>
      </c>
      <c r="E543" s="33">
        <v>176</v>
      </c>
      <c r="F543" s="92">
        <v>541</v>
      </c>
      <c r="G543" s="4">
        <v>15.056041666666667</v>
      </c>
      <c r="H543" s="37">
        <v>309.05833333333339</v>
      </c>
      <c r="I543" s="4">
        <v>18.990416666666665</v>
      </c>
      <c r="J543" s="37">
        <v>8.8714444444444442</v>
      </c>
      <c r="K543" s="4">
        <v>11.215999999999999</v>
      </c>
      <c r="L543" s="37">
        <v>14.612555555555558</v>
      </c>
      <c r="M543" s="4">
        <v>18.115222222222222</v>
      </c>
      <c r="N543" s="63">
        <v>54.074100000000001</v>
      </c>
      <c r="O543" s="6">
        <v>54.074100000000001</v>
      </c>
      <c r="P543" s="37">
        <v>4.6720022400000003</v>
      </c>
      <c r="Q543" s="7">
        <f t="shared" si="12"/>
        <v>4.6720022400000003</v>
      </c>
      <c r="R543" s="60">
        <v>309.05833333333339</v>
      </c>
      <c r="S543" s="61">
        <v>2255.0750350000003</v>
      </c>
      <c r="T543" s="91"/>
      <c r="U543" s="89">
        <v>72019.198256564923</v>
      </c>
      <c r="V543" s="77">
        <v>2.0717724100031997E-3</v>
      </c>
      <c r="W543" s="80">
        <v>6.4871622471500135E-5</v>
      </c>
      <c r="X543" s="86">
        <f t="shared" si="13"/>
        <v>12225.507124505348</v>
      </c>
    </row>
    <row r="544" spans="1:24" x14ac:dyDescent="0.3">
      <c r="A544" s="33">
        <v>2011</v>
      </c>
      <c r="B544" s="3">
        <v>40720</v>
      </c>
      <c r="C544" s="33">
        <v>6</v>
      </c>
      <c r="D544" s="2">
        <v>26</v>
      </c>
      <c r="E544" s="33">
        <v>177</v>
      </c>
      <c r="F544" s="92">
        <v>542</v>
      </c>
      <c r="G544" s="4">
        <v>16.886041666666667</v>
      </c>
      <c r="H544" s="37">
        <v>308.70208333333341</v>
      </c>
      <c r="I544" s="4">
        <v>21.053333333333331</v>
      </c>
      <c r="J544" s="37">
        <v>8.8831249999999997</v>
      </c>
      <c r="K544" s="4">
        <v>11.301527777777777</v>
      </c>
      <c r="L544" s="37">
        <v>14.891388888888889</v>
      </c>
      <c r="M544" s="4">
        <v>19.610763888888886</v>
      </c>
      <c r="N544" s="63" t="s">
        <v>27</v>
      </c>
      <c r="O544" s="6">
        <v>79.939425999999997</v>
      </c>
      <c r="P544" s="37" t="s">
        <v>27</v>
      </c>
      <c r="Q544" s="7">
        <f t="shared" si="12"/>
        <v>6.9067664064000001</v>
      </c>
      <c r="R544" s="60">
        <v>308.70208333333341</v>
      </c>
      <c r="S544" s="61">
        <v>2252.4756212500006</v>
      </c>
      <c r="T544" s="91"/>
      <c r="U544" s="89">
        <v>71922.314435679349</v>
      </c>
      <c r="V544" s="77" t="s">
        <v>27</v>
      </c>
      <c r="W544" s="80" t="s">
        <v>27</v>
      </c>
      <c r="X544" s="86">
        <f t="shared" si="13"/>
        <v>12232.413890911748</v>
      </c>
    </row>
    <row r="545" spans="1:24" x14ac:dyDescent="0.3">
      <c r="A545" s="33">
        <v>2011</v>
      </c>
      <c r="B545" s="3">
        <v>40721</v>
      </c>
      <c r="C545" s="33">
        <v>6</v>
      </c>
      <c r="D545" s="2">
        <v>27</v>
      </c>
      <c r="E545" s="33">
        <v>178</v>
      </c>
      <c r="F545" s="92">
        <v>543</v>
      </c>
      <c r="G545" s="4">
        <v>19.224791666666665</v>
      </c>
      <c r="H545" s="37">
        <v>308.46875000000006</v>
      </c>
      <c r="I545" s="4">
        <v>22.01927083333333</v>
      </c>
      <c r="J545" s="37">
        <v>9.0491666666666664</v>
      </c>
      <c r="K545" s="4">
        <v>10.819027777777777</v>
      </c>
      <c r="L545" s="37">
        <v>13.611874999999996</v>
      </c>
      <c r="M545" s="4">
        <v>19.348819444444445</v>
      </c>
      <c r="N545" s="63">
        <v>105.80475199999999</v>
      </c>
      <c r="O545" s="6">
        <v>105.80475199999999</v>
      </c>
      <c r="P545" s="37">
        <v>9.1415305727999989</v>
      </c>
      <c r="Q545" s="7">
        <f t="shared" si="12"/>
        <v>9.1415305727999989</v>
      </c>
      <c r="R545" s="60">
        <v>308.46875000000006</v>
      </c>
      <c r="S545" s="61">
        <v>2250.7730812500004</v>
      </c>
      <c r="T545" s="91"/>
      <c r="U545" s="89">
        <v>71825.430614793775</v>
      </c>
      <c r="V545" s="77">
        <v>4.0615069768486448E-3</v>
      </c>
      <c r="W545" s="80">
        <v>1.2727428843172339E-4</v>
      </c>
      <c r="X545" s="86">
        <f t="shared" si="13"/>
        <v>12241.555421484549</v>
      </c>
    </row>
    <row r="546" spans="1:24" x14ac:dyDescent="0.3">
      <c r="A546" s="33">
        <v>2011</v>
      </c>
      <c r="B546" s="3">
        <v>40722</v>
      </c>
      <c r="C546" s="33">
        <v>6</v>
      </c>
      <c r="D546" s="2">
        <v>28</v>
      </c>
      <c r="E546" s="33">
        <v>179</v>
      </c>
      <c r="F546" s="92">
        <v>544</v>
      </c>
      <c r="G546" s="4">
        <v>18.548750000000002</v>
      </c>
      <c r="H546" s="37">
        <v>307.94583333333327</v>
      </c>
      <c r="I546" s="4">
        <v>22.227083333333336</v>
      </c>
      <c r="J546" s="37">
        <v>9.1506249999999998</v>
      </c>
      <c r="K546" s="4">
        <v>10.404305555555553</v>
      </c>
      <c r="L546" s="37">
        <v>12.933749999999996</v>
      </c>
      <c r="M546" s="4">
        <v>19.828611111111105</v>
      </c>
      <c r="N546" s="63">
        <v>129.127294444444</v>
      </c>
      <c r="O546" s="6">
        <v>129.127294444444</v>
      </c>
      <c r="P546" s="37">
        <v>11.15659823999996</v>
      </c>
      <c r="Q546" s="7">
        <f t="shared" si="12"/>
        <v>11.156598239999962</v>
      </c>
      <c r="R546" s="60">
        <v>307.94583333333327</v>
      </c>
      <c r="S546" s="61">
        <v>2246.9575674999996</v>
      </c>
      <c r="T546" s="91"/>
      <c r="U546" s="89">
        <v>71728.546793908201</v>
      </c>
      <c r="V546" s="77">
        <v>4.9652020142120293E-3</v>
      </c>
      <c r="W546" s="80">
        <v>1.5553916451221725E-4</v>
      </c>
      <c r="X546" s="86">
        <f t="shared" si="13"/>
        <v>12252.712019724549</v>
      </c>
    </row>
    <row r="547" spans="1:24" x14ac:dyDescent="0.3">
      <c r="A547" s="33">
        <v>2011</v>
      </c>
      <c r="B547" s="3">
        <v>40723</v>
      </c>
      <c r="C547" s="33">
        <v>6</v>
      </c>
      <c r="D547" s="2">
        <v>29</v>
      </c>
      <c r="E547" s="33">
        <v>180</v>
      </c>
      <c r="F547" s="92">
        <v>545</v>
      </c>
      <c r="G547" s="4">
        <v>13.433125000000006</v>
      </c>
      <c r="H547" s="37">
        <v>307.40208333333322</v>
      </c>
      <c r="I547" s="4">
        <v>18.346145833333335</v>
      </c>
      <c r="J547" s="37">
        <v>9.3265277777777769</v>
      </c>
      <c r="K547" s="4">
        <v>10.660138888888888</v>
      </c>
      <c r="L547" s="37">
        <v>13.302500000000002</v>
      </c>
      <c r="M547" s="4">
        <v>17.72861111111111</v>
      </c>
      <c r="N547" s="63" t="s">
        <v>27</v>
      </c>
      <c r="O547" s="6">
        <v>131.49863813131299</v>
      </c>
      <c r="P547" s="37" t="s">
        <v>27</v>
      </c>
      <c r="Q547" s="7">
        <f t="shared" si="12"/>
        <v>11.361482334545443</v>
      </c>
      <c r="R547" s="60">
        <v>307.40208333333322</v>
      </c>
      <c r="S547" s="61">
        <v>2242.9900412499992</v>
      </c>
      <c r="T547" s="91"/>
      <c r="U547" s="89">
        <v>71631.662973022627</v>
      </c>
      <c r="V547" s="77" t="s">
        <v>27</v>
      </c>
      <c r="W547" s="80" t="s">
        <v>27</v>
      </c>
      <c r="X547" s="86">
        <f t="shared" si="13"/>
        <v>12264.073502059095</v>
      </c>
    </row>
    <row r="548" spans="1:24" x14ac:dyDescent="0.3">
      <c r="A548" s="33">
        <v>2011</v>
      </c>
      <c r="B548" s="3">
        <v>40724</v>
      </c>
      <c r="C548" s="33">
        <v>6</v>
      </c>
      <c r="D548" s="2">
        <v>30</v>
      </c>
      <c r="E548" s="33">
        <v>181</v>
      </c>
      <c r="F548" s="92">
        <v>546</v>
      </c>
      <c r="G548" s="4">
        <v>16.668125</v>
      </c>
      <c r="H548" s="37">
        <v>307.18333333333322</v>
      </c>
      <c r="I548" s="4">
        <v>21.497604166666665</v>
      </c>
      <c r="J548" s="37">
        <v>9.2786805555555549</v>
      </c>
      <c r="K548" s="4">
        <v>10.510833333333336</v>
      </c>
      <c r="L548" s="37">
        <v>13.266666666666666</v>
      </c>
      <c r="M548" s="4">
        <v>17.620208333333327</v>
      </c>
      <c r="N548" s="63" t="s">
        <v>27</v>
      </c>
      <c r="O548" s="6">
        <v>133.869981818182</v>
      </c>
      <c r="P548" s="37" t="s">
        <v>27</v>
      </c>
      <c r="Q548" s="7">
        <f t="shared" si="12"/>
        <v>11.566366429090925</v>
      </c>
      <c r="R548" s="60">
        <v>307.18333333333322</v>
      </c>
      <c r="S548" s="61">
        <v>2241.3939099999993</v>
      </c>
      <c r="T548" s="91"/>
      <c r="U548" s="89">
        <v>71534.779152137053</v>
      </c>
      <c r="V548" s="77" t="s">
        <v>27</v>
      </c>
      <c r="W548" s="80" t="s">
        <v>27</v>
      </c>
      <c r="X548" s="86">
        <f t="shared" si="13"/>
        <v>12275.639868488186</v>
      </c>
    </row>
    <row r="549" spans="1:24" x14ac:dyDescent="0.3">
      <c r="A549" s="33">
        <v>2011</v>
      </c>
      <c r="B549" s="3">
        <v>40725</v>
      </c>
      <c r="C549" s="33">
        <v>7</v>
      </c>
      <c r="D549" s="2">
        <v>1</v>
      </c>
      <c r="E549" s="33">
        <v>182</v>
      </c>
      <c r="F549" s="92">
        <v>547</v>
      </c>
      <c r="G549" s="4">
        <v>20.380208333333329</v>
      </c>
      <c r="H549" s="37">
        <v>306.49583333333334</v>
      </c>
      <c r="I549" s="4">
        <v>22.644895833333329</v>
      </c>
      <c r="J549" s="37">
        <v>9.2924999999999986</v>
      </c>
      <c r="K549" s="4">
        <v>10.482013888888886</v>
      </c>
      <c r="L549" s="37">
        <v>13.057569444444445</v>
      </c>
      <c r="M549" s="4">
        <v>18.544305555555557</v>
      </c>
      <c r="N549" s="63" t="s">
        <v>27</v>
      </c>
      <c r="O549" s="6">
        <v>136.24132550505101</v>
      </c>
      <c r="P549" s="37" t="s">
        <v>27</v>
      </c>
      <c r="Q549" s="7">
        <f t="shared" si="12"/>
        <v>11.771250523636407</v>
      </c>
      <c r="R549" s="60">
        <v>306.49583333333334</v>
      </c>
      <c r="S549" s="61">
        <v>2236.3774974999997</v>
      </c>
      <c r="T549" s="91"/>
      <c r="U549" s="89">
        <v>71437.895331251479</v>
      </c>
      <c r="V549" s="77" t="s">
        <v>27</v>
      </c>
      <c r="W549" s="80" t="s">
        <v>27</v>
      </c>
      <c r="X549" s="86">
        <f t="shared" si="13"/>
        <v>12287.411119011822</v>
      </c>
    </row>
    <row r="550" spans="1:24" x14ac:dyDescent="0.3">
      <c r="A550" s="33">
        <v>2011</v>
      </c>
      <c r="B550" s="3">
        <v>40726</v>
      </c>
      <c r="C550" s="33">
        <v>7</v>
      </c>
      <c r="D550" s="2">
        <v>2</v>
      </c>
      <c r="E550" s="33">
        <v>183</v>
      </c>
      <c r="F550" s="92">
        <v>548</v>
      </c>
      <c r="G550" s="4">
        <v>22.642916666666668</v>
      </c>
      <c r="H550" s="37">
        <v>306.4319148936172</v>
      </c>
      <c r="I550" s="4">
        <v>24.760208333333331</v>
      </c>
      <c r="J550" s="37">
        <v>9.4070833333333326</v>
      </c>
      <c r="K550" s="4">
        <v>10.363125000000002</v>
      </c>
      <c r="L550" s="37">
        <v>13.01673611111111</v>
      </c>
      <c r="M550" s="4">
        <v>19.640763888888895</v>
      </c>
      <c r="N550" s="63" t="s">
        <v>27</v>
      </c>
      <c r="O550" s="6">
        <v>138.612669191919</v>
      </c>
      <c r="P550" s="37" t="s">
        <v>27</v>
      </c>
      <c r="Q550" s="7">
        <f t="shared" si="12"/>
        <v>11.976134618181803</v>
      </c>
      <c r="R550" s="60">
        <v>306.4319148936172</v>
      </c>
      <c r="S550" s="61">
        <v>2235.9111102127672</v>
      </c>
      <c r="T550" s="91"/>
      <c r="U550" s="89">
        <v>71341.011510365905</v>
      </c>
      <c r="V550" s="77" t="s">
        <v>27</v>
      </c>
      <c r="W550" s="80" t="s">
        <v>27</v>
      </c>
      <c r="X550" s="86">
        <f t="shared" si="13"/>
        <v>12299.387253630004</v>
      </c>
    </row>
    <row r="551" spans="1:24" x14ac:dyDescent="0.3">
      <c r="A551" s="33">
        <v>2011</v>
      </c>
      <c r="B551" s="3">
        <v>40727</v>
      </c>
      <c r="C551" s="33">
        <v>7</v>
      </c>
      <c r="D551" s="2">
        <v>3</v>
      </c>
      <c r="E551" s="33">
        <v>184</v>
      </c>
      <c r="F551" s="92">
        <v>549</v>
      </c>
      <c r="G551" s="4">
        <v>20.960416666666664</v>
      </c>
      <c r="H551" s="37">
        <v>307.28958333333327</v>
      </c>
      <c r="I551" s="4">
        <v>24.717604166666668</v>
      </c>
      <c r="J551" s="37">
        <v>9.4479166666666696</v>
      </c>
      <c r="K551" s="4">
        <v>10.386805555555556</v>
      </c>
      <c r="L551" s="37">
        <v>13.073819444444444</v>
      </c>
      <c r="M551" s="4">
        <v>21.099930555555559</v>
      </c>
      <c r="N551" s="63" t="s">
        <v>27</v>
      </c>
      <c r="O551" s="6">
        <v>140.98401287878801</v>
      </c>
      <c r="P551" s="37" t="s">
        <v>27</v>
      </c>
      <c r="Q551" s="7">
        <f t="shared" si="12"/>
        <v>12.181018712727282</v>
      </c>
      <c r="R551" s="60">
        <v>307.28958333333327</v>
      </c>
      <c r="S551" s="61">
        <v>2242.1691737499991</v>
      </c>
      <c r="T551" s="91"/>
      <c r="U551" s="89">
        <v>71244.12768948033</v>
      </c>
      <c r="V551" s="77" t="s">
        <v>27</v>
      </c>
      <c r="W551" s="80" t="s">
        <v>27</v>
      </c>
      <c r="X551" s="86">
        <f t="shared" si="13"/>
        <v>12311.568272342731</v>
      </c>
    </row>
    <row r="552" spans="1:24" x14ac:dyDescent="0.3">
      <c r="A552" s="33">
        <v>2011</v>
      </c>
      <c r="B552" s="3">
        <v>40728</v>
      </c>
      <c r="C552" s="33">
        <v>7</v>
      </c>
      <c r="D552" s="2">
        <v>4</v>
      </c>
      <c r="E552" s="33">
        <v>185</v>
      </c>
      <c r="F552" s="92">
        <v>550</v>
      </c>
      <c r="G552" s="4">
        <v>19.230208333333334</v>
      </c>
      <c r="H552" s="37">
        <v>306.58333333333337</v>
      </c>
      <c r="I552" s="4">
        <v>23.643645833333338</v>
      </c>
      <c r="J552" s="37">
        <v>9.4713888888888889</v>
      </c>
      <c r="K552" s="4">
        <v>10.669166666666664</v>
      </c>
      <c r="L552" s="37">
        <v>13.137569444444445</v>
      </c>
      <c r="M552" s="4">
        <v>20.523958333333329</v>
      </c>
      <c r="N552" s="63" t="s">
        <v>27</v>
      </c>
      <c r="O552" s="6">
        <v>143.35535656565699</v>
      </c>
      <c r="P552" s="37" t="s">
        <v>27</v>
      </c>
      <c r="Q552" s="7">
        <f t="shared" si="12"/>
        <v>12.385902807272764</v>
      </c>
      <c r="R552" s="60">
        <v>306.58333333333297</v>
      </c>
      <c r="S552" s="61">
        <v>2237.0159499999972</v>
      </c>
      <c r="T552" s="91"/>
      <c r="U552" s="89">
        <v>71147.243868594756</v>
      </c>
      <c r="V552" s="77" t="s">
        <v>27</v>
      </c>
      <c r="W552" s="80" t="s">
        <v>27</v>
      </c>
      <c r="X552" s="86">
        <f t="shared" si="13"/>
        <v>12323.954175150004</v>
      </c>
    </row>
    <row r="553" spans="1:24" x14ac:dyDescent="0.3">
      <c r="A553" s="33">
        <v>2011</v>
      </c>
      <c r="B553" s="3">
        <v>40729</v>
      </c>
      <c r="C553" s="33">
        <v>7</v>
      </c>
      <c r="D553" s="2">
        <v>5</v>
      </c>
      <c r="E553" s="33">
        <v>186</v>
      </c>
      <c r="F553" s="92">
        <v>551</v>
      </c>
      <c r="G553" s="4">
        <v>21.250625000000003</v>
      </c>
      <c r="H553" s="37">
        <v>306.03958333333327</v>
      </c>
      <c r="I553" s="4">
        <v>24.176666666666669</v>
      </c>
      <c r="J553" s="37">
        <v>9.5229166666666654</v>
      </c>
      <c r="K553" s="4">
        <v>10.486805555555556</v>
      </c>
      <c r="L553" s="37">
        <v>13.396944444444438</v>
      </c>
      <c r="M553" s="4">
        <v>20.294027777777774</v>
      </c>
      <c r="N553" s="63" t="s">
        <v>27</v>
      </c>
      <c r="O553" s="6">
        <v>145.72670025252501</v>
      </c>
      <c r="P553" s="37" t="s">
        <v>27</v>
      </c>
      <c r="Q553" s="7">
        <f t="shared" si="12"/>
        <v>12.590786901818159</v>
      </c>
      <c r="R553" s="60">
        <v>306.03958333333327</v>
      </c>
      <c r="S553" s="61">
        <v>2233.0484237499995</v>
      </c>
      <c r="T553" s="91"/>
      <c r="U553" s="89">
        <v>71050.360047709182</v>
      </c>
      <c r="V553" s="77" t="s">
        <v>27</v>
      </c>
      <c r="W553" s="80" t="s">
        <v>27</v>
      </c>
      <c r="X553" s="86">
        <f t="shared" si="13"/>
        <v>12336.544962051821</v>
      </c>
    </row>
    <row r="554" spans="1:24" x14ac:dyDescent="0.3">
      <c r="A554" s="33">
        <v>2011</v>
      </c>
      <c r="B554" s="3">
        <v>40730</v>
      </c>
      <c r="C554" s="33">
        <v>7</v>
      </c>
      <c r="D554" s="2">
        <v>6</v>
      </c>
      <c r="E554" s="33">
        <v>187</v>
      </c>
      <c r="F554" s="92">
        <v>552</v>
      </c>
      <c r="G554" s="4">
        <v>21.136041666666667</v>
      </c>
      <c r="H554" s="37">
        <v>305.5833333333332</v>
      </c>
      <c r="I554" s="4">
        <v>25.209270833333331</v>
      </c>
      <c r="J554" s="37">
        <v>9.518472222222222</v>
      </c>
      <c r="K554" s="4">
        <v>10.618263888888889</v>
      </c>
      <c r="L554" s="37">
        <v>13.422986111111115</v>
      </c>
      <c r="M554" s="4">
        <v>21.26381944444444</v>
      </c>
      <c r="N554" s="63" t="s">
        <v>27</v>
      </c>
      <c r="O554" s="6">
        <v>148.09804393939399</v>
      </c>
      <c r="P554" s="37" t="s">
        <v>27</v>
      </c>
      <c r="Q554" s="7">
        <f t="shared" si="12"/>
        <v>12.79567099636364</v>
      </c>
      <c r="R554" s="60">
        <v>305.5833333333332</v>
      </c>
      <c r="S554" s="61">
        <v>2229.7193499999989</v>
      </c>
      <c r="T554" s="91"/>
      <c r="U554" s="89">
        <v>70953.476226823608</v>
      </c>
      <c r="V554" s="77" t="s">
        <v>27</v>
      </c>
      <c r="W554" s="80" t="s">
        <v>27</v>
      </c>
      <c r="X554" s="86">
        <f t="shared" si="13"/>
        <v>12349.340633048185</v>
      </c>
    </row>
    <row r="555" spans="1:24" x14ac:dyDescent="0.3">
      <c r="A555" s="33">
        <v>2011</v>
      </c>
      <c r="B555" s="3">
        <v>40731</v>
      </c>
      <c r="C555" s="33">
        <v>7</v>
      </c>
      <c r="D555" s="2">
        <v>7</v>
      </c>
      <c r="E555" s="33">
        <v>188</v>
      </c>
      <c r="F555" s="92">
        <v>553</v>
      </c>
      <c r="G555" s="4">
        <v>20.965833333333332</v>
      </c>
      <c r="H555" s="37">
        <v>305.04791666666665</v>
      </c>
      <c r="I555" s="4">
        <v>25.16791666666667</v>
      </c>
      <c r="J555" s="37">
        <v>9.4954166666666691</v>
      </c>
      <c r="K555" s="4">
        <v>10.830625</v>
      </c>
      <c r="L555" s="37">
        <v>13.049722222222222</v>
      </c>
      <c r="M555" s="4">
        <v>21.062847222222221</v>
      </c>
      <c r="N555" s="63" t="s">
        <v>27</v>
      </c>
      <c r="O555" s="6">
        <v>150.469387626263</v>
      </c>
      <c r="P555" s="37" t="s">
        <v>27</v>
      </c>
      <c r="Q555" s="7">
        <f t="shared" si="12"/>
        <v>13.000555090909124</v>
      </c>
      <c r="R555" s="60">
        <v>305.04791666666665</v>
      </c>
      <c r="S555" s="61">
        <v>2225.8126287499999</v>
      </c>
      <c r="T555" s="91"/>
      <c r="U555" s="89">
        <v>70856.592405938034</v>
      </c>
      <c r="V555" s="77" t="s">
        <v>27</v>
      </c>
      <c r="W555" s="80" t="s">
        <v>27</v>
      </c>
      <c r="X555" s="86">
        <f t="shared" si="13"/>
        <v>12362.341188139095</v>
      </c>
    </row>
    <row r="556" spans="1:24" x14ac:dyDescent="0.3">
      <c r="A556" s="33">
        <v>2011</v>
      </c>
      <c r="B556" s="3">
        <v>40732</v>
      </c>
      <c r="C556" s="33">
        <v>7</v>
      </c>
      <c r="D556" s="2">
        <v>8</v>
      </c>
      <c r="E556" s="33">
        <v>189</v>
      </c>
      <c r="F556" s="92">
        <v>554</v>
      </c>
      <c r="G556" s="4">
        <v>21.594999999999999</v>
      </c>
      <c r="H556" s="37">
        <v>304.69166666666666</v>
      </c>
      <c r="I556" s="4">
        <v>26.497395833333343</v>
      </c>
      <c r="J556" s="37">
        <v>9.5918749999999999</v>
      </c>
      <c r="K556" s="4">
        <v>10.966388888888888</v>
      </c>
      <c r="L556" s="37">
        <v>13.147083333333335</v>
      </c>
      <c r="M556" s="4">
        <v>21.642569444444444</v>
      </c>
      <c r="N556" s="63" t="s">
        <v>27</v>
      </c>
      <c r="O556" s="6">
        <v>152.84073131313099</v>
      </c>
      <c r="P556" s="37" t="s">
        <v>27</v>
      </c>
      <c r="Q556" s="7">
        <f t="shared" si="12"/>
        <v>13.205439185454518</v>
      </c>
      <c r="R556" s="60">
        <v>304.69166666666666</v>
      </c>
      <c r="S556" s="61">
        <v>2223.2132149999998</v>
      </c>
      <c r="T556" s="91"/>
      <c r="U556" s="89">
        <v>70759.70858505246</v>
      </c>
      <c r="V556" s="77" t="s">
        <v>27</v>
      </c>
      <c r="W556" s="80" t="s">
        <v>27</v>
      </c>
      <c r="X556" s="86">
        <f t="shared" si="13"/>
        <v>12375.546627324549</v>
      </c>
    </row>
    <row r="557" spans="1:24" x14ac:dyDescent="0.3">
      <c r="A557" s="33">
        <v>2011</v>
      </c>
      <c r="B557" s="3">
        <v>40733</v>
      </c>
      <c r="C557" s="33">
        <v>7</v>
      </c>
      <c r="D557" s="2">
        <v>9</v>
      </c>
      <c r="E557" s="33">
        <v>190</v>
      </c>
      <c r="F557" s="92">
        <v>555</v>
      </c>
      <c r="G557" s="4">
        <v>21.692499999999999</v>
      </c>
      <c r="H557" s="37">
        <v>303.99583333333351</v>
      </c>
      <c r="I557" s="4">
        <v>26.610520833333332</v>
      </c>
      <c r="J557" s="37">
        <v>9.6339583333333323</v>
      </c>
      <c r="K557" s="4">
        <v>11.042916666666663</v>
      </c>
      <c r="L557" s="37">
        <v>13.528819444444444</v>
      </c>
      <c r="M557" s="4">
        <v>21.73138888888889</v>
      </c>
      <c r="N557" s="63">
        <v>155.212075</v>
      </c>
      <c r="O557" s="6">
        <v>155.212075</v>
      </c>
      <c r="P557" s="37">
        <v>13.410323279999998</v>
      </c>
      <c r="Q557" s="7">
        <f t="shared" si="12"/>
        <v>13.41032328</v>
      </c>
      <c r="R557" s="60">
        <v>303.99583333333351</v>
      </c>
      <c r="S557" s="61">
        <v>2218.1359975000009</v>
      </c>
      <c r="T557" s="91"/>
      <c r="U557" s="89">
        <v>70662.824764166886</v>
      </c>
      <c r="V557" s="77">
        <v>6.0457624307591598E-3</v>
      </c>
      <c r="W557" s="80">
        <v>1.8977904329123808E-4</v>
      </c>
      <c r="X557" s="86">
        <f t="shared" si="13"/>
        <v>12388.95695060455</v>
      </c>
    </row>
    <row r="558" spans="1:24" x14ac:dyDescent="0.3">
      <c r="A558" s="33">
        <v>2011</v>
      </c>
      <c r="B558" s="3">
        <v>40734</v>
      </c>
      <c r="C558" s="33">
        <v>7</v>
      </c>
      <c r="D558" s="2">
        <v>10</v>
      </c>
      <c r="E558" s="33">
        <v>191</v>
      </c>
      <c r="F558" s="92">
        <v>556</v>
      </c>
      <c r="G558" s="4">
        <v>23.749583333333334</v>
      </c>
      <c r="H558" s="37">
        <v>303.65416666666664</v>
      </c>
      <c r="I558" s="4">
        <v>26.026979166666671</v>
      </c>
      <c r="J558" s="37">
        <v>9.7077777777777801</v>
      </c>
      <c r="K558" s="4">
        <v>11.060555555555554</v>
      </c>
      <c r="L558" s="37">
        <v>13.880208333333329</v>
      </c>
      <c r="M558" s="4">
        <v>21.969652777777778</v>
      </c>
      <c r="N558" s="63" t="s">
        <v>27</v>
      </c>
      <c r="O558" s="6">
        <v>180.77449375</v>
      </c>
      <c r="P558" s="37" t="s">
        <v>27</v>
      </c>
      <c r="Q558" s="7">
        <f t="shared" si="12"/>
        <v>15.618916260000001</v>
      </c>
      <c r="R558" s="60">
        <v>303.65416666666664</v>
      </c>
      <c r="S558" s="61">
        <v>2215.6429924999998</v>
      </c>
      <c r="T558" s="91"/>
      <c r="U558" s="89">
        <v>70565.940943281312</v>
      </c>
      <c r="V558" s="77" t="s">
        <v>27</v>
      </c>
      <c r="W558" s="80" t="s">
        <v>27</v>
      </c>
      <c r="X558" s="86">
        <f t="shared" si="13"/>
        <v>12404.57586686455</v>
      </c>
    </row>
    <row r="559" spans="1:24" x14ac:dyDescent="0.3">
      <c r="A559" s="33">
        <v>2011</v>
      </c>
      <c r="B559" s="3">
        <v>40735</v>
      </c>
      <c r="C559" s="33">
        <v>7</v>
      </c>
      <c r="D559" s="2">
        <v>11</v>
      </c>
      <c r="E559" s="33">
        <v>192</v>
      </c>
      <c r="F559" s="92">
        <v>557</v>
      </c>
      <c r="G559" s="4">
        <v>24.790625000000006</v>
      </c>
      <c r="H559" s="37">
        <v>303.05416666666662</v>
      </c>
      <c r="I559" s="4">
        <v>26.607708333333335</v>
      </c>
      <c r="J559" s="37">
        <v>9.9089184397163113</v>
      </c>
      <c r="K559" s="4">
        <v>11.679920212765962</v>
      </c>
      <c r="L559" s="37">
        <v>13.867070035460996</v>
      </c>
      <c r="M559" s="4">
        <v>22.481826241134755</v>
      </c>
      <c r="N559" s="63" t="s">
        <v>27</v>
      </c>
      <c r="O559" s="6">
        <v>206.33691250000001</v>
      </c>
      <c r="P559" s="37" t="s">
        <v>27</v>
      </c>
      <c r="Q559" s="7">
        <f t="shared" si="12"/>
        <v>17.827509240000001</v>
      </c>
      <c r="R559" s="60">
        <v>303.05416666666662</v>
      </c>
      <c r="S559" s="61">
        <v>2211.2650324999995</v>
      </c>
      <c r="T559" s="91"/>
      <c r="U559" s="89">
        <v>70469.057122395738</v>
      </c>
      <c r="V559" s="77" t="s">
        <v>27</v>
      </c>
      <c r="W559" s="80" t="s">
        <v>27</v>
      </c>
      <c r="X559" s="86">
        <f t="shared" si="13"/>
        <v>12422.40337610455</v>
      </c>
    </row>
    <row r="560" spans="1:24" x14ac:dyDescent="0.3">
      <c r="A560" s="33">
        <v>2011</v>
      </c>
      <c r="B560" s="3">
        <v>40736</v>
      </c>
      <c r="C560" s="33">
        <v>7</v>
      </c>
      <c r="D560" s="2">
        <v>12</v>
      </c>
      <c r="E560" s="33">
        <v>193</v>
      </c>
      <c r="F560" s="92">
        <v>558</v>
      </c>
      <c r="G560" s="4">
        <v>22.662291666666665</v>
      </c>
      <c r="H560" s="37">
        <v>302.54166666666663</v>
      </c>
      <c r="I560" s="4">
        <v>27.226979166666666</v>
      </c>
      <c r="J560" s="37">
        <v>10.068888888888893</v>
      </c>
      <c r="K560" s="4">
        <v>11.777569444444445</v>
      </c>
      <c r="L560" s="37">
        <v>14.085625</v>
      </c>
      <c r="M560" s="4">
        <v>23.167777777777783</v>
      </c>
      <c r="N560" s="63" t="s">
        <v>27</v>
      </c>
      <c r="O560" s="6">
        <v>231.89933124999999</v>
      </c>
      <c r="P560" s="37" t="s">
        <v>27</v>
      </c>
      <c r="Q560" s="7">
        <f t="shared" si="12"/>
        <v>20.03610222</v>
      </c>
      <c r="R560" s="60">
        <v>302.54166666666663</v>
      </c>
      <c r="S560" s="61">
        <v>2207.5255249999996</v>
      </c>
      <c r="T560" s="91"/>
      <c r="U560" s="89">
        <v>70372.173301510164</v>
      </c>
      <c r="V560" s="77" t="s">
        <v>27</v>
      </c>
      <c r="W560" s="80" t="s">
        <v>27</v>
      </c>
      <c r="X560" s="86">
        <f t="shared" si="13"/>
        <v>12442.43947832455</v>
      </c>
    </row>
    <row r="561" spans="1:24" x14ac:dyDescent="0.3">
      <c r="A561" s="33">
        <v>2011</v>
      </c>
      <c r="B561" s="3">
        <v>40737</v>
      </c>
      <c r="C561" s="33">
        <v>7</v>
      </c>
      <c r="D561" s="2">
        <v>13</v>
      </c>
      <c r="E561" s="33">
        <v>194</v>
      </c>
      <c r="F561" s="92">
        <v>559</v>
      </c>
      <c r="G561" s="4">
        <v>17.638333333333339</v>
      </c>
      <c r="H561" s="37">
        <v>302.01875000000001</v>
      </c>
      <c r="I561" s="4">
        <v>23.448124999999997</v>
      </c>
      <c r="J561" s="37">
        <v>10.168958333333334</v>
      </c>
      <c r="K561" s="4">
        <v>11.600972222222223</v>
      </c>
      <c r="L561" s="37">
        <v>14.648888888888889</v>
      </c>
      <c r="M561" s="4">
        <v>21.31</v>
      </c>
      <c r="N561" s="63">
        <v>257.46174999999999</v>
      </c>
      <c r="O561" s="6">
        <v>257.46174999999999</v>
      </c>
      <c r="P561" s="37">
        <v>22.244695199999999</v>
      </c>
      <c r="Q561" s="7">
        <f t="shared" ref="Q561:Q624" si="14">O561*60*60*24/10^6</f>
        <v>22.244695200000002</v>
      </c>
      <c r="R561" s="60">
        <v>302.01875000000001</v>
      </c>
      <c r="S561" s="61">
        <v>2203.7100112500002</v>
      </c>
      <c r="T561" s="91"/>
      <c r="U561" s="89">
        <v>70275.289480624589</v>
      </c>
      <c r="V561" s="77">
        <v>1.0094202543184093E-2</v>
      </c>
      <c r="W561" s="80">
        <v>3.1653651467537569E-4</v>
      </c>
      <c r="X561" s="86">
        <f t="shared" ref="X561:X624" si="15">X560+Q561</f>
        <v>12464.684173524549</v>
      </c>
    </row>
    <row r="562" spans="1:24" x14ac:dyDescent="0.3">
      <c r="A562" s="33">
        <v>2011</v>
      </c>
      <c r="B562" s="3">
        <v>40738</v>
      </c>
      <c r="C562" s="33">
        <v>7</v>
      </c>
      <c r="D562" s="2">
        <v>14</v>
      </c>
      <c r="E562" s="33">
        <v>195</v>
      </c>
      <c r="F562" s="92">
        <v>560</v>
      </c>
      <c r="G562" s="4">
        <v>19.615208333333335</v>
      </c>
      <c r="H562" s="37">
        <v>301.49791666666658</v>
      </c>
      <c r="I562" s="4">
        <v>24.470520833333332</v>
      </c>
      <c r="J562" s="37">
        <v>10.238749999999998</v>
      </c>
      <c r="K562" s="4">
        <v>11.825902777777776</v>
      </c>
      <c r="L562" s="37">
        <v>14.588958333333336</v>
      </c>
      <c r="M562" s="4">
        <v>20.475069444444447</v>
      </c>
      <c r="N562" s="63">
        <v>235.35842500000001</v>
      </c>
      <c r="O562" s="6">
        <v>235.35842500000001</v>
      </c>
      <c r="P562" s="37">
        <v>20.33496792</v>
      </c>
      <c r="Q562" s="7">
        <f t="shared" si="14"/>
        <v>20.33496792</v>
      </c>
      <c r="R562" s="60">
        <v>301.49791666666658</v>
      </c>
      <c r="S562" s="61">
        <v>2199.9096987499993</v>
      </c>
      <c r="T562" s="91"/>
      <c r="U562" s="89">
        <v>70178.405659739015</v>
      </c>
      <c r="V562" s="77">
        <v>9.2435466471894011E-3</v>
      </c>
      <c r="W562" s="80">
        <v>2.8976104157444639E-4</v>
      </c>
      <c r="X562" s="86">
        <f t="shared" si="15"/>
        <v>12485.019141444549</v>
      </c>
    </row>
    <row r="563" spans="1:24" x14ac:dyDescent="0.3">
      <c r="A563" s="33">
        <v>2011</v>
      </c>
      <c r="B563" s="3">
        <v>40739</v>
      </c>
      <c r="C563" s="33">
        <v>7</v>
      </c>
      <c r="D563" s="2">
        <v>15</v>
      </c>
      <c r="E563" s="33">
        <v>196</v>
      </c>
      <c r="F563" s="92">
        <v>561</v>
      </c>
      <c r="G563" s="4">
        <v>20.799791666666668</v>
      </c>
      <c r="H563" s="37">
        <v>300.95416666666659</v>
      </c>
      <c r="I563" s="4">
        <v>25.056354166666665</v>
      </c>
      <c r="J563" s="37">
        <v>10.24326388888889</v>
      </c>
      <c r="K563" s="4">
        <v>11.646736111111109</v>
      </c>
      <c r="L563" s="37">
        <v>14.744097222222221</v>
      </c>
      <c r="M563" s="4">
        <v>20.735763888888894</v>
      </c>
      <c r="N563" s="63">
        <v>231.60415</v>
      </c>
      <c r="O563" s="6">
        <v>231.60415</v>
      </c>
      <c r="P563" s="37">
        <v>20.010598559999998</v>
      </c>
      <c r="Q563" s="7">
        <f t="shared" si="14"/>
        <v>20.010598559999998</v>
      </c>
      <c r="R563" s="60">
        <v>300.95416666666659</v>
      </c>
      <c r="S563" s="61">
        <v>2195.9421724999993</v>
      </c>
      <c r="T563" s="91"/>
      <c r="U563" s="89">
        <v>70081.521838853441</v>
      </c>
      <c r="V563" s="77">
        <v>9.1125343875602463E-3</v>
      </c>
      <c r="W563" s="80">
        <v>2.8553316245061977E-4</v>
      </c>
      <c r="X563" s="86">
        <f t="shared" si="15"/>
        <v>12505.029740004549</v>
      </c>
    </row>
    <row r="564" spans="1:24" x14ac:dyDescent="0.3">
      <c r="A564" s="33">
        <v>2011</v>
      </c>
      <c r="B564" s="3">
        <v>40740</v>
      </c>
      <c r="C564" s="33">
        <v>7</v>
      </c>
      <c r="D564" s="2">
        <v>16</v>
      </c>
      <c r="E564" s="33">
        <v>197</v>
      </c>
      <c r="F564" s="92">
        <v>562</v>
      </c>
      <c r="G564" s="4">
        <v>24.334791666666661</v>
      </c>
      <c r="H564" s="37">
        <v>300.33124999999995</v>
      </c>
      <c r="I564" s="4">
        <v>27.180416666666666</v>
      </c>
      <c r="J564" s="37">
        <v>10.330972222222222</v>
      </c>
      <c r="K564" s="4">
        <v>11.675902777777779</v>
      </c>
      <c r="L564" s="37">
        <v>15.114166666666669</v>
      </c>
      <c r="M564" s="4">
        <v>21.252291666666668</v>
      </c>
      <c r="N564" s="63">
        <v>259.48254736842102</v>
      </c>
      <c r="O564" s="6">
        <v>259.48254736842102</v>
      </c>
      <c r="P564" s="37">
        <v>22.419292092631572</v>
      </c>
      <c r="Q564" s="7">
        <f t="shared" si="14"/>
        <v>22.419292092631579</v>
      </c>
      <c r="R564" s="60">
        <v>300.33124999999995</v>
      </c>
      <c r="S564" s="61">
        <v>2191.3969987499995</v>
      </c>
      <c r="T564" s="91"/>
      <c r="U564" s="89">
        <v>69984.638017967867</v>
      </c>
      <c r="V564" s="77">
        <v>1.0230593591859356E-2</v>
      </c>
      <c r="W564" s="80">
        <v>3.2034590343777499E-4</v>
      </c>
      <c r="X564" s="86">
        <f t="shared" si="15"/>
        <v>12527.44903209718</v>
      </c>
    </row>
    <row r="565" spans="1:24" x14ac:dyDescent="0.3">
      <c r="A565" s="33">
        <v>2011</v>
      </c>
      <c r="B565" s="3">
        <v>40741</v>
      </c>
      <c r="C565" s="33">
        <v>7</v>
      </c>
      <c r="D565" s="2">
        <v>17</v>
      </c>
      <c r="E565" s="33">
        <v>198</v>
      </c>
      <c r="F565" s="92">
        <v>563</v>
      </c>
      <c r="G565" s="4">
        <v>25.834166666666672</v>
      </c>
      <c r="H565" s="37">
        <v>299.84791666666655</v>
      </c>
      <c r="I565" s="4">
        <v>28.963958333333338</v>
      </c>
      <c r="J565" s="37">
        <v>10.495208333333332</v>
      </c>
      <c r="K565" s="4">
        <v>12.226597222222223</v>
      </c>
      <c r="L565" s="37">
        <v>15.732847222222224</v>
      </c>
      <c r="M565" s="4">
        <v>23.821666666666662</v>
      </c>
      <c r="N565" s="63">
        <v>244.86498800000001</v>
      </c>
      <c r="O565" s="6">
        <v>244.86498800000001</v>
      </c>
      <c r="P565" s="37">
        <v>21.156334963199999</v>
      </c>
      <c r="Q565" s="7">
        <f t="shared" si="14"/>
        <v>21.156334963200003</v>
      </c>
      <c r="R565" s="60">
        <v>299.84791666666655</v>
      </c>
      <c r="S565" s="61">
        <v>2187.8703087499989</v>
      </c>
      <c r="T565" s="91"/>
      <c r="U565" s="89">
        <v>69887.754197082293</v>
      </c>
      <c r="V565" s="77">
        <v>9.6698304641682793E-3</v>
      </c>
      <c r="W565" s="80">
        <v>3.0271876963651587E-4</v>
      </c>
      <c r="X565" s="86">
        <f t="shared" si="15"/>
        <v>12548.60536706038</v>
      </c>
    </row>
    <row r="566" spans="1:24" x14ac:dyDescent="0.3">
      <c r="A566" s="33">
        <v>2011</v>
      </c>
      <c r="B566" s="3">
        <v>40742</v>
      </c>
      <c r="C566" s="33">
        <v>7</v>
      </c>
      <c r="D566" s="2">
        <v>18</v>
      </c>
      <c r="E566" s="33">
        <v>199</v>
      </c>
      <c r="F566" s="92">
        <v>564</v>
      </c>
      <c r="G566" s="4">
        <v>24.723125</v>
      </c>
      <c r="H566" s="37">
        <v>299.40208333333334</v>
      </c>
      <c r="I566" s="4">
        <v>28.572916666666668</v>
      </c>
      <c r="J566" s="37">
        <v>10.694305555555554</v>
      </c>
      <c r="K566" s="4">
        <v>12.020069444444447</v>
      </c>
      <c r="L566" s="37">
        <v>15.46923611111111</v>
      </c>
      <c r="M566" s="4">
        <v>23.748541666666664</v>
      </c>
      <c r="N566" s="63">
        <v>294.73717777777802</v>
      </c>
      <c r="O566" s="6">
        <v>294.73717777777802</v>
      </c>
      <c r="P566" s="37">
        <v>25.465292160000018</v>
      </c>
      <c r="Q566" s="7">
        <f t="shared" si="14"/>
        <v>25.465292160000018</v>
      </c>
      <c r="R566" s="60">
        <v>299.40208333333334</v>
      </c>
      <c r="S566" s="61">
        <v>2184.61724125</v>
      </c>
      <c r="T566" s="91"/>
      <c r="U566" s="89">
        <v>69790.870376196719</v>
      </c>
      <c r="V566" s="77">
        <v>1.1656637913115261E-2</v>
      </c>
      <c r="W566" s="80">
        <v>3.6487999107524181E-4</v>
      </c>
      <c r="X566" s="86">
        <f t="shared" si="15"/>
        <v>12574.070659220381</v>
      </c>
    </row>
    <row r="567" spans="1:24" x14ac:dyDescent="0.3">
      <c r="A567" s="33">
        <v>2011</v>
      </c>
      <c r="B567" s="3">
        <v>40743</v>
      </c>
      <c r="C567" s="33">
        <v>7</v>
      </c>
      <c r="D567" s="2">
        <v>19</v>
      </c>
      <c r="E567" s="33">
        <v>200</v>
      </c>
      <c r="F567" s="92">
        <v>565</v>
      </c>
      <c r="G567" s="4">
        <v>23.948958333333334</v>
      </c>
      <c r="H567" s="37">
        <v>299.17291666666677</v>
      </c>
      <c r="I567" s="4">
        <v>28.482083333333328</v>
      </c>
      <c r="J567" s="37">
        <v>10.679652777777781</v>
      </c>
      <c r="K567" s="4">
        <v>12.029236111111109</v>
      </c>
      <c r="L567" s="37">
        <v>15.761527777777777</v>
      </c>
      <c r="M567" s="4">
        <v>24.639583333333334</v>
      </c>
      <c r="N567" s="63">
        <v>399.71449999999999</v>
      </c>
      <c r="O567" s="6">
        <v>399.71449999999999</v>
      </c>
      <c r="P567" s="37">
        <v>34.535332799999992</v>
      </c>
      <c r="Q567" s="7">
        <f t="shared" si="14"/>
        <v>34.535332799999999</v>
      </c>
      <c r="R567" s="60">
        <v>299.17291666666677</v>
      </c>
      <c r="S567" s="61">
        <v>2182.9451037500007</v>
      </c>
      <c r="T567" s="91"/>
      <c r="U567" s="89">
        <v>69693.986555311145</v>
      </c>
      <c r="V567" s="77">
        <v>1.5820522806859881E-2</v>
      </c>
      <c r="W567" s="80">
        <v>4.9552815826644906E-4</v>
      </c>
      <c r="X567" s="86">
        <f t="shared" si="15"/>
        <v>12608.605992020381</v>
      </c>
    </row>
    <row r="568" spans="1:24" x14ac:dyDescent="0.3">
      <c r="A568" s="33">
        <v>2011</v>
      </c>
      <c r="B568" s="3">
        <v>40744</v>
      </c>
      <c r="C568" s="33">
        <v>7</v>
      </c>
      <c r="D568" s="2">
        <v>20</v>
      </c>
      <c r="E568" s="33">
        <v>201</v>
      </c>
      <c r="F568" s="92">
        <v>566</v>
      </c>
      <c r="G568" s="4">
        <v>25.964791666666667</v>
      </c>
      <c r="H568" s="37">
        <v>298.72291666666666</v>
      </c>
      <c r="I568" s="4">
        <v>29.201041666666665</v>
      </c>
      <c r="J568" s="37">
        <v>10.819930555555556</v>
      </c>
      <c r="K568" s="4">
        <v>12.068819444444445</v>
      </c>
      <c r="L568" s="37">
        <v>15.697638888888889</v>
      </c>
      <c r="M568" s="4">
        <v>25.032430555555553</v>
      </c>
      <c r="N568" s="63">
        <v>371.403520833333</v>
      </c>
      <c r="O568" s="6">
        <v>371.403520833333</v>
      </c>
      <c r="P568" s="37">
        <v>32.089264199999974</v>
      </c>
      <c r="Q568" s="7">
        <f t="shared" si="14"/>
        <v>32.089264199999967</v>
      </c>
      <c r="R568" s="60">
        <v>298.72291666666666</v>
      </c>
      <c r="S568" s="61">
        <v>2179.66163375</v>
      </c>
      <c r="T568" s="91"/>
      <c r="U568" s="89">
        <v>69597.102734425571</v>
      </c>
      <c r="V568" s="77">
        <v>1.4722131042326961E-2</v>
      </c>
      <c r="W568" s="80">
        <v>4.6107183976391755E-4</v>
      </c>
      <c r="X568" s="86">
        <f t="shared" si="15"/>
        <v>12640.695256220381</v>
      </c>
    </row>
    <row r="569" spans="1:24" x14ac:dyDescent="0.3">
      <c r="A569" s="33">
        <v>2011</v>
      </c>
      <c r="B569" s="3">
        <v>40745</v>
      </c>
      <c r="C569" s="33">
        <v>7</v>
      </c>
      <c r="D569" s="2">
        <v>21</v>
      </c>
      <c r="E569" s="33">
        <v>202</v>
      </c>
      <c r="F569" s="92">
        <v>567</v>
      </c>
      <c r="G569" s="4">
        <v>28.068749999999998</v>
      </c>
      <c r="H569" s="37">
        <v>298.04791666666671</v>
      </c>
      <c r="I569" s="4">
        <v>30.823541666666664</v>
      </c>
      <c r="J569" s="37">
        <v>11.138055555555555</v>
      </c>
      <c r="K569" s="4">
        <v>12.149097222222222</v>
      </c>
      <c r="L569" s="37">
        <v>15.973888888888892</v>
      </c>
      <c r="M569" s="4">
        <v>26.255833333333332</v>
      </c>
      <c r="N569" s="63">
        <v>419.58564000000001</v>
      </c>
      <c r="O569" s="6">
        <v>419.58564000000001</v>
      </c>
      <c r="P569" s="37">
        <v>36.252199296000001</v>
      </c>
      <c r="Q569" s="7">
        <f t="shared" si="14"/>
        <v>36.252199296000001</v>
      </c>
      <c r="R569" s="60">
        <v>298.04791666666671</v>
      </c>
      <c r="S569" s="61">
        <v>2174.7364287500004</v>
      </c>
      <c r="T569" s="91"/>
      <c r="U569" s="89">
        <v>69500.218913539997</v>
      </c>
      <c r="V569" s="77">
        <v>1.6669697907638913E-2</v>
      </c>
      <c r="W569" s="80">
        <v>5.2161273536560572E-4</v>
      </c>
      <c r="X569" s="86">
        <f t="shared" si="15"/>
        <v>12676.94745551638</v>
      </c>
    </row>
    <row r="570" spans="1:24" x14ac:dyDescent="0.3">
      <c r="A570" s="33">
        <v>2011</v>
      </c>
      <c r="B570" s="3">
        <v>40746</v>
      </c>
      <c r="C570" s="33">
        <v>7</v>
      </c>
      <c r="D570" s="2">
        <v>22</v>
      </c>
      <c r="E570" s="33">
        <v>203</v>
      </c>
      <c r="F570" s="92">
        <v>568</v>
      </c>
      <c r="G570" s="4">
        <v>22.946875000000002</v>
      </c>
      <c r="H570" s="37">
        <v>297.76458333333335</v>
      </c>
      <c r="I570" s="4">
        <v>26.087395833333332</v>
      </c>
      <c r="J570" s="37">
        <v>11.166458333333333</v>
      </c>
      <c r="K570" s="4">
        <v>12.332222222222223</v>
      </c>
      <c r="L570" s="37">
        <v>15.914861111111108</v>
      </c>
      <c r="M570" s="4">
        <v>24.495972222222221</v>
      </c>
      <c r="N570" s="63">
        <v>395.34679999999997</v>
      </c>
      <c r="O570" s="6">
        <v>395.34679999999997</v>
      </c>
      <c r="P570" s="37">
        <v>34.157963519999996</v>
      </c>
      <c r="Q570" s="7">
        <f t="shared" si="14"/>
        <v>34.157963519999996</v>
      </c>
      <c r="R570" s="60">
        <v>297.76458333333335</v>
      </c>
      <c r="S570" s="61">
        <v>2172.6690587499997</v>
      </c>
      <c r="T570" s="91"/>
      <c r="U570" s="89">
        <v>69403.335092654423</v>
      </c>
      <c r="V570" s="77">
        <v>1.5721659671285637E-2</v>
      </c>
      <c r="W570" s="80">
        <v>4.921660245058632E-4</v>
      </c>
      <c r="X570" s="86">
        <f t="shared" si="15"/>
        <v>12711.105419036379</v>
      </c>
    </row>
    <row r="571" spans="1:24" x14ac:dyDescent="0.3">
      <c r="A571" s="33">
        <v>2011</v>
      </c>
      <c r="B571" s="3">
        <v>40747</v>
      </c>
      <c r="C571" s="33">
        <v>7</v>
      </c>
      <c r="D571" s="2">
        <v>23</v>
      </c>
      <c r="E571" s="33">
        <v>204</v>
      </c>
      <c r="F571" s="92">
        <v>569</v>
      </c>
      <c r="G571" s="4">
        <v>24.626458333333328</v>
      </c>
      <c r="H571" s="37">
        <v>297.39583333333331</v>
      </c>
      <c r="I571" s="4">
        <v>28.67947916666666</v>
      </c>
      <c r="J571" s="37">
        <v>11.175069444444444</v>
      </c>
      <c r="K571" s="4">
        <v>12.268819444444446</v>
      </c>
      <c r="L571" s="37">
        <v>15.734166666666672</v>
      </c>
      <c r="M571" s="4">
        <v>24.495277777777773</v>
      </c>
      <c r="N571" s="63">
        <v>468.30041249999999</v>
      </c>
      <c r="O571" s="6">
        <v>468.30041249999999</v>
      </c>
      <c r="P571" s="37">
        <v>40.461155640000001</v>
      </c>
      <c r="Q571" s="7">
        <f t="shared" si="14"/>
        <v>40.461155640000001</v>
      </c>
      <c r="R571" s="60">
        <v>297.39583333333331</v>
      </c>
      <c r="S571" s="61">
        <v>2169.9784374999999</v>
      </c>
      <c r="T571" s="91"/>
      <c r="U571" s="89">
        <v>69306.451271768849</v>
      </c>
      <c r="V571" s="77">
        <v>1.8645879120630666E-2</v>
      </c>
      <c r="W571" s="80">
        <v>5.8380071259659728E-4</v>
      </c>
      <c r="X571" s="86">
        <f t="shared" si="15"/>
        <v>12751.566574676379</v>
      </c>
    </row>
    <row r="572" spans="1:24" x14ac:dyDescent="0.3">
      <c r="A572" s="33">
        <v>2011</v>
      </c>
      <c r="B572" s="3">
        <v>40748</v>
      </c>
      <c r="C572" s="33">
        <v>7</v>
      </c>
      <c r="D572" s="2">
        <v>24</v>
      </c>
      <c r="E572" s="33">
        <v>205</v>
      </c>
      <c r="F572" s="92">
        <v>570</v>
      </c>
      <c r="G572" s="4">
        <v>23.807708333333334</v>
      </c>
      <c r="H572" s="37">
        <v>297.12916666666666</v>
      </c>
      <c r="I572" s="4">
        <v>28.071458333333339</v>
      </c>
      <c r="J572" s="37">
        <v>11.140625</v>
      </c>
      <c r="K572" s="4">
        <v>12.530972222222223</v>
      </c>
      <c r="L572" s="37">
        <v>16.09868055555555</v>
      </c>
      <c r="M572" s="4">
        <v>24.486388888888893</v>
      </c>
      <c r="N572" s="63">
        <v>639.78381000000002</v>
      </c>
      <c r="O572" s="6">
        <v>639.78381000000002</v>
      </c>
      <c r="P572" s="37">
        <v>55.277321183999995</v>
      </c>
      <c r="Q572" s="7">
        <f t="shared" si="14"/>
        <v>55.277321184000002</v>
      </c>
      <c r="R572" s="60">
        <v>297.12916666666666</v>
      </c>
      <c r="S572" s="61">
        <v>2168.0326774999999</v>
      </c>
      <c r="T572" s="91"/>
      <c r="U572" s="89">
        <v>69209.567450883274</v>
      </c>
      <c r="V572" s="77">
        <v>2.5496535065025559E-2</v>
      </c>
      <c r="W572" s="80">
        <v>7.9869479350856037E-4</v>
      </c>
      <c r="X572" s="86">
        <f t="shared" si="15"/>
        <v>12806.843895860378</v>
      </c>
    </row>
    <row r="573" spans="1:24" x14ac:dyDescent="0.3">
      <c r="A573" s="33">
        <v>2011</v>
      </c>
      <c r="B573" s="3">
        <v>40749</v>
      </c>
      <c r="C573" s="33">
        <v>7</v>
      </c>
      <c r="D573" s="2">
        <v>25</v>
      </c>
      <c r="E573" s="33">
        <v>206</v>
      </c>
      <c r="F573" s="92">
        <v>571</v>
      </c>
      <c r="G573" s="4">
        <v>21.393541666666664</v>
      </c>
      <c r="H573" s="37">
        <v>296.76666666666659</v>
      </c>
      <c r="I573" s="4">
        <v>26.343958333333337</v>
      </c>
      <c r="J573" s="37">
        <v>11.218819444444444</v>
      </c>
      <c r="K573" s="4">
        <v>12.571458333333334</v>
      </c>
      <c r="L573" s="37">
        <v>16.317916666666665</v>
      </c>
      <c r="M573" s="4">
        <v>24.044722222222223</v>
      </c>
      <c r="N573" s="63">
        <v>757.98913333333303</v>
      </c>
      <c r="O573" s="6">
        <v>757.98913333333303</v>
      </c>
      <c r="P573" s="37">
        <v>65.490261119999971</v>
      </c>
      <c r="Q573" s="7">
        <f t="shared" si="14"/>
        <v>65.490261119999971</v>
      </c>
      <c r="R573" s="60">
        <v>296.76666666666659</v>
      </c>
      <c r="S573" s="61">
        <v>2165.3876599999994</v>
      </c>
      <c r="T573" s="91"/>
      <c r="U573" s="89">
        <v>69112.6836299977</v>
      </c>
      <c r="V573" s="77">
        <v>3.0244127797421728E-2</v>
      </c>
      <c r="W573" s="80">
        <v>9.4758671896766789E-4</v>
      </c>
      <c r="X573" s="86">
        <f t="shared" si="15"/>
        <v>12872.334156980378</v>
      </c>
    </row>
    <row r="574" spans="1:24" x14ac:dyDescent="0.3">
      <c r="A574" s="33">
        <v>2011</v>
      </c>
      <c r="B574" s="3">
        <v>40750</v>
      </c>
      <c r="C574" s="33">
        <v>7</v>
      </c>
      <c r="D574" s="2">
        <v>26</v>
      </c>
      <c r="E574" s="33">
        <v>207</v>
      </c>
      <c r="F574" s="92">
        <v>572</v>
      </c>
      <c r="G574" s="4">
        <v>19.010208333333338</v>
      </c>
      <c r="H574" s="37">
        <v>296.42083333333329</v>
      </c>
      <c r="I574" s="4">
        <v>23.72</v>
      </c>
      <c r="J574" s="37">
        <v>11.199513888888889</v>
      </c>
      <c r="K574" s="4">
        <v>12.742638888888889</v>
      </c>
      <c r="L574" s="37">
        <v>16.58861111111111</v>
      </c>
      <c r="M574" s="4">
        <v>22.057222222222219</v>
      </c>
      <c r="N574" s="63">
        <v>620.87843333333296</v>
      </c>
      <c r="O574" s="6">
        <v>620.87843333333296</v>
      </c>
      <c r="P574" s="37">
        <v>53.643896639999966</v>
      </c>
      <c r="Q574" s="7">
        <f t="shared" si="14"/>
        <v>53.643896639999966</v>
      </c>
      <c r="R574" s="60">
        <v>296.42083333333329</v>
      </c>
      <c r="S574" s="61">
        <v>2162.8642524999996</v>
      </c>
      <c r="T574" s="91"/>
      <c r="U574" s="89">
        <v>69015.799809112126</v>
      </c>
      <c r="V574" s="77">
        <v>2.4802248489702649E-2</v>
      </c>
      <c r="W574" s="80">
        <v>7.7726979602310402E-4</v>
      </c>
      <c r="X574" s="86">
        <f t="shared" si="15"/>
        <v>12925.978053620378</v>
      </c>
    </row>
    <row r="575" spans="1:24" x14ac:dyDescent="0.3">
      <c r="A575" s="33">
        <v>2011</v>
      </c>
      <c r="B575" s="3">
        <v>40751</v>
      </c>
      <c r="C575" s="33">
        <v>7</v>
      </c>
      <c r="D575" s="2">
        <v>27</v>
      </c>
      <c r="E575" s="33">
        <v>208</v>
      </c>
      <c r="F575" s="92">
        <v>573</v>
      </c>
      <c r="G575" s="4">
        <v>20.74625</v>
      </c>
      <c r="H575" s="37">
        <v>296.06458333333336</v>
      </c>
      <c r="I575" s="4">
        <v>24.667291666666657</v>
      </c>
      <c r="J575" s="37">
        <v>11.136180555555557</v>
      </c>
      <c r="K575" s="4">
        <v>12.53375</v>
      </c>
      <c r="L575" s="37">
        <v>16.451458333333335</v>
      </c>
      <c r="M575" s="4">
        <v>22.027777777777775</v>
      </c>
      <c r="N575" s="63">
        <v>609.70854999999995</v>
      </c>
      <c r="O575" s="6">
        <v>609.70854999999995</v>
      </c>
      <c r="P575" s="37">
        <v>52.678818719999995</v>
      </c>
      <c r="Q575" s="7">
        <f t="shared" si="14"/>
        <v>52.678818719999995</v>
      </c>
      <c r="R575" s="60">
        <v>296.06458333333336</v>
      </c>
      <c r="S575" s="61">
        <v>2160.2648387499999</v>
      </c>
      <c r="T575" s="91"/>
      <c r="U575" s="89">
        <v>68918.915988226552</v>
      </c>
      <c r="V575" s="77">
        <v>2.4385352098996199E-2</v>
      </c>
      <c r="W575" s="80">
        <v>7.6435936295050173E-4</v>
      </c>
      <c r="X575" s="86">
        <f t="shared" si="15"/>
        <v>12978.656872340378</v>
      </c>
    </row>
    <row r="576" spans="1:24" x14ac:dyDescent="0.3">
      <c r="A576" s="33">
        <v>2011</v>
      </c>
      <c r="B576" s="3">
        <v>40752</v>
      </c>
      <c r="C576" s="33">
        <v>7</v>
      </c>
      <c r="D576" s="2">
        <v>28</v>
      </c>
      <c r="E576" s="33">
        <v>209</v>
      </c>
      <c r="F576" s="92">
        <v>574</v>
      </c>
      <c r="G576" s="4">
        <v>21.970208333333343</v>
      </c>
      <c r="H576" s="37">
        <v>295.96250000000009</v>
      </c>
      <c r="I576" s="4">
        <v>24.877395833333338</v>
      </c>
      <c r="J576" s="37">
        <v>11.268541666666669</v>
      </c>
      <c r="K576" s="4">
        <v>12.343541666666665</v>
      </c>
      <c r="L576" s="37">
        <v>16.445277777777779</v>
      </c>
      <c r="M576" s="4">
        <v>21.719444444444438</v>
      </c>
      <c r="N576" s="63">
        <v>821.19267500000001</v>
      </c>
      <c r="O576" s="6">
        <v>821.19267500000001</v>
      </c>
      <c r="P576" s="37">
        <v>70.951047119999998</v>
      </c>
      <c r="Q576" s="7">
        <f t="shared" si="14"/>
        <v>70.951047119999998</v>
      </c>
      <c r="R576" s="60">
        <v>295.96250000000009</v>
      </c>
      <c r="S576" s="61">
        <v>2159.5199775000006</v>
      </c>
      <c r="T576" s="91"/>
      <c r="U576" s="89">
        <v>68822.032167340978</v>
      </c>
      <c r="V576" s="77">
        <v>3.2855008455229713E-2</v>
      </c>
      <c r="W576" s="80">
        <v>1.0309350782825232E-3</v>
      </c>
      <c r="X576" s="86">
        <f t="shared" si="15"/>
        <v>13049.607919460377</v>
      </c>
    </row>
    <row r="577" spans="1:24" x14ac:dyDescent="0.3">
      <c r="A577" s="33">
        <v>2011</v>
      </c>
      <c r="B577" s="3">
        <v>40753</v>
      </c>
      <c r="C577" s="33">
        <v>7</v>
      </c>
      <c r="D577" s="2">
        <v>29</v>
      </c>
      <c r="E577" s="33">
        <v>210</v>
      </c>
      <c r="F577" s="92">
        <v>575</v>
      </c>
      <c r="G577" s="4">
        <v>22.707083333333333</v>
      </c>
      <c r="H577" s="37">
        <v>296.92291666666665</v>
      </c>
      <c r="I577" s="4">
        <v>25.850625000000001</v>
      </c>
      <c r="J577" s="37">
        <v>11.703194444444447</v>
      </c>
      <c r="K577" s="4">
        <v>12.968819444444447</v>
      </c>
      <c r="L577" s="37">
        <v>16.363611111111108</v>
      </c>
      <c r="M577" s="4">
        <v>22.898472222222221</v>
      </c>
      <c r="N577" s="63">
        <v>729.12429999999995</v>
      </c>
      <c r="O577" s="6">
        <v>729.12429999999995</v>
      </c>
      <c r="P577" s="37">
        <v>62.996339519999992</v>
      </c>
      <c r="Q577" s="7">
        <f t="shared" si="14"/>
        <v>62.996339519999999</v>
      </c>
      <c r="R577" s="60">
        <v>296.92291666666665</v>
      </c>
      <c r="S577" s="61">
        <v>2166.5277537499996</v>
      </c>
      <c r="T577" s="91"/>
      <c r="U577" s="89">
        <v>68725.148346455404</v>
      </c>
      <c r="V577" s="77">
        <v>2.9077097863602665E-2</v>
      </c>
      <c r="W577" s="80">
        <v>9.1664173938809865E-4</v>
      </c>
      <c r="X577" s="86">
        <f t="shared" si="15"/>
        <v>13112.604258980376</v>
      </c>
    </row>
    <row r="578" spans="1:24" x14ac:dyDescent="0.3">
      <c r="A578" s="33">
        <v>2011</v>
      </c>
      <c r="B578" s="3">
        <v>40754</v>
      </c>
      <c r="C578" s="33">
        <v>7</v>
      </c>
      <c r="D578" s="2">
        <v>30</v>
      </c>
      <c r="E578" s="33">
        <v>211</v>
      </c>
      <c r="F578" s="92">
        <v>576</v>
      </c>
      <c r="G578" s="4">
        <v>21.676041666666677</v>
      </c>
      <c r="H578" s="37">
        <v>296.36458333333331</v>
      </c>
      <c r="I578" s="4">
        <v>25.166875000000005</v>
      </c>
      <c r="J578" s="37">
        <v>11.758680555555555</v>
      </c>
      <c r="K578" s="4">
        <v>13.134097222222222</v>
      </c>
      <c r="L578" s="37">
        <v>16.174097222222226</v>
      </c>
      <c r="M578" s="4">
        <v>22.892083333333336</v>
      </c>
      <c r="N578" s="63" t="s">
        <v>27</v>
      </c>
      <c r="O578" s="6">
        <v>772.19283600000006</v>
      </c>
      <c r="P578" s="37" t="s">
        <v>27</v>
      </c>
      <c r="Q578" s="7">
        <f t="shared" si="14"/>
        <v>66.717461030400003</v>
      </c>
      <c r="R578" s="60">
        <v>296.36458333333331</v>
      </c>
      <c r="S578" s="61">
        <v>2162.4538187499998</v>
      </c>
      <c r="T578" s="91"/>
      <c r="U578" s="89">
        <v>68628.26452556983</v>
      </c>
      <c r="V578" s="77" t="s">
        <v>27</v>
      </c>
      <c r="W578" s="80" t="s">
        <v>27</v>
      </c>
      <c r="X578" s="86">
        <f t="shared" si="15"/>
        <v>13179.321720010776</v>
      </c>
    </row>
    <row r="579" spans="1:24" x14ac:dyDescent="0.3">
      <c r="A579" s="33">
        <v>2011</v>
      </c>
      <c r="B579" s="3">
        <v>40755</v>
      </c>
      <c r="C579" s="33">
        <v>7</v>
      </c>
      <c r="D579" s="2">
        <v>31</v>
      </c>
      <c r="E579" s="33">
        <v>212</v>
      </c>
      <c r="F579" s="92">
        <v>577</v>
      </c>
      <c r="G579" s="4">
        <v>23.926458333333329</v>
      </c>
      <c r="H579" s="37">
        <v>295.86666666666662</v>
      </c>
      <c r="I579" s="4">
        <v>27.312604166666667</v>
      </c>
      <c r="J579" s="37">
        <v>11.468333333333334</v>
      </c>
      <c r="K579" s="4">
        <v>12.907430555555555</v>
      </c>
      <c r="L579" s="37">
        <v>16.411944444444444</v>
      </c>
      <c r="M579" s="4">
        <v>23.888125000000002</v>
      </c>
      <c r="N579" s="63" t="s">
        <v>27</v>
      </c>
      <c r="O579" s="6">
        <v>815.26137200000005</v>
      </c>
      <c r="P579" s="37" t="s">
        <v>27</v>
      </c>
      <c r="Q579" s="7">
        <f t="shared" si="14"/>
        <v>70.438582540799999</v>
      </c>
      <c r="R579" s="60">
        <v>295.86666666666662</v>
      </c>
      <c r="S579" s="61">
        <v>2158.8207199999997</v>
      </c>
      <c r="T579" s="91"/>
      <c r="U579" s="89">
        <v>68531.380704684256</v>
      </c>
      <c r="V579" s="77" t="s">
        <v>27</v>
      </c>
      <c r="W579" s="80" t="s">
        <v>27</v>
      </c>
      <c r="X579" s="86">
        <f t="shared" si="15"/>
        <v>13249.760302551576</v>
      </c>
    </row>
    <row r="580" spans="1:24" x14ac:dyDescent="0.3">
      <c r="A580" s="33">
        <v>2011</v>
      </c>
      <c r="B580" s="3">
        <v>40756</v>
      </c>
      <c r="C580" s="33">
        <v>8</v>
      </c>
      <c r="D580" s="2">
        <v>1</v>
      </c>
      <c r="E580" s="33">
        <v>213</v>
      </c>
      <c r="F580" s="92">
        <v>578</v>
      </c>
      <c r="G580" s="4">
        <v>22.935833333333346</v>
      </c>
      <c r="H580" s="37">
        <v>295.48750000000007</v>
      </c>
      <c r="I580" s="4">
        <v>26.245729166666656</v>
      </c>
      <c r="J580" s="37">
        <v>11.394722222222223</v>
      </c>
      <c r="K580" s="4">
        <v>12.974930555555559</v>
      </c>
      <c r="L580" s="37">
        <v>16.135555555555555</v>
      </c>
      <c r="M580" s="4">
        <v>24.135625000000001</v>
      </c>
      <c r="N580" s="63" t="s">
        <v>27</v>
      </c>
      <c r="O580" s="6">
        <v>858.32990800000005</v>
      </c>
      <c r="P580" s="37" t="s">
        <v>27</v>
      </c>
      <c r="Q580" s="7">
        <f t="shared" si="14"/>
        <v>74.159704051200009</v>
      </c>
      <c r="R580" s="60">
        <v>295.48750000000007</v>
      </c>
      <c r="S580" s="61">
        <v>2156.0540925000005</v>
      </c>
      <c r="T580" s="91"/>
      <c r="U580" s="89">
        <v>68434.496883798682</v>
      </c>
      <c r="V580" s="77" t="s">
        <v>27</v>
      </c>
      <c r="W580" s="80" t="s">
        <v>27</v>
      </c>
      <c r="X580" s="86">
        <f t="shared" si="15"/>
        <v>13323.920006602777</v>
      </c>
    </row>
    <row r="581" spans="1:24" x14ac:dyDescent="0.3">
      <c r="A581" s="33">
        <v>2011</v>
      </c>
      <c r="B581" s="3">
        <v>40757</v>
      </c>
      <c r="C581" s="33">
        <v>8</v>
      </c>
      <c r="D581" s="2">
        <v>2</v>
      </c>
      <c r="E581" s="33">
        <v>214</v>
      </c>
      <c r="F581" s="92">
        <v>579</v>
      </c>
      <c r="G581" s="4">
        <v>21.564374999999998</v>
      </c>
      <c r="H581" s="37">
        <v>295.05833333333334</v>
      </c>
      <c r="I581" s="4">
        <v>24.664479166666666</v>
      </c>
      <c r="J581" s="37">
        <v>11.716944444444445</v>
      </c>
      <c r="K581" s="4">
        <v>12.963472222222224</v>
      </c>
      <c r="L581" s="37">
        <v>16.435277777777774</v>
      </c>
      <c r="M581" s="4">
        <v>22.952222222222222</v>
      </c>
      <c r="N581" s="63" t="s">
        <v>27</v>
      </c>
      <c r="O581" s="6">
        <v>901.39844400000004</v>
      </c>
      <c r="P581" s="37" t="s">
        <v>27</v>
      </c>
      <c r="Q581" s="7">
        <f t="shared" si="14"/>
        <v>77.880825561600005</v>
      </c>
      <c r="R581" s="60">
        <v>295.05833333333334</v>
      </c>
      <c r="S581" s="61">
        <v>2152.9226349999999</v>
      </c>
      <c r="T581" s="91"/>
      <c r="U581" s="89">
        <v>68337.613062913108</v>
      </c>
      <c r="V581" s="77" t="s">
        <v>27</v>
      </c>
      <c r="W581" s="80" t="s">
        <v>27</v>
      </c>
      <c r="X581" s="86">
        <f t="shared" si="15"/>
        <v>13401.800832164377</v>
      </c>
    </row>
    <row r="582" spans="1:24" x14ac:dyDescent="0.3">
      <c r="A582" s="33">
        <v>2011</v>
      </c>
      <c r="B582" s="3">
        <v>40758</v>
      </c>
      <c r="C582" s="33">
        <v>8</v>
      </c>
      <c r="D582" s="2">
        <v>3</v>
      </c>
      <c r="E582" s="33">
        <v>215</v>
      </c>
      <c r="F582" s="92">
        <v>580</v>
      </c>
      <c r="G582" s="4">
        <v>20.098125</v>
      </c>
      <c r="H582" s="37">
        <v>296.42708333333326</v>
      </c>
      <c r="I582" s="4">
        <v>23.639583333333334</v>
      </c>
      <c r="J582" s="37">
        <v>11.768750000000002</v>
      </c>
      <c r="K582" s="4">
        <v>12.781736111111108</v>
      </c>
      <c r="L582" s="37">
        <v>16.777152777777776</v>
      </c>
      <c r="M582" s="4">
        <v>21.75611111111111</v>
      </c>
      <c r="N582" s="63">
        <v>944.46698000000004</v>
      </c>
      <c r="O582" s="6">
        <v>944.46698000000004</v>
      </c>
      <c r="P582" s="37">
        <v>81.601947071999987</v>
      </c>
      <c r="Q582" s="7">
        <f t="shared" si="14"/>
        <v>81.601947072000016</v>
      </c>
      <c r="R582" s="60">
        <v>296.42708333333326</v>
      </c>
      <c r="S582" s="61">
        <v>2162.9098562499994</v>
      </c>
      <c r="T582" s="91"/>
      <c r="U582" s="89">
        <v>68240.729242027533</v>
      </c>
      <c r="V582" s="77">
        <v>3.7727853907642488E-2</v>
      </c>
      <c r="W582" s="80">
        <v>1.1957953553307526E-3</v>
      </c>
      <c r="X582" s="86">
        <f t="shared" si="15"/>
        <v>13483.402779236378</v>
      </c>
    </row>
    <row r="583" spans="1:24" x14ac:dyDescent="0.3">
      <c r="A583" s="33">
        <v>2011</v>
      </c>
      <c r="B583" s="3">
        <v>40759</v>
      </c>
      <c r="C583" s="33">
        <v>8</v>
      </c>
      <c r="D583" s="2">
        <v>4</v>
      </c>
      <c r="E583" s="33">
        <v>216</v>
      </c>
      <c r="F583" s="92">
        <v>581</v>
      </c>
      <c r="G583" s="4">
        <v>20.508750000000003</v>
      </c>
      <c r="H583" s="37">
        <v>295.49166666666662</v>
      </c>
      <c r="I583" s="4">
        <v>24.469270833333336</v>
      </c>
      <c r="J583" s="37">
        <v>11.713888888888889</v>
      </c>
      <c r="K583" s="4">
        <v>13.121250000000002</v>
      </c>
      <c r="L583" s="37">
        <v>16.616249999999997</v>
      </c>
      <c r="M583" s="4">
        <v>22.40048611111111</v>
      </c>
      <c r="N583" s="63">
        <v>850.24671999999998</v>
      </c>
      <c r="O583" s="6">
        <v>850.24671999999998</v>
      </c>
      <c r="P583" s="37">
        <v>73.46131660799999</v>
      </c>
      <c r="Q583" s="7">
        <f t="shared" si="14"/>
        <v>73.461316608000004</v>
      </c>
      <c r="R583" s="60">
        <v>295.49166666666662</v>
      </c>
      <c r="S583" s="61">
        <v>2156.0844949999996</v>
      </c>
      <c r="T583" s="91"/>
      <c r="U583" s="89">
        <v>68143.845421141959</v>
      </c>
      <c r="V583" s="77">
        <v>3.4071631598092823E-2</v>
      </c>
      <c r="W583" s="80">
        <v>1.0780330366446896E-3</v>
      </c>
      <c r="X583" s="86">
        <f t="shared" si="15"/>
        <v>13556.864095844378</v>
      </c>
    </row>
    <row r="584" spans="1:24" x14ac:dyDescent="0.3">
      <c r="A584" s="33">
        <v>2011</v>
      </c>
      <c r="B584" s="3">
        <v>40760</v>
      </c>
      <c r="C584" s="33">
        <v>8</v>
      </c>
      <c r="D584" s="2">
        <v>5</v>
      </c>
      <c r="E584" s="33">
        <v>217</v>
      </c>
      <c r="F584" s="92">
        <v>582</v>
      </c>
      <c r="G584" s="4">
        <v>20.98854166666667</v>
      </c>
      <c r="H584" s="37">
        <v>295.20416666666671</v>
      </c>
      <c r="I584" s="4">
        <v>23.905833333333334</v>
      </c>
      <c r="J584" s="37">
        <v>11.90875</v>
      </c>
      <c r="K584" s="4">
        <v>13.067708333333334</v>
      </c>
      <c r="L584" s="37">
        <v>16.494027777777774</v>
      </c>
      <c r="M584" s="4">
        <v>22.450277777777782</v>
      </c>
      <c r="N584" s="63" t="s">
        <v>27</v>
      </c>
      <c r="O584" s="6">
        <v>800.88807999999995</v>
      </c>
      <c r="P584" s="37" t="s">
        <v>27</v>
      </c>
      <c r="Q584" s="7">
        <f t="shared" si="14"/>
        <v>69.196730111999983</v>
      </c>
      <c r="R584" s="60">
        <v>295.20416666666671</v>
      </c>
      <c r="S584" s="61">
        <v>2153.9867225000003</v>
      </c>
      <c r="T584" s="91"/>
      <c r="U584" s="89">
        <v>68046.961600256385</v>
      </c>
      <c r="V584" s="77" t="s">
        <v>27</v>
      </c>
      <c r="W584" s="80" t="s">
        <v>27</v>
      </c>
      <c r="X584" s="86">
        <f t="shared" si="15"/>
        <v>13626.060825956378</v>
      </c>
    </row>
    <row r="585" spans="1:24" x14ac:dyDescent="0.3">
      <c r="A585" s="33">
        <v>2011</v>
      </c>
      <c r="B585" s="3">
        <v>40761</v>
      </c>
      <c r="C585" s="33">
        <v>8</v>
      </c>
      <c r="D585" s="2">
        <v>6</v>
      </c>
      <c r="E585" s="33">
        <v>218</v>
      </c>
      <c r="F585" s="92">
        <v>583</v>
      </c>
      <c r="G585" s="4">
        <v>22.533541666666661</v>
      </c>
      <c r="H585" s="37">
        <v>295.55833333333334</v>
      </c>
      <c r="I585" s="4">
        <v>25.802500000000002</v>
      </c>
      <c r="J585" s="37">
        <v>12.176527777777777</v>
      </c>
      <c r="K585" s="4">
        <v>13.327222222222224</v>
      </c>
      <c r="L585" s="37">
        <v>16.100555555555555</v>
      </c>
      <c r="M585" s="4">
        <v>22.685486111111107</v>
      </c>
      <c r="N585" s="63" t="s">
        <v>27</v>
      </c>
      <c r="O585" s="6">
        <v>751.52944000000002</v>
      </c>
      <c r="P585" s="37" t="s">
        <v>27</v>
      </c>
      <c r="Q585" s="7">
        <f t="shared" si="14"/>
        <v>64.932143616000005</v>
      </c>
      <c r="R585" s="60">
        <v>295.55833333333334</v>
      </c>
      <c r="S585" s="61">
        <v>2156.5709349999997</v>
      </c>
      <c r="T585" s="91"/>
      <c r="U585" s="89">
        <v>67950.077779370811</v>
      </c>
      <c r="V585" s="77" t="s">
        <v>27</v>
      </c>
      <c r="W585" s="80" t="s">
        <v>27</v>
      </c>
      <c r="X585" s="86">
        <f t="shared" si="15"/>
        <v>13690.992969572379</v>
      </c>
    </row>
    <row r="586" spans="1:24" x14ac:dyDescent="0.3">
      <c r="A586" s="33">
        <v>2011</v>
      </c>
      <c r="B586" s="3">
        <v>40762</v>
      </c>
      <c r="C586" s="33">
        <v>8</v>
      </c>
      <c r="D586" s="2">
        <v>7</v>
      </c>
      <c r="E586" s="33">
        <v>219</v>
      </c>
      <c r="F586" s="92">
        <v>584</v>
      </c>
      <c r="G586" s="4">
        <v>22.168749999999999</v>
      </c>
      <c r="H586" s="37">
        <v>297.20833333333331</v>
      </c>
      <c r="I586" s="4">
        <v>25.350000000000009</v>
      </c>
      <c r="J586" s="37">
        <v>12.416180555555556</v>
      </c>
      <c r="K586" s="4">
        <v>13.627847222222224</v>
      </c>
      <c r="L586" s="37">
        <v>16.024236111111108</v>
      </c>
      <c r="M586" s="4">
        <v>22.86118055555556</v>
      </c>
      <c r="N586" s="63" t="s">
        <v>27</v>
      </c>
      <c r="O586" s="6">
        <v>702.17079999999999</v>
      </c>
      <c r="P586" s="37" t="s">
        <v>27</v>
      </c>
      <c r="Q586" s="7">
        <f t="shared" si="14"/>
        <v>60.667557119999998</v>
      </c>
      <c r="R586" s="60">
        <v>297.20833333333331</v>
      </c>
      <c r="S586" s="61">
        <v>2168.6103249999996</v>
      </c>
      <c r="T586" s="91"/>
      <c r="U586" s="89">
        <v>67853.193958485237</v>
      </c>
      <c r="V586" s="77" t="s">
        <v>27</v>
      </c>
      <c r="W586" s="80" t="s">
        <v>27</v>
      </c>
      <c r="X586" s="86">
        <f t="shared" si="15"/>
        <v>13751.660526692378</v>
      </c>
    </row>
    <row r="587" spans="1:24" x14ac:dyDescent="0.3">
      <c r="A587" s="34">
        <v>2011</v>
      </c>
      <c r="B587" s="11">
        <v>40763</v>
      </c>
      <c r="C587" s="34">
        <v>8</v>
      </c>
      <c r="D587" s="10">
        <v>8</v>
      </c>
      <c r="E587" s="34">
        <v>220</v>
      </c>
      <c r="F587" s="38">
        <v>585</v>
      </c>
      <c r="G587" s="12">
        <v>20.91854166666667</v>
      </c>
      <c r="H587" s="38">
        <v>298.29791666666665</v>
      </c>
      <c r="I587" s="12">
        <v>24.781354166666659</v>
      </c>
      <c r="J587" s="38">
        <v>12.520555555555555</v>
      </c>
      <c r="K587" s="12">
        <v>13.843541666666669</v>
      </c>
      <c r="L587" s="38">
        <v>15.702083333333334</v>
      </c>
      <c r="M587" s="12">
        <v>22.639722222222222</v>
      </c>
      <c r="N587" s="38">
        <v>652.81215999999995</v>
      </c>
      <c r="O587" s="12">
        <v>652.81215999999995</v>
      </c>
      <c r="P587" s="38">
        <v>56.402970623999998</v>
      </c>
      <c r="Q587" s="12">
        <f t="shared" si="14"/>
        <v>56.402970623999998</v>
      </c>
      <c r="R587" s="13">
        <v>298.29791666666665</v>
      </c>
      <c r="S587" s="48">
        <v>2176.5605787499999</v>
      </c>
      <c r="T587" s="13">
        <v>75707</v>
      </c>
      <c r="U587" s="48">
        <v>67756.31013759911</v>
      </c>
      <c r="V587" s="83">
        <v>2.5913806936810488E-2</v>
      </c>
      <c r="W587" s="84">
        <v>8.3243863943383554E-4</v>
      </c>
      <c r="X587" s="87">
        <f t="shared" si="15"/>
        <v>13808.063497316378</v>
      </c>
    </row>
    <row r="588" spans="1:24" x14ac:dyDescent="0.3">
      <c r="A588" s="33">
        <v>2011</v>
      </c>
      <c r="B588" s="3">
        <v>40764</v>
      </c>
      <c r="C588" s="33">
        <v>8</v>
      </c>
      <c r="D588" s="2">
        <v>9</v>
      </c>
      <c r="E588" s="33">
        <v>221</v>
      </c>
      <c r="F588" s="92">
        <v>586</v>
      </c>
      <c r="G588" s="4">
        <v>19.749791666666663</v>
      </c>
      <c r="H588" s="37">
        <v>299.44166666666678</v>
      </c>
      <c r="I588" s="4">
        <v>22.983958333333344</v>
      </c>
      <c r="J588" s="37">
        <v>12.538750000000002</v>
      </c>
      <c r="K588" s="4">
        <v>13.256180555555554</v>
      </c>
      <c r="L588" s="37">
        <v>15.240347222222221</v>
      </c>
      <c r="M588" s="4">
        <v>21.728888888888889</v>
      </c>
      <c r="N588" s="63">
        <v>555.00453333333303</v>
      </c>
      <c r="O588" s="6">
        <v>555.00453333333303</v>
      </c>
      <c r="P588" s="37">
        <v>47.952391679999977</v>
      </c>
      <c r="Q588" s="7">
        <f t="shared" si="14"/>
        <v>47.952391679999977</v>
      </c>
      <c r="R588" s="60">
        <v>299.44166666666678</v>
      </c>
      <c r="S588" s="61">
        <v>2184.906065000001</v>
      </c>
      <c r="T588" s="91"/>
      <c r="U588" s="89">
        <v>67756.31013759911</v>
      </c>
      <c r="V588" s="77">
        <v>2.1947118207116128E-2</v>
      </c>
      <c r="W588" s="80">
        <v>7.0771846316038383E-4</v>
      </c>
      <c r="X588" s="86">
        <f t="shared" si="15"/>
        <v>13856.015888996379</v>
      </c>
    </row>
    <row r="589" spans="1:24" x14ac:dyDescent="0.3">
      <c r="A589" s="33">
        <v>2011</v>
      </c>
      <c r="B589" s="3">
        <v>40765</v>
      </c>
      <c r="C589" s="33">
        <v>8</v>
      </c>
      <c r="D589" s="2">
        <v>10</v>
      </c>
      <c r="E589" s="33">
        <v>222</v>
      </c>
      <c r="F589" s="92">
        <v>587</v>
      </c>
      <c r="G589" s="4">
        <v>17.029999999999998</v>
      </c>
      <c r="H589" s="37">
        <v>300.78750000000002</v>
      </c>
      <c r="I589" s="4">
        <v>19.940625000000001</v>
      </c>
      <c r="J589" s="37">
        <v>12.802083333333334</v>
      </c>
      <c r="K589" s="4">
        <v>13.126805555555556</v>
      </c>
      <c r="L589" s="37">
        <v>14.887083333333331</v>
      </c>
      <c r="M589" s="4">
        <v>20.922499999999996</v>
      </c>
      <c r="N589" s="63">
        <v>700.08295714285703</v>
      </c>
      <c r="O589" s="6">
        <v>700.08295714285703</v>
      </c>
      <c r="P589" s="37">
        <v>60.487167497142842</v>
      </c>
      <c r="Q589" s="7">
        <f t="shared" si="14"/>
        <v>60.487167497142849</v>
      </c>
      <c r="R589" s="60">
        <v>300.78750000000002</v>
      </c>
      <c r="S589" s="61">
        <v>2194.7260725000001</v>
      </c>
      <c r="T589" s="91"/>
      <c r="U589" s="89">
        <v>67756.310137599095</v>
      </c>
      <c r="V589" s="77">
        <v>2.7560235536930697E-2</v>
      </c>
      <c r="W589" s="80">
        <v>8.9271637393337796E-4</v>
      </c>
      <c r="X589" s="86">
        <f t="shared" si="15"/>
        <v>13916.503056493522</v>
      </c>
    </row>
    <row r="590" spans="1:24" x14ac:dyDescent="0.3">
      <c r="A590" s="33">
        <v>2011</v>
      </c>
      <c r="B590" s="3">
        <v>40766</v>
      </c>
      <c r="C590" s="33">
        <v>8</v>
      </c>
      <c r="D590" s="2">
        <v>11</v>
      </c>
      <c r="E590" s="33">
        <v>223</v>
      </c>
      <c r="F590" s="92">
        <v>588</v>
      </c>
      <c r="G590" s="4">
        <v>16.72666666666667</v>
      </c>
      <c r="H590" s="37">
        <v>300.31666666666666</v>
      </c>
      <c r="I590" s="4">
        <v>19.892812499999998</v>
      </c>
      <c r="J590" s="37">
        <v>12.832152777777779</v>
      </c>
      <c r="K590" s="4">
        <v>12.904791666666666</v>
      </c>
      <c r="L590" s="37">
        <v>14.343611111111111</v>
      </c>
      <c r="M590" s="4">
        <v>20.086666666666662</v>
      </c>
      <c r="N590" s="63" t="s">
        <v>27</v>
      </c>
      <c r="O590" s="6">
        <v>676.35017857142896</v>
      </c>
      <c r="P590" s="37" t="s">
        <v>27</v>
      </c>
      <c r="Q590" s="7">
        <f t="shared" si="14"/>
        <v>58.436655428571463</v>
      </c>
      <c r="R590" s="60">
        <v>300.31666666666666</v>
      </c>
      <c r="S590" s="61">
        <v>2191.2905899999996</v>
      </c>
      <c r="T590" s="91"/>
      <c r="U590" s="89">
        <v>67756.310137599095</v>
      </c>
      <c r="V590" s="77" t="s">
        <v>27</v>
      </c>
      <c r="W590" s="80" t="s">
        <v>27</v>
      </c>
      <c r="X590" s="86">
        <f t="shared" si="15"/>
        <v>13974.939711922094</v>
      </c>
    </row>
    <row r="591" spans="1:24" x14ac:dyDescent="0.3">
      <c r="A591" s="33">
        <v>2011</v>
      </c>
      <c r="B591" s="3">
        <v>40767</v>
      </c>
      <c r="C591" s="33">
        <v>8</v>
      </c>
      <c r="D591" s="2">
        <v>12</v>
      </c>
      <c r="E591" s="33">
        <v>224</v>
      </c>
      <c r="F591" s="92">
        <v>589</v>
      </c>
      <c r="G591" s="4">
        <v>19.26520833333333</v>
      </c>
      <c r="H591" s="37">
        <v>299.69166666666666</v>
      </c>
      <c r="I591" s="4">
        <v>22.929270833333327</v>
      </c>
      <c r="J591" s="37">
        <v>12.754513888888887</v>
      </c>
      <c r="K591" s="4">
        <v>12.833194444444446</v>
      </c>
      <c r="L591" s="37">
        <v>14.111805555555556</v>
      </c>
      <c r="M591" s="4">
        <v>20.780416666666664</v>
      </c>
      <c r="N591" s="63">
        <v>652.61739999999998</v>
      </c>
      <c r="O591" s="6">
        <v>652.61739999999998</v>
      </c>
      <c r="P591" s="37">
        <v>56.386143359999998</v>
      </c>
      <c r="Q591" s="7">
        <f t="shared" si="14"/>
        <v>56.386143359999998</v>
      </c>
      <c r="R591" s="60">
        <v>299.69166666666666</v>
      </c>
      <c r="S591" s="61">
        <v>2186.7302149999996</v>
      </c>
      <c r="T591" s="91"/>
      <c r="U591" s="89">
        <v>67756.310137599095</v>
      </c>
      <c r="V591" s="77">
        <v>2.5785596674530793E-2</v>
      </c>
      <c r="W591" s="80">
        <v>8.3219028966440717E-4</v>
      </c>
      <c r="X591" s="86">
        <f t="shared" si="15"/>
        <v>14031.325855282093</v>
      </c>
    </row>
    <row r="592" spans="1:24" x14ac:dyDescent="0.3">
      <c r="A592" s="33">
        <v>2011</v>
      </c>
      <c r="B592" s="3">
        <v>40768</v>
      </c>
      <c r="C592" s="33">
        <v>8</v>
      </c>
      <c r="D592" s="2">
        <v>13</v>
      </c>
      <c r="E592" s="33">
        <v>225</v>
      </c>
      <c r="F592" s="92">
        <v>590</v>
      </c>
      <c r="G592" s="4">
        <v>20.208333333333329</v>
      </c>
      <c r="H592" s="37">
        <v>299.55</v>
      </c>
      <c r="I592" s="4">
        <v>22.899791666666662</v>
      </c>
      <c r="J592" s="37">
        <v>12.734236111111114</v>
      </c>
      <c r="K592" s="4">
        <v>12.743819444444446</v>
      </c>
      <c r="L592" s="37">
        <v>14.036805555555558</v>
      </c>
      <c r="M592" s="4">
        <v>20.985069444444449</v>
      </c>
      <c r="N592" s="63">
        <v>770.31259</v>
      </c>
      <c r="O592" s="6">
        <v>770.31259</v>
      </c>
      <c r="P592" s="37">
        <v>66.555007775999997</v>
      </c>
      <c r="Q592" s="7">
        <f t="shared" si="14"/>
        <v>66.555007775999997</v>
      </c>
      <c r="R592" s="60">
        <v>299.55</v>
      </c>
      <c r="S592" s="61">
        <v>2185.6965299999997</v>
      </c>
      <c r="T592" s="91"/>
      <c r="U592" s="89">
        <v>67756.310137599095</v>
      </c>
      <c r="V592" s="77">
        <v>3.0450250921156014E-2</v>
      </c>
      <c r="W592" s="80">
        <v>9.8227025115211401E-4</v>
      </c>
      <c r="X592" s="86">
        <f t="shared" si="15"/>
        <v>14097.880863058093</v>
      </c>
    </row>
    <row r="593" spans="1:24" x14ac:dyDescent="0.3">
      <c r="A593" s="33">
        <v>2011</v>
      </c>
      <c r="B593" s="3">
        <v>40769</v>
      </c>
      <c r="C593" s="33">
        <v>8</v>
      </c>
      <c r="D593" s="2">
        <v>14</v>
      </c>
      <c r="E593" s="33">
        <v>226</v>
      </c>
      <c r="F593" s="92">
        <v>591</v>
      </c>
      <c r="G593" s="4">
        <v>17.712916666666668</v>
      </c>
      <c r="H593" s="37">
        <v>301.78125</v>
      </c>
      <c r="I593" s="4">
        <v>20.678333333333335</v>
      </c>
      <c r="J593" s="37">
        <v>12.746527777777777</v>
      </c>
      <c r="K593" s="4">
        <v>12.77361111111111</v>
      </c>
      <c r="L593" s="37">
        <v>13.934305555555554</v>
      </c>
      <c r="M593" s="4">
        <v>19.997291666666666</v>
      </c>
      <c r="N593" s="63">
        <v>807.01456666666695</v>
      </c>
      <c r="O593" s="6">
        <v>807.01456666666695</v>
      </c>
      <c r="P593" s="37">
        <v>69.726058560000013</v>
      </c>
      <c r="Q593" s="7">
        <f t="shared" si="14"/>
        <v>69.726058560000013</v>
      </c>
      <c r="R593" s="60">
        <v>301.78125</v>
      </c>
      <c r="S593" s="61">
        <v>2201.9770687499999</v>
      </c>
      <c r="T593" s="91"/>
      <c r="U593" s="89">
        <v>67756.310137599095</v>
      </c>
      <c r="V593" s="77">
        <v>3.1665206486269873E-2</v>
      </c>
      <c r="W593" s="80">
        <v>1.0290710698147637E-3</v>
      </c>
      <c r="X593" s="86">
        <f t="shared" si="15"/>
        <v>14167.606921618093</v>
      </c>
    </row>
    <row r="594" spans="1:24" x14ac:dyDescent="0.3">
      <c r="A594" s="33">
        <v>2011</v>
      </c>
      <c r="B594" s="3">
        <v>40770</v>
      </c>
      <c r="C594" s="33">
        <v>8</v>
      </c>
      <c r="D594" s="2">
        <v>15</v>
      </c>
      <c r="E594" s="33">
        <v>227</v>
      </c>
      <c r="F594" s="92">
        <v>592</v>
      </c>
      <c r="G594" s="4">
        <v>19.424375000000001</v>
      </c>
      <c r="H594" s="37">
        <v>304.7291666666668</v>
      </c>
      <c r="I594" s="4">
        <v>22.337187499999999</v>
      </c>
      <c r="J594" s="37">
        <v>12.818402777777777</v>
      </c>
      <c r="K594" s="4">
        <v>12.893611111111113</v>
      </c>
      <c r="L594" s="37">
        <v>14.016527777777776</v>
      </c>
      <c r="M594" s="4">
        <v>20.17347222222222</v>
      </c>
      <c r="N594" s="63">
        <v>908.34270000000004</v>
      </c>
      <c r="O594" s="6">
        <v>908.34270000000004</v>
      </c>
      <c r="P594" s="37">
        <v>78.480809280000003</v>
      </c>
      <c r="Q594" s="7">
        <f t="shared" si="14"/>
        <v>78.480809280000003</v>
      </c>
      <c r="R594" s="60">
        <v>304.7291666666668</v>
      </c>
      <c r="S594" s="61">
        <v>2223.486837500001</v>
      </c>
      <c r="T594" s="91"/>
      <c r="U594" s="89">
        <v>67756.310137599095</v>
      </c>
      <c r="V594" s="77">
        <v>3.5296277880484631E-2</v>
      </c>
      <c r="W594" s="80">
        <v>1.1582804482803397E-3</v>
      </c>
      <c r="X594" s="86">
        <f t="shared" si="15"/>
        <v>14246.087730898093</v>
      </c>
    </row>
    <row r="595" spans="1:24" x14ac:dyDescent="0.3">
      <c r="A595" s="33">
        <v>2011</v>
      </c>
      <c r="B595" s="3">
        <v>40771</v>
      </c>
      <c r="C595" s="33">
        <v>8</v>
      </c>
      <c r="D595" s="2">
        <v>16</v>
      </c>
      <c r="E595" s="33">
        <v>228</v>
      </c>
      <c r="F595" s="92">
        <v>593</v>
      </c>
      <c r="G595" s="4">
        <v>19.904791666666664</v>
      </c>
      <c r="H595" s="37">
        <v>302.95833333333343</v>
      </c>
      <c r="I595" s="4">
        <v>22.990000000000002</v>
      </c>
      <c r="J595" s="37">
        <v>12.975069444444445</v>
      </c>
      <c r="K595" s="4">
        <v>13.02048611111111</v>
      </c>
      <c r="L595" s="37">
        <v>14.015555555555556</v>
      </c>
      <c r="M595" s="4">
        <v>20.888750000000002</v>
      </c>
      <c r="N595" s="63" t="s">
        <v>27</v>
      </c>
      <c r="O595" s="6">
        <v>824.35045227272701</v>
      </c>
      <c r="P595" s="37" t="s">
        <v>27</v>
      </c>
      <c r="Q595" s="7">
        <f t="shared" si="14"/>
        <v>71.223879076363602</v>
      </c>
      <c r="R595" s="60">
        <v>302.95833333333343</v>
      </c>
      <c r="S595" s="61">
        <v>2210.5657750000009</v>
      </c>
      <c r="T595" s="91"/>
      <c r="U595" s="89">
        <v>67756.310137599095</v>
      </c>
      <c r="V595" s="77" t="s">
        <v>27</v>
      </c>
      <c r="W595" s="80" t="s">
        <v>27</v>
      </c>
      <c r="X595" s="86">
        <f t="shared" si="15"/>
        <v>14317.311609974457</v>
      </c>
    </row>
    <row r="596" spans="1:24" x14ac:dyDescent="0.3">
      <c r="A596" s="33">
        <v>2011</v>
      </c>
      <c r="B596" s="3">
        <v>40772</v>
      </c>
      <c r="C596" s="33">
        <v>8</v>
      </c>
      <c r="D596" s="2">
        <v>17</v>
      </c>
      <c r="E596" s="33">
        <v>229</v>
      </c>
      <c r="F596" s="92">
        <v>594</v>
      </c>
      <c r="G596" s="4">
        <v>20.345000000000002</v>
      </c>
      <c r="H596" s="37">
        <v>302.36874999999998</v>
      </c>
      <c r="I596" s="4">
        <v>22.337395833333336</v>
      </c>
      <c r="J596" s="37">
        <v>13.075069444444445</v>
      </c>
      <c r="K596" s="4">
        <v>13.074239066193853</v>
      </c>
      <c r="L596" s="37">
        <v>14.001906028368792</v>
      </c>
      <c r="M596" s="4">
        <v>21.173407210401891</v>
      </c>
      <c r="N596" s="63">
        <v>740.35820454545501</v>
      </c>
      <c r="O596" s="6">
        <v>740.35820454545501</v>
      </c>
      <c r="P596" s="37">
        <v>63.966948872727308</v>
      </c>
      <c r="Q596" s="7">
        <f t="shared" si="14"/>
        <v>63.966948872727315</v>
      </c>
      <c r="R596" s="60">
        <v>302.36874999999998</v>
      </c>
      <c r="S596" s="61">
        <v>2206.2638212499996</v>
      </c>
      <c r="T596" s="91"/>
      <c r="U596" s="89">
        <v>67756.310137599095</v>
      </c>
      <c r="V596" s="77">
        <v>2.8993336271310313E-2</v>
      </c>
      <c r="W596" s="80">
        <v>9.4407367731246916E-4</v>
      </c>
      <c r="X596" s="86">
        <f t="shared" si="15"/>
        <v>14381.278558847183</v>
      </c>
    </row>
    <row r="597" spans="1:24" x14ac:dyDescent="0.3">
      <c r="A597" s="33">
        <v>2011</v>
      </c>
      <c r="B597" s="3">
        <v>40773</v>
      </c>
      <c r="C597" s="33">
        <v>8</v>
      </c>
      <c r="D597" s="2">
        <v>18</v>
      </c>
      <c r="E597" s="33">
        <v>230</v>
      </c>
      <c r="F597" s="92">
        <v>595</v>
      </c>
      <c r="G597" s="4">
        <v>20.743958333333328</v>
      </c>
      <c r="H597" s="37">
        <v>302.05833333333334</v>
      </c>
      <c r="I597" s="4">
        <v>23.494166666666661</v>
      </c>
      <c r="J597" s="37">
        <v>13.091319444444446</v>
      </c>
      <c r="K597" s="4">
        <v>13.174999999999999</v>
      </c>
      <c r="L597" s="37">
        <v>13.939999999999998</v>
      </c>
      <c r="M597" s="4">
        <v>21.408749999999998</v>
      </c>
      <c r="N597" s="63">
        <v>813.53443636363602</v>
      </c>
      <c r="O597" s="6">
        <v>813.53443636363602</v>
      </c>
      <c r="P597" s="37">
        <v>70.28937530181814</v>
      </c>
      <c r="Q597" s="7">
        <f t="shared" si="14"/>
        <v>70.289375301818168</v>
      </c>
      <c r="R597" s="60">
        <v>302.05833333333334</v>
      </c>
      <c r="S597" s="61">
        <v>2203.9988349999999</v>
      </c>
      <c r="T597" s="91"/>
      <c r="U597" s="89">
        <v>67756.310137599095</v>
      </c>
      <c r="V597" s="77">
        <v>3.189174793815993E-2</v>
      </c>
      <c r="W597" s="80">
        <v>1.0373849337290491E-3</v>
      </c>
      <c r="X597" s="86">
        <f t="shared" si="15"/>
        <v>14451.567934149001</v>
      </c>
    </row>
    <row r="598" spans="1:24" x14ac:dyDescent="0.3">
      <c r="A598" s="33">
        <v>2011</v>
      </c>
      <c r="B598" s="3">
        <v>40774</v>
      </c>
      <c r="C598" s="33">
        <v>8</v>
      </c>
      <c r="D598" s="2">
        <v>19</v>
      </c>
      <c r="E598" s="33">
        <v>231</v>
      </c>
      <c r="F598" s="92">
        <v>596</v>
      </c>
      <c r="G598" s="4">
        <v>20.833958333333332</v>
      </c>
      <c r="H598" s="37">
        <v>301.53749999999997</v>
      </c>
      <c r="I598" s="4">
        <v>23.719895833333339</v>
      </c>
      <c r="J598" s="37">
        <v>13.160763888888889</v>
      </c>
      <c r="K598" s="4">
        <v>13.223541666666664</v>
      </c>
      <c r="L598" s="37">
        <v>13.787569444444443</v>
      </c>
      <c r="M598" s="4">
        <v>21.207013888888884</v>
      </c>
      <c r="N598" s="63">
        <v>529.20735000000002</v>
      </c>
      <c r="O598" s="6">
        <v>529.20735000000002</v>
      </c>
      <c r="P598" s="37">
        <v>45.723515039999995</v>
      </c>
      <c r="Q598" s="7">
        <f t="shared" si="14"/>
        <v>45.723515040000009</v>
      </c>
      <c r="R598" s="60">
        <v>301.53749999999997</v>
      </c>
      <c r="S598" s="61">
        <v>2200.1985224999999</v>
      </c>
      <c r="T598" s="91"/>
      <c r="U598" s="89">
        <v>67756.310137599095</v>
      </c>
      <c r="V598" s="77">
        <v>2.0781540652998053E-2</v>
      </c>
      <c r="W598" s="80">
        <v>6.7482297880662283E-4</v>
      </c>
      <c r="X598" s="86">
        <f t="shared" si="15"/>
        <v>14497.291449189001</v>
      </c>
    </row>
    <row r="599" spans="1:24" x14ac:dyDescent="0.3">
      <c r="A599" s="33">
        <v>2011</v>
      </c>
      <c r="B599" s="3">
        <v>40775</v>
      </c>
      <c r="C599" s="33">
        <v>8</v>
      </c>
      <c r="D599" s="2">
        <v>20</v>
      </c>
      <c r="E599" s="33">
        <v>232</v>
      </c>
      <c r="F599" s="92">
        <v>597</v>
      </c>
      <c r="G599" s="4">
        <v>19.874999999999996</v>
      </c>
      <c r="H599" s="37">
        <v>302.32083333333333</v>
      </c>
      <c r="I599" s="4">
        <v>21.805416666666666</v>
      </c>
      <c r="J599" s="37">
        <v>13.266458333333334</v>
      </c>
      <c r="K599" s="4">
        <v>13.303541666666666</v>
      </c>
      <c r="L599" s="37">
        <v>13.865625000000001</v>
      </c>
      <c r="M599" s="4">
        <v>20.489861111111111</v>
      </c>
      <c r="N599" s="63">
        <v>835.58301500000005</v>
      </c>
      <c r="O599" s="6">
        <v>835.58301500000005</v>
      </c>
      <c r="P599" s="37">
        <v>72.194372496</v>
      </c>
      <c r="Q599" s="7">
        <f t="shared" si="14"/>
        <v>72.194372496</v>
      </c>
      <c r="R599" s="60">
        <v>302.32083333333333</v>
      </c>
      <c r="S599" s="61">
        <v>2205.9141924999999</v>
      </c>
      <c r="T599" s="91"/>
      <c r="U599" s="89">
        <v>67756.310137599095</v>
      </c>
      <c r="V599" s="77">
        <v>3.272764314290072E-2</v>
      </c>
      <c r="W599" s="80">
        <v>1.0655003548656666E-3</v>
      </c>
      <c r="X599" s="86">
        <f t="shared" si="15"/>
        <v>14569.485821685001</v>
      </c>
    </row>
    <row r="600" spans="1:24" x14ac:dyDescent="0.3">
      <c r="A600" s="33">
        <v>2011</v>
      </c>
      <c r="B600" s="3">
        <v>40776</v>
      </c>
      <c r="C600" s="33">
        <v>8</v>
      </c>
      <c r="D600" s="2">
        <v>21</v>
      </c>
      <c r="E600" s="33">
        <v>233</v>
      </c>
      <c r="F600" s="92">
        <v>598</v>
      </c>
      <c r="G600" s="4">
        <v>16.355833333333333</v>
      </c>
      <c r="H600" s="37">
        <v>307.23749999999995</v>
      </c>
      <c r="I600" s="4">
        <v>19.315520833333338</v>
      </c>
      <c r="J600" s="37">
        <v>13.414722222222219</v>
      </c>
      <c r="K600" s="4">
        <v>13.431527777777781</v>
      </c>
      <c r="L600" s="37">
        <v>13.966527777777776</v>
      </c>
      <c r="M600" s="4">
        <v>19.229861111111109</v>
      </c>
      <c r="N600" s="63">
        <v>577.14801666666699</v>
      </c>
      <c r="O600" s="6">
        <v>577.14801666666699</v>
      </c>
      <c r="P600" s="37">
        <v>49.865588640000027</v>
      </c>
      <c r="Q600" s="7">
        <f t="shared" si="14"/>
        <v>49.865588640000027</v>
      </c>
      <c r="R600" s="60">
        <v>307.23749999999995</v>
      </c>
      <c r="S600" s="61">
        <v>2241.7891424999993</v>
      </c>
      <c r="T600" s="91"/>
      <c r="U600" s="89">
        <v>67756.310137599095</v>
      </c>
      <c r="V600" s="77">
        <v>2.2243656949997938E-2</v>
      </c>
      <c r="W600" s="80">
        <v>7.3595490277928799E-4</v>
      </c>
      <c r="X600" s="86">
        <f t="shared" si="15"/>
        <v>14619.351410325</v>
      </c>
    </row>
    <row r="601" spans="1:24" x14ac:dyDescent="0.3">
      <c r="A601" s="33">
        <v>2011</v>
      </c>
      <c r="B601" s="3">
        <v>40777</v>
      </c>
      <c r="C601" s="33">
        <v>8</v>
      </c>
      <c r="D601" s="2">
        <v>22</v>
      </c>
      <c r="E601" s="33">
        <v>234</v>
      </c>
      <c r="F601" s="92">
        <v>599</v>
      </c>
      <c r="G601" s="4">
        <v>15.078750000000005</v>
      </c>
      <c r="H601" s="37">
        <v>307.38333333333327</v>
      </c>
      <c r="I601" s="4">
        <v>18.384374999999999</v>
      </c>
      <c r="J601" s="37">
        <v>13.452708333333332</v>
      </c>
      <c r="K601" s="4">
        <v>13.511736111111111</v>
      </c>
      <c r="L601" s="37">
        <v>13.963263888888894</v>
      </c>
      <c r="M601" s="4">
        <v>18.484097222222221</v>
      </c>
      <c r="N601" s="63">
        <v>522.45322857142901</v>
      </c>
      <c r="O601" s="6">
        <v>522.45322857142901</v>
      </c>
      <c r="P601" s="37">
        <v>45.139958948571461</v>
      </c>
      <c r="Q601" s="7">
        <f t="shared" si="14"/>
        <v>45.139958948571476</v>
      </c>
      <c r="R601" s="60">
        <v>307.38333333333327</v>
      </c>
      <c r="S601" s="61">
        <v>2242.8532299999993</v>
      </c>
      <c r="T601" s="91"/>
      <c r="U601" s="89">
        <v>67756.310137599095</v>
      </c>
      <c r="V601" s="77">
        <v>2.0126131458263755E-2</v>
      </c>
      <c r="W601" s="80">
        <v>6.6621040692596025E-4</v>
      </c>
      <c r="X601" s="86">
        <f t="shared" si="15"/>
        <v>14664.491369273572</v>
      </c>
    </row>
    <row r="602" spans="1:24" x14ac:dyDescent="0.3">
      <c r="A602" s="33">
        <v>2011</v>
      </c>
      <c r="B602" s="3">
        <v>40778</v>
      </c>
      <c r="C602" s="33">
        <v>8</v>
      </c>
      <c r="D602" s="2">
        <v>23</v>
      </c>
      <c r="E602" s="33">
        <v>235</v>
      </c>
      <c r="F602" s="92">
        <v>600</v>
      </c>
      <c r="G602" s="4">
        <v>18.088333333333338</v>
      </c>
      <c r="H602" s="37">
        <v>306.98958333333337</v>
      </c>
      <c r="I602" s="4">
        <v>20.270208333333336</v>
      </c>
      <c r="J602" s="37">
        <v>13.409305555555555</v>
      </c>
      <c r="K602" s="4">
        <v>13.496666666666663</v>
      </c>
      <c r="L602" s="37">
        <v>13.861527777777775</v>
      </c>
      <c r="M602" s="4">
        <v>19.448125000000001</v>
      </c>
      <c r="N602" s="63">
        <v>977.93057027027101</v>
      </c>
      <c r="O602" s="6">
        <v>977.93057027027101</v>
      </c>
      <c r="P602" s="37">
        <v>84.49320127135141</v>
      </c>
      <c r="Q602" s="7">
        <f t="shared" si="14"/>
        <v>84.49320127135141</v>
      </c>
      <c r="R602" s="60">
        <v>306.98958333333337</v>
      </c>
      <c r="S602" s="61">
        <v>2239.9801937500001</v>
      </c>
      <c r="T602" s="91"/>
      <c r="U602" s="89">
        <v>67756.310137599095</v>
      </c>
      <c r="V602" s="77">
        <v>3.7720512666631879E-2</v>
      </c>
      <c r="W602" s="80">
        <v>1.2470159768110621E-3</v>
      </c>
      <c r="X602" s="86">
        <f t="shared" si="15"/>
        <v>14748.984570544922</v>
      </c>
    </row>
    <row r="603" spans="1:24" x14ac:dyDescent="0.3">
      <c r="A603" s="33">
        <v>2011</v>
      </c>
      <c r="B603" s="3">
        <v>40779</v>
      </c>
      <c r="C603" s="33">
        <v>8</v>
      </c>
      <c r="D603" s="2">
        <v>24</v>
      </c>
      <c r="E603" s="33">
        <v>236</v>
      </c>
      <c r="F603" s="92">
        <v>601</v>
      </c>
      <c r="G603" s="4">
        <v>20.384583333333335</v>
      </c>
      <c r="H603" s="37">
        <v>308.81875000000002</v>
      </c>
      <c r="I603" s="4">
        <v>22.380625000000002</v>
      </c>
      <c r="J603" s="37">
        <v>13.475833333333334</v>
      </c>
      <c r="K603" s="4">
        <v>13.61284722222222</v>
      </c>
      <c r="L603" s="37">
        <v>13.860624999999997</v>
      </c>
      <c r="M603" s="4">
        <v>20.017083333333332</v>
      </c>
      <c r="N603" s="63">
        <v>1010.58221914894</v>
      </c>
      <c r="O603" s="6">
        <v>1010.58221914894</v>
      </c>
      <c r="P603" s="37">
        <v>87.31430373446841</v>
      </c>
      <c r="Q603" s="7">
        <f t="shared" si="14"/>
        <v>87.31430373446841</v>
      </c>
      <c r="R603" s="60">
        <v>308.81875000000002</v>
      </c>
      <c r="S603" s="61">
        <v>2253.3268912500002</v>
      </c>
      <c r="T603" s="91"/>
      <c r="U603" s="89">
        <v>67756.310137599095</v>
      </c>
      <c r="V603" s="77">
        <v>3.8749062141637189E-2</v>
      </c>
      <c r="W603" s="80">
        <v>1.2886519876473654E-3</v>
      </c>
      <c r="X603" s="86">
        <f t="shared" si="15"/>
        <v>14836.298874279391</v>
      </c>
    </row>
    <row r="604" spans="1:24" x14ac:dyDescent="0.3">
      <c r="A604" s="33">
        <v>2011</v>
      </c>
      <c r="B604" s="3">
        <v>40780</v>
      </c>
      <c r="C604" s="33">
        <v>8</v>
      </c>
      <c r="D604" s="2">
        <v>25</v>
      </c>
      <c r="E604" s="33">
        <v>237</v>
      </c>
      <c r="F604" s="92">
        <v>602</v>
      </c>
      <c r="G604" s="4">
        <v>17.811041666666664</v>
      </c>
      <c r="H604" s="37">
        <v>311.31041666666658</v>
      </c>
      <c r="I604" s="4">
        <v>21.296249999999993</v>
      </c>
      <c r="J604" s="37">
        <v>13.56159722222222</v>
      </c>
      <c r="K604" s="4">
        <v>13.653611111111111</v>
      </c>
      <c r="L604" s="37">
        <v>13.889583333333336</v>
      </c>
      <c r="M604" s="4">
        <v>20.467291666666668</v>
      </c>
      <c r="N604" s="63">
        <v>895.76403333333303</v>
      </c>
      <c r="O604" s="6">
        <v>895.76403333333303</v>
      </c>
      <c r="P604" s="37">
        <v>77.394012479999972</v>
      </c>
      <c r="Q604" s="7">
        <f t="shared" si="14"/>
        <v>77.394012479999972</v>
      </c>
      <c r="R604" s="60">
        <v>311.31041666666658</v>
      </c>
      <c r="S604" s="61">
        <v>2271.5075862499993</v>
      </c>
      <c r="T604" s="91"/>
      <c r="U604" s="89">
        <v>67756.310137599095</v>
      </c>
      <c r="V604" s="77">
        <v>3.4071650452978976E-2</v>
      </c>
      <c r="W604" s="80">
        <v>1.1422406610222531E-3</v>
      </c>
      <c r="X604" s="86">
        <f t="shared" si="15"/>
        <v>14913.692886759391</v>
      </c>
    </row>
    <row r="605" spans="1:24" x14ac:dyDescent="0.3">
      <c r="A605" s="33">
        <v>2011</v>
      </c>
      <c r="B605" s="3">
        <v>40781</v>
      </c>
      <c r="C605" s="33">
        <v>8</v>
      </c>
      <c r="D605" s="2">
        <v>26</v>
      </c>
      <c r="E605" s="33">
        <v>238</v>
      </c>
      <c r="F605" s="92">
        <v>603</v>
      </c>
      <c r="G605" s="4">
        <v>19.410208333333333</v>
      </c>
      <c r="H605" s="37">
        <v>309.08125000000007</v>
      </c>
      <c r="I605" s="4">
        <v>22.87135416666667</v>
      </c>
      <c r="J605" s="37">
        <v>13.632500000000002</v>
      </c>
      <c r="K605" s="4">
        <v>13.727569444444446</v>
      </c>
      <c r="L605" s="37">
        <v>13.881388888888891</v>
      </c>
      <c r="M605" s="4">
        <v>20.379652777777778</v>
      </c>
      <c r="N605" s="63">
        <v>810.88789999999995</v>
      </c>
      <c r="O605" s="6">
        <v>810.88789999999995</v>
      </c>
      <c r="P605" s="37">
        <v>70.060714559999994</v>
      </c>
      <c r="Q605" s="7">
        <f t="shared" si="14"/>
        <v>70.060714560000008</v>
      </c>
      <c r="R605" s="60">
        <v>309.08125000000007</v>
      </c>
      <c r="S605" s="61">
        <v>2255.2422487500003</v>
      </c>
      <c r="T605" s="91"/>
      <c r="U605" s="89">
        <v>67756.310137599095</v>
      </c>
      <c r="V605" s="77">
        <v>3.1065715711397358E-2</v>
      </c>
      <c r="W605" s="80">
        <v>1.034010181748698E-3</v>
      </c>
      <c r="X605" s="86">
        <f t="shared" si="15"/>
        <v>14983.753601319391</v>
      </c>
    </row>
    <row r="606" spans="1:24" x14ac:dyDescent="0.3">
      <c r="A606" s="33">
        <v>2011</v>
      </c>
      <c r="B606" s="3">
        <v>40782</v>
      </c>
      <c r="C606" s="33">
        <v>8</v>
      </c>
      <c r="D606" s="2">
        <v>27</v>
      </c>
      <c r="E606" s="33">
        <v>239</v>
      </c>
      <c r="F606" s="92">
        <v>604</v>
      </c>
      <c r="G606" s="4">
        <v>19.224375000000002</v>
      </c>
      <c r="H606" s="37">
        <v>309.57499999999999</v>
      </c>
      <c r="I606" s="4">
        <v>22.753437499999997</v>
      </c>
      <c r="J606" s="37">
        <v>13.716249999999997</v>
      </c>
      <c r="K606" s="4">
        <v>13.833194444444445</v>
      </c>
      <c r="L606" s="37">
        <v>13.939583333333337</v>
      </c>
      <c r="M606" s="4">
        <v>20.176666666666666</v>
      </c>
      <c r="N606" s="63">
        <v>1118.06406153846</v>
      </c>
      <c r="O606" s="6">
        <v>1118.06406153846</v>
      </c>
      <c r="P606" s="37">
        <v>96.600734916922931</v>
      </c>
      <c r="Q606" s="7">
        <f t="shared" si="14"/>
        <v>96.600734916922931</v>
      </c>
      <c r="R606" s="60">
        <v>309.57499999999999</v>
      </c>
      <c r="S606" s="61">
        <v>2258.8449449999998</v>
      </c>
      <c r="T606" s="91"/>
      <c r="U606" s="89">
        <v>67756.310137599095</v>
      </c>
      <c r="V606" s="77">
        <v>4.2765544899728801E-2</v>
      </c>
      <c r="W606" s="80">
        <v>1.4257083173618334E-3</v>
      </c>
      <c r="X606" s="86">
        <f t="shared" si="15"/>
        <v>15080.354336236314</v>
      </c>
    </row>
    <row r="607" spans="1:24" x14ac:dyDescent="0.3">
      <c r="A607" s="33">
        <v>2011</v>
      </c>
      <c r="B607" s="3">
        <v>40783</v>
      </c>
      <c r="C607" s="33">
        <v>8</v>
      </c>
      <c r="D607" s="2">
        <v>28</v>
      </c>
      <c r="E607" s="33">
        <v>240</v>
      </c>
      <c r="F607" s="92">
        <v>605</v>
      </c>
      <c r="G607" s="4">
        <v>16.311875000000001</v>
      </c>
      <c r="H607" s="37">
        <v>307.83750000000003</v>
      </c>
      <c r="I607" s="4">
        <v>18.547395833333336</v>
      </c>
      <c r="J607" s="37">
        <v>13.775208333333332</v>
      </c>
      <c r="K607" s="4">
        <v>13.868124999999999</v>
      </c>
      <c r="L607" s="37">
        <v>13.973819444444445</v>
      </c>
      <c r="M607" s="4">
        <v>19.697708333333335</v>
      </c>
      <c r="N607" s="63">
        <v>1212.8471648648599</v>
      </c>
      <c r="O607" s="6">
        <v>1212.8471648648599</v>
      </c>
      <c r="P607" s="37">
        <v>104.78999504432389</v>
      </c>
      <c r="Q607" s="7">
        <f t="shared" si="14"/>
        <v>104.78999504432389</v>
      </c>
      <c r="R607" s="60">
        <v>307.83750000000003</v>
      </c>
      <c r="S607" s="61">
        <v>2246.1671025000001</v>
      </c>
      <c r="T607" s="91"/>
      <c r="U607" s="89">
        <v>67756.310137599095</v>
      </c>
      <c r="V607" s="77">
        <v>4.665280465006004E-2</v>
      </c>
      <c r="W607" s="80">
        <v>1.546571748542933E-3</v>
      </c>
      <c r="X607" s="86">
        <f t="shared" si="15"/>
        <v>15185.144331280639</v>
      </c>
    </row>
    <row r="608" spans="1:24" x14ac:dyDescent="0.3">
      <c r="A608" s="33">
        <v>2011</v>
      </c>
      <c r="B608" s="3">
        <v>40784</v>
      </c>
      <c r="C608" s="33">
        <v>8</v>
      </c>
      <c r="D608" s="2">
        <v>29</v>
      </c>
      <c r="E608" s="33">
        <v>241</v>
      </c>
      <c r="F608" s="92">
        <v>606</v>
      </c>
      <c r="G608" s="4">
        <v>16.399166666666662</v>
      </c>
      <c r="H608" s="37">
        <v>307.65416666666664</v>
      </c>
      <c r="I608" s="4">
        <v>19.336041666666667</v>
      </c>
      <c r="J608" s="37">
        <v>13.838055555555551</v>
      </c>
      <c r="K608" s="4">
        <v>13.910347222222219</v>
      </c>
      <c r="L608" s="37">
        <v>13.999236111111108</v>
      </c>
      <c r="M608" s="4">
        <v>18.824444444444442</v>
      </c>
      <c r="N608" s="63">
        <v>842.17629999999997</v>
      </c>
      <c r="O608" s="6">
        <v>842.17629999999997</v>
      </c>
      <c r="P608" s="37">
        <v>72.764032319999984</v>
      </c>
      <c r="Q608" s="7">
        <f t="shared" si="14"/>
        <v>72.764032320000013</v>
      </c>
      <c r="R608" s="60">
        <v>307.65416666666664</v>
      </c>
      <c r="S608" s="61">
        <v>2244.8293924999998</v>
      </c>
      <c r="T608" s="91"/>
      <c r="U608" s="89">
        <v>67756.310137599095</v>
      </c>
      <c r="V608" s="77">
        <v>3.2414058976199006E-2</v>
      </c>
      <c r="W608" s="80">
        <v>1.0739078348899348E-3</v>
      </c>
      <c r="X608" s="86">
        <f t="shared" si="15"/>
        <v>15257.908363600638</v>
      </c>
    </row>
    <row r="609" spans="1:24" x14ac:dyDescent="0.3">
      <c r="A609" s="33">
        <v>2011</v>
      </c>
      <c r="B609" s="3">
        <v>40785</v>
      </c>
      <c r="C609" s="33">
        <v>8</v>
      </c>
      <c r="D609" s="2">
        <v>30</v>
      </c>
      <c r="E609" s="33">
        <v>242</v>
      </c>
      <c r="F609" s="92">
        <v>607</v>
      </c>
      <c r="G609" s="4">
        <v>18.590833333333332</v>
      </c>
      <c r="H609" s="37">
        <v>306.95416666666671</v>
      </c>
      <c r="I609" s="4">
        <v>21.013229166666669</v>
      </c>
      <c r="J609" s="37">
        <v>13.958263888888892</v>
      </c>
      <c r="K609" s="4">
        <v>14.036666666666667</v>
      </c>
      <c r="L609" s="37">
        <v>14.138402777777776</v>
      </c>
      <c r="M609" s="4">
        <v>18.761180555555558</v>
      </c>
      <c r="N609" s="63">
        <v>1096.35557857143</v>
      </c>
      <c r="O609" s="6">
        <v>1096.35557857143</v>
      </c>
      <c r="P609" s="37">
        <v>94.725121988571544</v>
      </c>
      <c r="Q609" s="7">
        <f t="shared" si="14"/>
        <v>94.725121988571559</v>
      </c>
      <c r="R609" s="60">
        <v>306.95416666666671</v>
      </c>
      <c r="S609" s="61">
        <v>2239.7217725</v>
      </c>
      <c r="T609" s="91"/>
      <c r="U609" s="89">
        <v>67756.310137599095</v>
      </c>
      <c r="V609" s="77">
        <v>4.229325407808953E-2</v>
      </c>
      <c r="W609" s="80">
        <v>1.3980265719341026E-3</v>
      </c>
      <c r="X609" s="86">
        <f t="shared" si="15"/>
        <v>15352.633485589209</v>
      </c>
    </row>
    <row r="610" spans="1:24" x14ac:dyDescent="0.3">
      <c r="A610" s="33">
        <v>2011</v>
      </c>
      <c r="B610" s="3">
        <v>40786</v>
      </c>
      <c r="C610" s="33">
        <v>8</v>
      </c>
      <c r="D610" s="2">
        <v>31</v>
      </c>
      <c r="E610" s="33">
        <v>243</v>
      </c>
      <c r="F610" s="92">
        <v>608</v>
      </c>
      <c r="G610" s="4">
        <v>18.689999999999998</v>
      </c>
      <c r="H610" s="37">
        <v>306.64999999999992</v>
      </c>
      <c r="I610" s="4">
        <v>20.852812499999999</v>
      </c>
      <c r="J610" s="37">
        <v>14.102569444444443</v>
      </c>
      <c r="K610" s="4">
        <v>14.188472222222224</v>
      </c>
      <c r="L610" s="37">
        <v>14.334999999999999</v>
      </c>
      <c r="M610" s="4">
        <v>18.509930555555556</v>
      </c>
      <c r="N610" s="63">
        <v>1197.3894</v>
      </c>
      <c r="O610" s="6">
        <v>1197.3894</v>
      </c>
      <c r="P610" s="37">
        <v>103.45444415999999</v>
      </c>
      <c r="Q610" s="7">
        <f t="shared" si="14"/>
        <v>103.45444415999999</v>
      </c>
      <c r="R610" s="60">
        <v>306.64999999999992</v>
      </c>
      <c r="S610" s="61">
        <v>2237.5023899999997</v>
      </c>
      <c r="T610" s="91"/>
      <c r="U610" s="89">
        <v>67756.310137599095</v>
      </c>
      <c r="V610" s="77">
        <v>4.6236573700374914E-2</v>
      </c>
      <c r="W610" s="80">
        <v>1.5268606562238315E-3</v>
      </c>
      <c r="X610" s="86">
        <f t="shared" si="15"/>
        <v>15456.087929749208</v>
      </c>
    </row>
    <row r="611" spans="1:24" x14ac:dyDescent="0.3">
      <c r="A611" s="33">
        <v>2011</v>
      </c>
      <c r="B611" s="3">
        <v>40787</v>
      </c>
      <c r="C611" s="33">
        <v>9</v>
      </c>
      <c r="D611" s="2">
        <v>1</v>
      </c>
      <c r="E611" s="33">
        <v>244</v>
      </c>
      <c r="F611" s="92">
        <v>609</v>
      </c>
      <c r="G611" s="4">
        <v>19.88</v>
      </c>
      <c r="H611" s="37">
        <v>310.36874999999998</v>
      </c>
      <c r="I611" s="4">
        <v>22.108229166666661</v>
      </c>
      <c r="J611" s="37">
        <v>14.246944444444443</v>
      </c>
      <c r="K611" s="4">
        <v>14.346805555555557</v>
      </c>
      <c r="L611" s="37">
        <v>14.518125</v>
      </c>
      <c r="M611" s="4">
        <v>18.265138888888888</v>
      </c>
      <c r="N611" s="63">
        <v>997.73798260869603</v>
      </c>
      <c r="O611" s="6">
        <v>997.73798260869603</v>
      </c>
      <c r="P611" s="37">
        <v>86.204561697391327</v>
      </c>
      <c r="Q611" s="7">
        <f t="shared" si="14"/>
        <v>86.204561697391327</v>
      </c>
      <c r="R611" s="60">
        <v>310.36874999999998</v>
      </c>
      <c r="S611" s="61">
        <v>2264.6366212499997</v>
      </c>
      <c r="T611" s="91"/>
      <c r="U611" s="89">
        <v>67756.310137599095</v>
      </c>
      <c r="V611" s="77">
        <v>3.8065516069332769E-2</v>
      </c>
      <c r="W611" s="80">
        <v>1.2722735568440435E-3</v>
      </c>
      <c r="X611" s="86">
        <f t="shared" si="15"/>
        <v>15542.2924914466</v>
      </c>
    </row>
    <row r="612" spans="1:24" x14ac:dyDescent="0.3">
      <c r="A612" s="33">
        <v>2011</v>
      </c>
      <c r="B612" s="3">
        <v>40788</v>
      </c>
      <c r="C612" s="33">
        <v>9</v>
      </c>
      <c r="D612" s="2">
        <v>2</v>
      </c>
      <c r="E612" s="33">
        <v>245</v>
      </c>
      <c r="F612" s="92">
        <v>610</v>
      </c>
      <c r="G612" s="4">
        <v>23.842500000000005</v>
      </c>
      <c r="H612" s="37">
        <v>313.24583333333345</v>
      </c>
      <c r="I612" s="4">
        <v>25.316145833333334</v>
      </c>
      <c r="J612" s="37">
        <v>14.502986111111113</v>
      </c>
      <c r="K612" s="4">
        <v>14.626527777777776</v>
      </c>
      <c r="L612" s="37">
        <v>14.83090277777778</v>
      </c>
      <c r="M612" s="4">
        <v>18.911597222222223</v>
      </c>
      <c r="N612" s="63">
        <v>1409.4364083333301</v>
      </c>
      <c r="O612" s="6">
        <v>1409.4364083333301</v>
      </c>
      <c r="P612" s="37">
        <v>121.77530567999972</v>
      </c>
      <c r="Q612" s="7">
        <f t="shared" si="14"/>
        <v>121.7753056799997</v>
      </c>
      <c r="R612" s="60">
        <v>313.24583333333345</v>
      </c>
      <c r="S612" s="61">
        <v>2285.6295475000006</v>
      </c>
      <c r="T612" s="91"/>
      <c r="U612" s="89">
        <v>67756.310137599095</v>
      </c>
      <c r="V612" s="77">
        <v>5.3278671433520962E-2</v>
      </c>
      <c r="W612" s="80">
        <v>1.7972540923893168E-3</v>
      </c>
      <c r="X612" s="86">
        <f t="shared" si="15"/>
        <v>15664.0677971266</v>
      </c>
    </row>
    <row r="613" spans="1:24" x14ac:dyDescent="0.3">
      <c r="A613" s="33">
        <v>2011</v>
      </c>
      <c r="B613" s="3">
        <v>40789</v>
      </c>
      <c r="C613" s="33">
        <v>9</v>
      </c>
      <c r="D613" s="2">
        <v>3</v>
      </c>
      <c r="E613" s="33">
        <v>246</v>
      </c>
      <c r="F613" s="92">
        <v>611</v>
      </c>
      <c r="G613" s="4">
        <v>24.091458333333332</v>
      </c>
      <c r="H613" s="37">
        <v>310.53125000000006</v>
      </c>
      <c r="I613" s="4">
        <v>25.639374999999994</v>
      </c>
      <c r="J613" s="37">
        <v>14.709444444444443</v>
      </c>
      <c r="K613" s="4">
        <v>14.767361111111107</v>
      </c>
      <c r="L613" s="37">
        <v>15.047013888888889</v>
      </c>
      <c r="M613" s="4">
        <v>19.535624999999996</v>
      </c>
      <c r="N613" s="63">
        <v>1533.2412999999999</v>
      </c>
      <c r="O613" s="6">
        <v>1533.2412999999999</v>
      </c>
      <c r="P613" s="37">
        <v>132.47204832</v>
      </c>
      <c r="Q613" s="7">
        <f t="shared" si="14"/>
        <v>132.47204832</v>
      </c>
      <c r="R613" s="60">
        <v>310.53125000000006</v>
      </c>
      <c r="S613" s="61">
        <v>2265.8223187500002</v>
      </c>
      <c r="T613" s="91"/>
      <c r="U613" s="89">
        <v>67756.310137599095</v>
      </c>
      <c r="V613" s="77">
        <v>5.8465329440784065E-2</v>
      </c>
      <c r="W613" s="80">
        <v>1.9551248887517132E-3</v>
      </c>
      <c r="X613" s="86">
        <f t="shared" si="15"/>
        <v>15796.539845446599</v>
      </c>
    </row>
    <row r="614" spans="1:24" x14ac:dyDescent="0.3">
      <c r="A614" s="33">
        <v>2011</v>
      </c>
      <c r="B614" s="3">
        <v>40790</v>
      </c>
      <c r="C614" s="33">
        <v>9</v>
      </c>
      <c r="D614" s="2">
        <v>4</v>
      </c>
      <c r="E614" s="33">
        <v>247</v>
      </c>
      <c r="F614" s="92">
        <v>612</v>
      </c>
      <c r="G614" s="4">
        <v>19.590208333333333</v>
      </c>
      <c r="H614" s="37">
        <v>310.75208333333336</v>
      </c>
      <c r="I614" s="4">
        <v>21.942916666666669</v>
      </c>
      <c r="J614" s="37">
        <v>15.021805555555554</v>
      </c>
      <c r="K614" s="4">
        <v>15.117569444444449</v>
      </c>
      <c r="L614" s="37">
        <v>15.450138888888892</v>
      </c>
      <c r="M614" s="4">
        <v>19.280486111111113</v>
      </c>
      <c r="N614" s="63">
        <v>1250.23711875</v>
      </c>
      <c r="O614" s="6">
        <v>1250.23711875</v>
      </c>
      <c r="P614" s="37">
        <v>108.02048705999999</v>
      </c>
      <c r="Q614" s="7">
        <f t="shared" si="14"/>
        <v>108.02048706000001</v>
      </c>
      <c r="R614" s="60">
        <v>310.75208333333336</v>
      </c>
      <c r="S614" s="61">
        <v>2267.4336512499999</v>
      </c>
      <c r="T614" s="91"/>
      <c r="U614" s="89">
        <v>67756.310137599095</v>
      </c>
      <c r="V614" s="77">
        <v>4.7639977028853753E-2</v>
      </c>
      <c r="W614" s="80">
        <v>1.5942498468501701E-3</v>
      </c>
      <c r="X614" s="86">
        <f t="shared" si="15"/>
        <v>15904.560332506599</v>
      </c>
    </row>
    <row r="615" spans="1:24" x14ac:dyDescent="0.3">
      <c r="A615" s="33">
        <v>2011</v>
      </c>
      <c r="B615" s="3">
        <v>40791</v>
      </c>
      <c r="C615" s="33">
        <v>9</v>
      </c>
      <c r="D615" s="2">
        <v>5</v>
      </c>
      <c r="E615" s="33">
        <v>248</v>
      </c>
      <c r="F615" s="92">
        <v>613</v>
      </c>
      <c r="G615" s="4">
        <v>12.250416666666665</v>
      </c>
      <c r="H615" s="37">
        <v>313.66249999999997</v>
      </c>
      <c r="I615" s="4">
        <v>15.797812500000003</v>
      </c>
      <c r="J615" s="37">
        <v>15.344722222222222</v>
      </c>
      <c r="K615" s="4">
        <v>15.401527777777774</v>
      </c>
      <c r="L615" s="37">
        <v>15.761597222222221</v>
      </c>
      <c r="M615" s="4">
        <v>17.845833333333335</v>
      </c>
      <c r="N615" s="63">
        <v>1175.41112857143</v>
      </c>
      <c r="O615" s="6">
        <v>1175.41112857143</v>
      </c>
      <c r="P615" s="37">
        <v>101.55552150857154</v>
      </c>
      <c r="Q615" s="7">
        <f t="shared" si="14"/>
        <v>101.55552150857153</v>
      </c>
      <c r="R615" s="60">
        <v>313.66249999999997</v>
      </c>
      <c r="S615" s="61">
        <v>2288.6697974999997</v>
      </c>
      <c r="T615" s="91"/>
      <c r="U615" s="89">
        <v>67756.310137599095</v>
      </c>
      <c r="V615" s="77">
        <v>4.4373164542785712E-2</v>
      </c>
      <c r="W615" s="80">
        <v>1.4988348878847331E-3</v>
      </c>
      <c r="X615" s="86">
        <f t="shared" si="15"/>
        <v>16006.11585401517</v>
      </c>
    </row>
    <row r="616" spans="1:24" x14ac:dyDescent="0.3">
      <c r="A616" s="33">
        <v>2011</v>
      </c>
      <c r="B616" s="3">
        <v>40792</v>
      </c>
      <c r="C616" s="33">
        <v>9</v>
      </c>
      <c r="D616" s="2">
        <v>6</v>
      </c>
      <c r="E616" s="33">
        <v>249</v>
      </c>
      <c r="F616" s="92">
        <v>614</v>
      </c>
      <c r="G616" s="4">
        <v>11.560416666666669</v>
      </c>
      <c r="H616" s="37">
        <v>310.65416666666664</v>
      </c>
      <c r="I616" s="4">
        <v>15.736875000000001</v>
      </c>
      <c r="J616" s="37">
        <v>15.485694444444443</v>
      </c>
      <c r="K616" s="4">
        <v>15.564652777777773</v>
      </c>
      <c r="L616" s="37">
        <v>15.858958333333334</v>
      </c>
      <c r="M616" s="4">
        <v>16.939930555555559</v>
      </c>
      <c r="N616" s="63">
        <v>1493.2989972222199</v>
      </c>
      <c r="O616" s="6">
        <v>1493.2989972222199</v>
      </c>
      <c r="P616" s="37">
        <v>129.02103335999979</v>
      </c>
      <c r="Q616" s="7">
        <f t="shared" si="14"/>
        <v>129.02103335999979</v>
      </c>
      <c r="R616" s="60">
        <v>310.65416666666664</v>
      </c>
      <c r="S616" s="61">
        <v>2266.7191924999997</v>
      </c>
      <c r="T616" s="91"/>
      <c r="U616" s="89">
        <v>67756.310137599095</v>
      </c>
      <c r="V616" s="77">
        <v>5.6919725119413886E-2</v>
      </c>
      <c r="W616" s="80">
        <v>1.9041921423699826E-3</v>
      </c>
      <c r="X616" s="86">
        <f t="shared" si="15"/>
        <v>16135.136887375169</v>
      </c>
    </row>
    <row r="617" spans="1:24" x14ac:dyDescent="0.3">
      <c r="A617" s="33">
        <v>2011</v>
      </c>
      <c r="B617" s="3">
        <v>40793</v>
      </c>
      <c r="C617" s="33">
        <v>9</v>
      </c>
      <c r="D617" s="2">
        <v>7</v>
      </c>
      <c r="E617" s="33">
        <v>250</v>
      </c>
      <c r="F617" s="92">
        <v>615</v>
      </c>
      <c r="G617" s="4">
        <v>14.331041666666666</v>
      </c>
      <c r="H617" s="37">
        <v>310.34374999999983</v>
      </c>
      <c r="I617" s="4">
        <v>16.6678125</v>
      </c>
      <c r="J617" s="37">
        <v>15.511249999999995</v>
      </c>
      <c r="K617" s="4">
        <v>15.517361111111112</v>
      </c>
      <c r="L617" s="37">
        <v>15.868055555555552</v>
      </c>
      <c r="M617" s="4">
        <v>16.465347222222221</v>
      </c>
      <c r="N617" s="63">
        <v>1404.6461187499999</v>
      </c>
      <c r="O617" s="6">
        <v>1404.6461187499999</v>
      </c>
      <c r="P617" s="37">
        <v>121.36142466</v>
      </c>
      <c r="Q617" s="7">
        <f t="shared" si="14"/>
        <v>121.36142466</v>
      </c>
      <c r="R617" s="60">
        <v>310.34374999999983</v>
      </c>
      <c r="S617" s="61">
        <v>2264.4542062499986</v>
      </c>
      <c r="T617" s="91"/>
      <c r="U617" s="89">
        <v>67756.310137599095</v>
      </c>
      <c r="V617" s="77">
        <v>5.3594117436791981E-2</v>
      </c>
      <c r="W617" s="80">
        <v>1.7911457163700322E-3</v>
      </c>
      <c r="X617" s="86">
        <f t="shared" si="15"/>
        <v>16256.498312035168</v>
      </c>
    </row>
    <row r="618" spans="1:24" x14ac:dyDescent="0.3">
      <c r="A618" s="33">
        <v>2011</v>
      </c>
      <c r="B618" s="3">
        <v>40794</v>
      </c>
      <c r="C618" s="33">
        <v>9</v>
      </c>
      <c r="D618" s="2">
        <v>8</v>
      </c>
      <c r="E618" s="33">
        <v>251</v>
      </c>
      <c r="F618" s="92">
        <v>616</v>
      </c>
      <c r="G618" s="4">
        <v>16.723749999999999</v>
      </c>
      <c r="H618" s="37">
        <v>310.72291666666672</v>
      </c>
      <c r="I618" s="4">
        <v>19.897395833333334</v>
      </c>
      <c r="J618" s="37">
        <v>15.478888888888887</v>
      </c>
      <c r="K618" s="4">
        <v>15.571180555555559</v>
      </c>
      <c r="L618" s="37">
        <v>15.861527777777775</v>
      </c>
      <c r="M618" s="4">
        <v>16.75430555555555</v>
      </c>
      <c r="N618" s="63">
        <v>1395.619835</v>
      </c>
      <c r="O618" s="6">
        <v>1395.619835</v>
      </c>
      <c r="P618" s="37">
        <v>120.581553744</v>
      </c>
      <c r="Q618" s="7">
        <f t="shared" si="14"/>
        <v>120.58155374399999</v>
      </c>
      <c r="R618" s="60">
        <v>310.72291666666672</v>
      </c>
      <c r="S618" s="61">
        <v>2267.2208337500001</v>
      </c>
      <c r="T618" s="91"/>
      <c r="U618" s="89">
        <v>67756.310137599095</v>
      </c>
      <c r="V618" s="77">
        <v>5.3184741401902706E-2</v>
      </c>
      <c r="W618" s="80">
        <v>1.7796357785588343E-3</v>
      </c>
      <c r="X618" s="86">
        <f t="shared" si="15"/>
        <v>16377.079865779167</v>
      </c>
    </row>
    <row r="619" spans="1:24" x14ac:dyDescent="0.3">
      <c r="A619" s="33">
        <v>2011</v>
      </c>
      <c r="B619" s="3">
        <v>40795</v>
      </c>
      <c r="C619" s="33">
        <v>9</v>
      </c>
      <c r="D619" s="2">
        <v>9</v>
      </c>
      <c r="E619" s="33">
        <v>252</v>
      </c>
      <c r="F619" s="92">
        <v>617</v>
      </c>
      <c r="G619" s="4">
        <v>18.666666666666664</v>
      </c>
      <c r="H619" s="37">
        <v>310.49791666666664</v>
      </c>
      <c r="I619" s="4">
        <v>21.491875</v>
      </c>
      <c r="J619" s="37">
        <v>15.533263888888888</v>
      </c>
      <c r="K619" s="4">
        <v>15.635486111111112</v>
      </c>
      <c r="L619" s="37">
        <v>16.152777777777779</v>
      </c>
      <c r="M619" s="4">
        <v>17.262222222222224</v>
      </c>
      <c r="N619" s="63">
        <v>1775.7595249999999</v>
      </c>
      <c r="O619" s="6">
        <v>1775.7595249999999</v>
      </c>
      <c r="P619" s="37">
        <v>153.42562296</v>
      </c>
      <c r="Q619" s="7">
        <f t="shared" si="14"/>
        <v>153.42562295999997</v>
      </c>
      <c r="R619" s="60">
        <v>310.49791666666664</v>
      </c>
      <c r="S619" s="61">
        <v>2265.57909875</v>
      </c>
      <c r="T619" s="91"/>
      <c r="U619" s="89">
        <v>67756.310137599095</v>
      </c>
      <c r="V619" s="77">
        <v>6.7720267654592298E-2</v>
      </c>
      <c r="W619" s="80">
        <v>2.2643739402045979E-3</v>
      </c>
      <c r="X619" s="86">
        <f t="shared" si="15"/>
        <v>16530.505488739167</v>
      </c>
    </row>
    <row r="620" spans="1:24" x14ac:dyDescent="0.3">
      <c r="A620" s="33">
        <v>2011</v>
      </c>
      <c r="B620" s="3">
        <v>40796</v>
      </c>
      <c r="C620" s="33">
        <v>9</v>
      </c>
      <c r="D620" s="2">
        <v>10</v>
      </c>
      <c r="E620" s="33">
        <v>253</v>
      </c>
      <c r="F620" s="92">
        <v>618</v>
      </c>
      <c r="G620" s="4">
        <v>18.576249999999998</v>
      </c>
      <c r="H620" s="37">
        <v>310.01666666666659</v>
      </c>
      <c r="I620" s="4">
        <v>20.264583333333334</v>
      </c>
      <c r="J620" s="37">
        <v>15.682013888888889</v>
      </c>
      <c r="K620" s="4">
        <v>15.781944444444449</v>
      </c>
      <c r="L620" s="37">
        <v>16.635208333333335</v>
      </c>
      <c r="M620" s="4">
        <v>17.485902777777778</v>
      </c>
      <c r="N620" s="63">
        <v>1504.0168727272701</v>
      </c>
      <c r="O620" s="6">
        <v>1504.0168727272701</v>
      </c>
      <c r="P620" s="37">
        <v>129.94705780363614</v>
      </c>
      <c r="Q620" s="7">
        <f t="shared" si="14"/>
        <v>129.94705780363614</v>
      </c>
      <c r="R620" s="60">
        <v>310.01666666666659</v>
      </c>
      <c r="S620" s="61">
        <v>2262.0676099999996</v>
      </c>
      <c r="T620" s="91"/>
      <c r="U620" s="89">
        <v>67756.310137599095</v>
      </c>
      <c r="V620" s="77">
        <v>5.7446142294410099E-2</v>
      </c>
      <c r="W620" s="80">
        <v>1.9178591269173374E-3</v>
      </c>
      <c r="X620" s="86">
        <f t="shared" si="15"/>
        <v>16660.452546542801</v>
      </c>
    </row>
    <row r="621" spans="1:24" x14ac:dyDescent="0.3">
      <c r="A621" s="33">
        <v>2011</v>
      </c>
      <c r="B621" s="3">
        <v>40797</v>
      </c>
      <c r="C621" s="33">
        <v>9</v>
      </c>
      <c r="D621" s="2">
        <v>11</v>
      </c>
      <c r="E621" s="33">
        <v>254</v>
      </c>
      <c r="F621" s="92">
        <v>619</v>
      </c>
      <c r="G621" s="4">
        <v>17.783541666666661</v>
      </c>
      <c r="H621" s="37">
        <v>310.16041666666666</v>
      </c>
      <c r="I621" s="4">
        <v>20.116145833333331</v>
      </c>
      <c r="J621" s="37">
        <v>15.874861111111111</v>
      </c>
      <c r="K621" s="4">
        <v>15.936666666666666</v>
      </c>
      <c r="L621" s="37">
        <v>16.974999999999998</v>
      </c>
      <c r="M621" s="4">
        <v>17.563333333333336</v>
      </c>
      <c r="N621" s="63">
        <v>1285.1354100000001</v>
      </c>
      <c r="O621" s="6">
        <v>1285.1354100000001</v>
      </c>
      <c r="P621" s="37">
        <v>111.035699424</v>
      </c>
      <c r="Q621" s="7">
        <f t="shared" si="14"/>
        <v>111.03569942400003</v>
      </c>
      <c r="R621" s="60">
        <v>310.16041666666666</v>
      </c>
      <c r="S621" s="61">
        <v>2263.1164962499997</v>
      </c>
      <c r="T621" s="91"/>
      <c r="U621" s="89">
        <v>67756.310137599095</v>
      </c>
      <c r="V621" s="77">
        <v>4.9063183273148757E-2</v>
      </c>
      <c r="W621" s="80">
        <v>1.6387506816488292E-3</v>
      </c>
      <c r="X621" s="86">
        <f t="shared" si="15"/>
        <v>16771.488245966801</v>
      </c>
    </row>
    <row r="622" spans="1:24" x14ac:dyDescent="0.3">
      <c r="A622" s="33">
        <v>2011</v>
      </c>
      <c r="B622" s="3">
        <v>40798</v>
      </c>
      <c r="C622" s="33">
        <v>9</v>
      </c>
      <c r="D622" s="2">
        <v>12</v>
      </c>
      <c r="E622" s="33">
        <v>255</v>
      </c>
      <c r="F622" s="92">
        <v>620</v>
      </c>
      <c r="G622" s="4">
        <v>19.96854166666667</v>
      </c>
      <c r="H622" s="37">
        <v>313.26666666666665</v>
      </c>
      <c r="I622" s="4">
        <v>21.950416666666669</v>
      </c>
      <c r="J622" s="37">
        <v>15.990624999999996</v>
      </c>
      <c r="K622" s="4">
        <v>16.062083333333337</v>
      </c>
      <c r="L622" s="37">
        <v>17.315208333333334</v>
      </c>
      <c r="M622" s="4">
        <v>17.726597222222225</v>
      </c>
      <c r="N622" s="63">
        <v>1423.15527727273</v>
      </c>
      <c r="O622" s="6">
        <v>1423.15527727273</v>
      </c>
      <c r="P622" s="37">
        <v>122.96061595636387</v>
      </c>
      <c r="Q622" s="7">
        <f t="shared" si="14"/>
        <v>122.96061595636388</v>
      </c>
      <c r="R622" s="60">
        <v>313.26666666666665</v>
      </c>
      <c r="S622" s="61">
        <v>2285.7815599999999</v>
      </c>
      <c r="T622" s="91"/>
      <c r="U622" s="89">
        <v>67756.310137599095</v>
      </c>
      <c r="V622" s="77">
        <v>5.3793686198240168E-2</v>
      </c>
      <c r="W622" s="80">
        <v>1.8147478176815739E-3</v>
      </c>
      <c r="X622" s="86">
        <f t="shared" si="15"/>
        <v>16894.448861923163</v>
      </c>
    </row>
    <row r="623" spans="1:24" x14ac:dyDescent="0.3">
      <c r="A623" s="33">
        <v>2011</v>
      </c>
      <c r="B623" s="3">
        <v>40799</v>
      </c>
      <c r="C623" s="33">
        <v>9</v>
      </c>
      <c r="D623" s="2">
        <v>13</v>
      </c>
      <c r="E623" s="33">
        <v>256</v>
      </c>
      <c r="F623" s="92">
        <v>621</v>
      </c>
      <c r="G623" s="4">
        <v>16.031041666666663</v>
      </c>
      <c r="H623" s="37">
        <v>312.88333333333327</v>
      </c>
      <c r="I623" s="4">
        <v>17.267499999999998</v>
      </c>
      <c r="J623" s="37">
        <v>16.173124999999999</v>
      </c>
      <c r="K623" s="4">
        <v>16.22131944444445</v>
      </c>
      <c r="L623" s="37">
        <v>17.357569444444447</v>
      </c>
      <c r="M623" s="4">
        <v>17.270555555555557</v>
      </c>
      <c r="N623" s="63">
        <v>1145.7124911764699</v>
      </c>
      <c r="O623" s="6">
        <v>1145.7124911764699</v>
      </c>
      <c r="P623" s="37">
        <v>98.989559237646986</v>
      </c>
      <c r="Q623" s="7">
        <f t="shared" si="14"/>
        <v>98.989559237647015</v>
      </c>
      <c r="R623" s="60">
        <v>312.88333333333327</v>
      </c>
      <c r="S623" s="61">
        <v>2282.9845299999997</v>
      </c>
      <c r="T623" s="91"/>
      <c r="U623" s="89">
        <v>67756.310137599095</v>
      </c>
      <c r="V623" s="77">
        <v>4.3359715292353294E-2</v>
      </c>
      <c r="W623" s="80">
        <v>1.4609644332257705E-3</v>
      </c>
      <c r="X623" s="86">
        <f t="shared" si="15"/>
        <v>16993.438421160812</v>
      </c>
    </row>
    <row r="624" spans="1:24" x14ac:dyDescent="0.3">
      <c r="A624" s="33">
        <v>2011</v>
      </c>
      <c r="B624" s="3">
        <v>40800</v>
      </c>
      <c r="C624" s="33">
        <v>9</v>
      </c>
      <c r="D624" s="2">
        <v>14</v>
      </c>
      <c r="E624" s="33">
        <v>257</v>
      </c>
      <c r="F624" s="92">
        <v>622</v>
      </c>
      <c r="G624" s="4">
        <v>11.658187500000002</v>
      </c>
      <c r="H624" s="37">
        <v>319.83541666666662</v>
      </c>
      <c r="I624" s="4">
        <v>14.688302083333333</v>
      </c>
      <c r="J624" s="37">
        <v>16.252430555555552</v>
      </c>
      <c r="K624" s="4">
        <v>16.297916666666666</v>
      </c>
      <c r="L624" s="37">
        <v>16.844583333333336</v>
      </c>
      <c r="M624" s="4">
        <v>16.363541666666666</v>
      </c>
      <c r="N624" s="63">
        <v>977.57358461538502</v>
      </c>
      <c r="O624" s="6">
        <v>977.57358461538502</v>
      </c>
      <c r="P624" s="37">
        <v>84.462357710769268</v>
      </c>
      <c r="Q624" s="7">
        <f t="shared" si="14"/>
        <v>84.462357710769268</v>
      </c>
      <c r="R624" s="60">
        <v>319.83541666666662</v>
      </c>
      <c r="S624" s="61">
        <v>2333.7111012499995</v>
      </c>
      <c r="T624" s="91"/>
      <c r="U624" s="89">
        <v>67756.310137599095</v>
      </c>
      <c r="V624" s="77">
        <v>3.6192293752868088E-2</v>
      </c>
      <c r="W624" s="80">
        <v>1.2465607637022092E-3</v>
      </c>
      <c r="X624" s="86">
        <f t="shared" si="15"/>
        <v>17077.900778871583</v>
      </c>
    </row>
    <row r="625" spans="1:24" x14ac:dyDescent="0.3">
      <c r="A625" s="33">
        <v>2011</v>
      </c>
      <c r="B625" s="3">
        <v>40801</v>
      </c>
      <c r="C625" s="33">
        <v>9</v>
      </c>
      <c r="D625" s="2">
        <v>15</v>
      </c>
      <c r="E625" s="33">
        <v>258</v>
      </c>
      <c r="F625" s="92">
        <v>623</v>
      </c>
      <c r="G625" s="4">
        <v>7.4428333333333327</v>
      </c>
      <c r="H625" s="37">
        <v>309.9270833333332</v>
      </c>
      <c r="I625" s="4">
        <v>11.415666666666667</v>
      </c>
      <c r="J625" s="37">
        <v>16.25180555555556</v>
      </c>
      <c r="K625" s="4">
        <v>16.287291666666665</v>
      </c>
      <c r="L625" s="37">
        <v>16.494652777777777</v>
      </c>
      <c r="M625" s="4">
        <v>15.540277777777776</v>
      </c>
      <c r="N625" s="63">
        <v>802.85602222222201</v>
      </c>
      <c r="O625" s="6">
        <v>802.85602222222201</v>
      </c>
      <c r="P625" s="37">
        <v>69.366760319999969</v>
      </c>
      <c r="Q625" s="7">
        <f t="shared" ref="Q625:Q678" si="16">O625*60*60*24/10^6</f>
        <v>69.366760319999983</v>
      </c>
      <c r="R625" s="60">
        <v>309.9270833333332</v>
      </c>
      <c r="S625" s="61">
        <v>2261.413956249999</v>
      </c>
      <c r="T625" s="91"/>
      <c r="U625" s="89">
        <v>67756.310137599095</v>
      </c>
      <c r="V625" s="77">
        <v>3.0674065722592313E-2</v>
      </c>
      <c r="W625" s="80">
        <v>1.0237682686546888E-3</v>
      </c>
      <c r="X625" s="86">
        <f t="shared" ref="X625:X678" si="17">X624+Q625</f>
        <v>17147.267539191584</v>
      </c>
    </row>
    <row r="626" spans="1:24" x14ac:dyDescent="0.3">
      <c r="A626" s="33">
        <v>2011</v>
      </c>
      <c r="B626" s="3">
        <v>40802</v>
      </c>
      <c r="C626" s="33">
        <v>9</v>
      </c>
      <c r="D626" s="2">
        <v>16</v>
      </c>
      <c r="E626" s="33">
        <v>259</v>
      </c>
      <c r="F626" s="92">
        <v>624</v>
      </c>
      <c r="G626" s="4">
        <v>8.2619791666666664</v>
      </c>
      <c r="H626" s="37">
        <v>309.52916666666664</v>
      </c>
      <c r="I626" s="4">
        <v>13.1693125</v>
      </c>
      <c r="J626" s="37">
        <v>16.104791666666667</v>
      </c>
      <c r="K626" s="4">
        <v>16.153472222222224</v>
      </c>
      <c r="L626" s="37">
        <v>16.123263888888889</v>
      </c>
      <c r="M626" s="4">
        <v>15.14763888888889</v>
      </c>
      <c r="N626" s="63">
        <v>1339.1590799999999</v>
      </c>
      <c r="O626" s="6">
        <v>1339.1590799999999</v>
      </c>
      <c r="P626" s="37">
        <v>115.70334451199999</v>
      </c>
      <c r="Q626" s="7">
        <f t="shared" si="16"/>
        <v>115.70334451199997</v>
      </c>
      <c r="R626" s="60">
        <v>309.52916666666664</v>
      </c>
      <c r="S626" s="61">
        <v>2258.5105174999999</v>
      </c>
      <c r="T626" s="91"/>
      <c r="U626" s="89">
        <v>67756.310137599095</v>
      </c>
      <c r="V626" s="77">
        <v>5.1229933894695705E-2</v>
      </c>
      <c r="W626" s="80">
        <v>1.707639395903206E-3</v>
      </c>
      <c r="X626" s="86">
        <f t="shared" si="17"/>
        <v>17262.970883703583</v>
      </c>
    </row>
    <row r="627" spans="1:24" x14ac:dyDescent="0.3">
      <c r="A627" s="33">
        <v>2011</v>
      </c>
      <c r="B627" s="3">
        <v>40803</v>
      </c>
      <c r="C627" s="33">
        <v>9</v>
      </c>
      <c r="D627" s="2">
        <v>17</v>
      </c>
      <c r="E627" s="33">
        <v>260</v>
      </c>
      <c r="F627" s="92">
        <v>625</v>
      </c>
      <c r="G627" s="4">
        <v>10.024249999999997</v>
      </c>
      <c r="H627" s="37">
        <v>309.03958333333327</v>
      </c>
      <c r="I627" s="4">
        <v>14.111739583333332</v>
      </c>
      <c r="J627" s="37">
        <v>15.993333333333334</v>
      </c>
      <c r="K627" s="4">
        <v>16.046319444444443</v>
      </c>
      <c r="L627" s="37">
        <v>16.047430555555554</v>
      </c>
      <c r="M627" s="4">
        <v>15.214861111111111</v>
      </c>
      <c r="N627" s="63">
        <v>969.62180000000001</v>
      </c>
      <c r="O627" s="6">
        <v>969.62180000000001</v>
      </c>
      <c r="P627" s="37">
        <v>83.775323519999986</v>
      </c>
      <c r="Q627" s="7">
        <f t="shared" si="16"/>
        <v>83.775323520000001</v>
      </c>
      <c r="R627" s="60">
        <v>309.03958333333327</v>
      </c>
      <c r="S627" s="61">
        <v>2254.9382237499995</v>
      </c>
      <c r="T627" s="91"/>
      <c r="U627" s="89">
        <v>67756.310137599095</v>
      </c>
      <c r="V627" s="77">
        <v>3.7151937307036392E-2</v>
      </c>
      <c r="W627" s="80">
        <v>1.2364209820438803E-3</v>
      </c>
      <c r="X627" s="86">
        <f t="shared" si="17"/>
        <v>17346.746207223583</v>
      </c>
    </row>
    <row r="628" spans="1:24" x14ac:dyDescent="0.3">
      <c r="A628" s="33">
        <v>2011</v>
      </c>
      <c r="B628" s="3">
        <v>40804</v>
      </c>
      <c r="C628" s="33">
        <v>9</v>
      </c>
      <c r="D628" s="2">
        <v>18</v>
      </c>
      <c r="E628" s="33">
        <v>261</v>
      </c>
      <c r="F628" s="92">
        <v>626</v>
      </c>
      <c r="G628" s="4">
        <v>12.554791666666661</v>
      </c>
      <c r="H628" s="37">
        <v>309.34583333333336</v>
      </c>
      <c r="I628" s="4">
        <v>14.638854166666661</v>
      </c>
      <c r="J628" s="37">
        <v>15.946250000000001</v>
      </c>
      <c r="K628" s="4">
        <v>15.997430555555553</v>
      </c>
      <c r="L628" s="37">
        <v>16.046597222222221</v>
      </c>
      <c r="M628" s="4">
        <v>15.271180555555553</v>
      </c>
      <c r="N628" s="63">
        <v>771.05356666666705</v>
      </c>
      <c r="O628" s="6">
        <v>771.05356666666705</v>
      </c>
      <c r="P628" s="37">
        <v>66.619028160000028</v>
      </c>
      <c r="Q628" s="7">
        <f t="shared" si="16"/>
        <v>66.619028160000028</v>
      </c>
      <c r="R628" s="60">
        <v>309.34583333333336</v>
      </c>
      <c r="S628" s="61">
        <v>2257.1728075000001</v>
      </c>
      <c r="T628" s="91"/>
      <c r="U628" s="89">
        <v>67756.310137599095</v>
      </c>
      <c r="V628" s="77">
        <v>2.9514367680951264E-2</v>
      </c>
      <c r="W628" s="80">
        <v>9.8321511346634023E-4</v>
      </c>
      <c r="X628" s="86">
        <f t="shared" si="17"/>
        <v>17413.365235383582</v>
      </c>
    </row>
    <row r="629" spans="1:24" x14ac:dyDescent="0.3">
      <c r="A629" s="33">
        <v>2011</v>
      </c>
      <c r="B629" s="3">
        <v>40805</v>
      </c>
      <c r="C629" s="33">
        <v>9</v>
      </c>
      <c r="D629" s="2">
        <v>19</v>
      </c>
      <c r="E629" s="33">
        <v>262</v>
      </c>
      <c r="F629" s="92">
        <v>627</v>
      </c>
      <c r="G629" s="4">
        <v>12.826874999999999</v>
      </c>
      <c r="H629" s="37">
        <v>321.19166666666678</v>
      </c>
      <c r="I629" s="4">
        <v>14.911458333333332</v>
      </c>
      <c r="J629" s="37">
        <v>15.904513888888886</v>
      </c>
      <c r="K629" s="4">
        <v>15.909444444444437</v>
      </c>
      <c r="L629" s="37">
        <v>16.00138888888889</v>
      </c>
      <c r="M629" s="4">
        <v>14.78541666666667</v>
      </c>
      <c r="N629" s="63">
        <v>808.85348636363597</v>
      </c>
      <c r="O629" s="6">
        <v>808.85348636363597</v>
      </c>
      <c r="P629" s="37">
        <v>69.884941221818153</v>
      </c>
      <c r="Q629" s="7">
        <f t="shared" si="16"/>
        <v>69.884941221818153</v>
      </c>
      <c r="R629" s="60">
        <v>321.19166666666678</v>
      </c>
      <c r="S629" s="61">
        <v>2343.6071150000007</v>
      </c>
      <c r="T629" s="91"/>
      <c r="U629" s="89">
        <v>67756.310137599095</v>
      </c>
      <c r="V629" s="77">
        <v>2.9819392838725929E-2</v>
      </c>
      <c r="W629" s="80">
        <v>1.0314159829526762E-3</v>
      </c>
      <c r="X629" s="86">
        <f t="shared" si="17"/>
        <v>17483.250176605401</v>
      </c>
    </row>
    <row r="630" spans="1:24" x14ac:dyDescent="0.3">
      <c r="A630" s="33">
        <v>2011</v>
      </c>
      <c r="B630" s="3">
        <v>40806</v>
      </c>
      <c r="C630" s="33">
        <v>9</v>
      </c>
      <c r="D630" s="2">
        <v>20</v>
      </c>
      <c r="E630" s="33">
        <v>263</v>
      </c>
      <c r="F630" s="92">
        <v>628</v>
      </c>
      <c r="G630" s="4">
        <v>14.246666666666668</v>
      </c>
      <c r="H630" s="37">
        <v>315.22291666666666</v>
      </c>
      <c r="I630" s="4">
        <v>17.670312500000001</v>
      </c>
      <c r="J630" s="37">
        <v>15.809236111111117</v>
      </c>
      <c r="K630" s="4">
        <v>15.830902777777785</v>
      </c>
      <c r="L630" s="37">
        <v>15.954583333333332</v>
      </c>
      <c r="M630" s="4">
        <v>15.397222222222224</v>
      </c>
      <c r="N630" s="63">
        <v>443.52478000000002</v>
      </c>
      <c r="O630" s="6">
        <v>443.52478000000002</v>
      </c>
      <c r="P630" s="37">
        <v>38.320540991999998</v>
      </c>
      <c r="Q630" s="7">
        <f t="shared" si="16"/>
        <v>38.320540991999998</v>
      </c>
      <c r="R630" s="60">
        <v>315.22291666666666</v>
      </c>
      <c r="S630" s="61">
        <v>2300.05553375</v>
      </c>
      <c r="T630" s="91"/>
      <c r="U630" s="89">
        <v>67756.310137599095</v>
      </c>
      <c r="V630" s="77">
        <v>1.6660702504657513E-2</v>
      </c>
      <c r="W630" s="80">
        <v>5.6556416537705315E-4</v>
      </c>
      <c r="X630" s="86">
        <f t="shared" si="17"/>
        <v>17521.570717597402</v>
      </c>
    </row>
    <row r="631" spans="1:24" x14ac:dyDescent="0.3">
      <c r="A631" s="33">
        <v>2011</v>
      </c>
      <c r="B631" s="3">
        <v>40807</v>
      </c>
      <c r="C631" s="33">
        <v>9</v>
      </c>
      <c r="D631" s="2">
        <v>21</v>
      </c>
      <c r="E631" s="33">
        <v>264</v>
      </c>
      <c r="F631" s="92">
        <v>629</v>
      </c>
      <c r="G631" s="4">
        <v>15.578125000000005</v>
      </c>
      <c r="H631" s="37">
        <v>335.54583333333329</v>
      </c>
      <c r="I631" s="4">
        <v>18.034166666666671</v>
      </c>
      <c r="J631" s="37">
        <v>15.707430555555552</v>
      </c>
      <c r="K631" s="4">
        <v>15.77006944444444</v>
      </c>
      <c r="L631" s="37">
        <v>15.883124999999993</v>
      </c>
      <c r="M631" s="4">
        <v>15.64388888888889</v>
      </c>
      <c r="N631" s="63">
        <v>578.26404390243897</v>
      </c>
      <c r="O631" s="6">
        <v>578.26404390243897</v>
      </c>
      <c r="P631" s="37">
        <v>49.962013393170729</v>
      </c>
      <c r="Q631" s="7">
        <f t="shared" si="16"/>
        <v>49.962013393170722</v>
      </c>
      <c r="R631" s="60">
        <v>335.54583333333329</v>
      </c>
      <c r="S631" s="61">
        <v>2448.3437274999997</v>
      </c>
      <c r="T631" s="91"/>
      <c r="U631" s="89">
        <v>67756.310137599095</v>
      </c>
      <c r="V631" s="77">
        <v>2.0406453894521937E-2</v>
      </c>
      <c r="W631" s="80">
        <v>7.3737801382200681E-4</v>
      </c>
      <c r="X631" s="86">
        <f t="shared" si="17"/>
        <v>17571.532730990573</v>
      </c>
    </row>
    <row r="632" spans="1:24" x14ac:dyDescent="0.3">
      <c r="A632" s="33">
        <v>2011</v>
      </c>
      <c r="B632" s="3">
        <v>40808</v>
      </c>
      <c r="C632" s="33">
        <v>9</v>
      </c>
      <c r="D632" s="2">
        <v>22</v>
      </c>
      <c r="E632" s="33">
        <v>265</v>
      </c>
      <c r="F632" s="92">
        <v>630</v>
      </c>
      <c r="G632" s="4">
        <v>14.905833333333332</v>
      </c>
      <c r="H632" s="37">
        <v>314.47291666666666</v>
      </c>
      <c r="I632" s="4">
        <v>17.313020833333336</v>
      </c>
      <c r="J632" s="37">
        <v>15.642569444444442</v>
      </c>
      <c r="K632" s="4">
        <v>15.71111111111111</v>
      </c>
      <c r="L632" s="37">
        <v>15.854791666666664</v>
      </c>
      <c r="M632" s="4">
        <v>16.226180555555555</v>
      </c>
      <c r="N632" s="63">
        <v>380.21781428571398</v>
      </c>
      <c r="O632" s="6">
        <v>380.21781428571398</v>
      </c>
      <c r="P632" s="37">
        <v>32.850819154285688</v>
      </c>
      <c r="Q632" s="7">
        <f t="shared" si="16"/>
        <v>32.850819154285695</v>
      </c>
      <c r="R632" s="60">
        <v>314.47291666666666</v>
      </c>
      <c r="S632" s="61">
        <v>2294.5830837499998</v>
      </c>
      <c r="T632" s="91"/>
      <c r="U632" s="89">
        <v>67756.310137599095</v>
      </c>
      <c r="V632" s="77">
        <v>1.4316683229703815E-2</v>
      </c>
      <c r="W632" s="80">
        <v>4.8483778245262245E-4</v>
      </c>
      <c r="X632" s="86">
        <f t="shared" si="17"/>
        <v>17604.383550144859</v>
      </c>
    </row>
    <row r="633" spans="1:24" x14ac:dyDescent="0.3">
      <c r="A633" s="33">
        <v>2011</v>
      </c>
      <c r="B633" s="3">
        <v>40809</v>
      </c>
      <c r="C633" s="33">
        <v>9</v>
      </c>
      <c r="D633" s="2">
        <v>23</v>
      </c>
      <c r="E633" s="33">
        <v>266</v>
      </c>
      <c r="F633" s="92">
        <v>631</v>
      </c>
      <c r="G633" s="4">
        <v>12.818958333333335</v>
      </c>
      <c r="H633" s="37">
        <v>323.8458333333333</v>
      </c>
      <c r="I633" s="4">
        <v>15.306145833333332</v>
      </c>
      <c r="J633" s="37">
        <v>15.650902777777782</v>
      </c>
      <c r="K633" s="4">
        <v>15.693194444444444</v>
      </c>
      <c r="L633" s="37">
        <v>15.882986111111103</v>
      </c>
      <c r="M633" s="4">
        <v>15.465486111111113</v>
      </c>
      <c r="N633" s="63">
        <v>314.27516666666702</v>
      </c>
      <c r="O633" s="6">
        <v>314.27516666666702</v>
      </c>
      <c r="P633" s="37">
        <v>27.153374400000033</v>
      </c>
      <c r="Q633" s="7">
        <f t="shared" si="16"/>
        <v>27.153374400000029</v>
      </c>
      <c r="R633" s="60">
        <v>323.8458333333333</v>
      </c>
      <c r="S633" s="61">
        <v>2362.9735074999994</v>
      </c>
      <c r="T633" s="91"/>
      <c r="U633" s="89">
        <v>67756.310137599095</v>
      </c>
      <c r="V633" s="77">
        <v>1.1491188671314394E-2</v>
      </c>
      <c r="W633" s="80">
        <v>4.0075048869776304E-4</v>
      </c>
      <c r="X633" s="86">
        <f t="shared" si="17"/>
        <v>17631.53692454486</v>
      </c>
    </row>
    <row r="634" spans="1:24" x14ac:dyDescent="0.3">
      <c r="A634" s="33">
        <v>2011</v>
      </c>
      <c r="B634" s="3">
        <v>40810</v>
      </c>
      <c r="C634" s="33">
        <v>9</v>
      </c>
      <c r="D634" s="2">
        <v>24</v>
      </c>
      <c r="E634" s="33">
        <v>267</v>
      </c>
      <c r="F634" s="92">
        <v>632</v>
      </c>
      <c r="G634" s="4">
        <v>13.984791666666668</v>
      </c>
      <c r="H634" s="37">
        <v>315.58958333333334</v>
      </c>
      <c r="I634" s="4">
        <v>17.149166666666666</v>
      </c>
      <c r="J634" s="37">
        <v>15.579513888888888</v>
      </c>
      <c r="K634" s="4">
        <v>15.632916666666668</v>
      </c>
      <c r="L634" s="37">
        <v>15.88951388888889</v>
      </c>
      <c r="M634" s="4">
        <v>15.413194444444445</v>
      </c>
      <c r="N634" s="63">
        <v>387.06704999999999</v>
      </c>
      <c r="O634" s="6">
        <v>387.06704999999999</v>
      </c>
      <c r="P634" s="37">
        <v>33.442593119999998</v>
      </c>
      <c r="Q634" s="7">
        <f t="shared" si="16"/>
        <v>33.442593120000005</v>
      </c>
      <c r="R634" s="60">
        <v>315.58958333333334</v>
      </c>
      <c r="S634" s="61">
        <v>2302.73095375</v>
      </c>
      <c r="T634" s="91"/>
      <c r="U634" s="89">
        <v>67756.310137599095</v>
      </c>
      <c r="V634" s="77">
        <v>1.4523013670154863E-2</v>
      </c>
      <c r="W634" s="80">
        <v>4.9357164007433386E-4</v>
      </c>
      <c r="X634" s="86">
        <f t="shared" si="17"/>
        <v>17664.979517664859</v>
      </c>
    </row>
    <row r="635" spans="1:24" x14ac:dyDescent="0.3">
      <c r="A635" s="33">
        <v>2011</v>
      </c>
      <c r="B635" s="3">
        <v>40811</v>
      </c>
      <c r="C635" s="33">
        <v>9</v>
      </c>
      <c r="D635" s="2">
        <v>25</v>
      </c>
      <c r="E635" s="33">
        <v>268</v>
      </c>
      <c r="F635" s="92">
        <v>633</v>
      </c>
      <c r="G635" s="4">
        <v>17.071875000000006</v>
      </c>
      <c r="H635" s="37">
        <v>313.76458333333329</v>
      </c>
      <c r="I635" s="4">
        <v>18.775520833333331</v>
      </c>
      <c r="J635" s="37">
        <v>15.436666666666676</v>
      </c>
      <c r="K635" s="4">
        <v>15.514861111111109</v>
      </c>
      <c r="L635" s="37">
        <v>15.829652777777776</v>
      </c>
      <c r="M635" s="4">
        <v>16.39576388888889</v>
      </c>
      <c r="N635" s="63">
        <v>404.17910909090898</v>
      </c>
      <c r="O635" s="6">
        <v>404.17910909090898</v>
      </c>
      <c r="P635" s="37">
        <v>34.921075025454535</v>
      </c>
      <c r="Q635" s="7">
        <f t="shared" si="16"/>
        <v>34.921075025454535</v>
      </c>
      <c r="R635" s="60">
        <v>313.76458333333329</v>
      </c>
      <c r="S635" s="61">
        <v>2289.4146587499995</v>
      </c>
      <c r="T635" s="91"/>
      <c r="U635" s="89">
        <v>67756.310137599095</v>
      </c>
      <c r="V635" s="77">
        <v>1.525327659276941E-2</v>
      </c>
      <c r="W635" s="80">
        <v>5.1539221888761402E-4</v>
      </c>
      <c r="X635" s="86">
        <f t="shared" si="17"/>
        <v>17699.900592690312</v>
      </c>
    </row>
    <row r="636" spans="1:24" x14ac:dyDescent="0.3">
      <c r="A636" s="33">
        <v>2011</v>
      </c>
      <c r="B636" s="3">
        <v>40812</v>
      </c>
      <c r="C636" s="33">
        <v>9</v>
      </c>
      <c r="D636" s="2">
        <v>26</v>
      </c>
      <c r="E636" s="33">
        <v>269</v>
      </c>
      <c r="F636" s="92">
        <v>634</v>
      </c>
      <c r="G636" s="4">
        <v>18.473333333333336</v>
      </c>
      <c r="H636" s="37">
        <v>312.66250000000002</v>
      </c>
      <c r="I636" s="4">
        <v>20.41375</v>
      </c>
      <c r="J636" s="37">
        <v>15.369999999999992</v>
      </c>
      <c r="K636" s="4">
        <v>15.513125000000002</v>
      </c>
      <c r="L636" s="37">
        <v>15.742847222222222</v>
      </c>
      <c r="M636" s="4">
        <v>17.806458333333328</v>
      </c>
      <c r="N636" s="63" t="s">
        <v>27</v>
      </c>
      <c r="O636" s="6">
        <v>407.85240681818198</v>
      </c>
      <c r="P636" s="37" t="s">
        <v>27</v>
      </c>
      <c r="Q636" s="7">
        <f t="shared" si="16"/>
        <v>35.238447949090919</v>
      </c>
      <c r="R636" s="60">
        <v>312.66250000000002</v>
      </c>
      <c r="S636" s="61">
        <v>2281.3731975000001</v>
      </c>
      <c r="T636" s="91"/>
      <c r="U636" s="89">
        <v>67756.310137599095</v>
      </c>
      <c r="V636" s="77" t="s">
        <v>27</v>
      </c>
      <c r="W636" s="80" t="s">
        <v>27</v>
      </c>
      <c r="X636" s="86">
        <f t="shared" si="17"/>
        <v>17735.139040639402</v>
      </c>
    </row>
    <row r="637" spans="1:24" x14ac:dyDescent="0.3">
      <c r="A637" s="33">
        <v>2011</v>
      </c>
      <c r="B637" s="3">
        <v>40813</v>
      </c>
      <c r="C637" s="33">
        <v>9</v>
      </c>
      <c r="D637" s="2">
        <v>27</v>
      </c>
      <c r="E637" s="33">
        <v>270</v>
      </c>
      <c r="F637" s="92">
        <v>635</v>
      </c>
      <c r="G637" s="4">
        <v>17.075208333333332</v>
      </c>
      <c r="H637" s="37">
        <v>315.24583333333322</v>
      </c>
      <c r="I637" s="4">
        <v>19.813333333333333</v>
      </c>
      <c r="J637" s="37">
        <v>15.433541666666665</v>
      </c>
      <c r="K637" s="4">
        <v>15.488402777777777</v>
      </c>
      <c r="L637" s="37">
        <v>15.840972222222222</v>
      </c>
      <c r="M637" s="4">
        <v>18.285</v>
      </c>
      <c r="N637" s="63" t="s">
        <v>27</v>
      </c>
      <c r="O637" s="6">
        <v>411.52570454545503</v>
      </c>
      <c r="P637" s="37" t="s">
        <v>27</v>
      </c>
      <c r="Q637" s="7">
        <f t="shared" si="16"/>
        <v>35.555820872727317</v>
      </c>
      <c r="R637" s="60">
        <v>315.24583333333322</v>
      </c>
      <c r="S637" s="61">
        <v>2300.2227474999991</v>
      </c>
      <c r="T637" s="91"/>
      <c r="U637" s="89">
        <v>67756.310137599095</v>
      </c>
      <c r="V637" s="77" t="s">
        <v>27</v>
      </c>
      <c r="W637" s="80" t="s">
        <v>27</v>
      </c>
      <c r="X637" s="86">
        <f t="shared" si="17"/>
        <v>17770.694861512129</v>
      </c>
    </row>
    <row r="638" spans="1:24" x14ac:dyDescent="0.3">
      <c r="A638" s="33">
        <v>2011</v>
      </c>
      <c r="B638" s="3">
        <v>40814</v>
      </c>
      <c r="C638" s="33">
        <v>9</v>
      </c>
      <c r="D638" s="2">
        <v>28</v>
      </c>
      <c r="E638" s="33">
        <v>271</v>
      </c>
      <c r="F638" s="92">
        <v>636</v>
      </c>
      <c r="G638" s="4">
        <v>15.307708333333336</v>
      </c>
      <c r="H638" s="37">
        <v>314.33958333333334</v>
      </c>
      <c r="I638" s="4">
        <v>17.268645833333331</v>
      </c>
      <c r="J638" s="37">
        <v>15.398402777777774</v>
      </c>
      <c r="K638" s="4">
        <v>15.484375000000002</v>
      </c>
      <c r="L638" s="37">
        <v>15.837986111111112</v>
      </c>
      <c r="M638" s="4">
        <v>17.378888888888891</v>
      </c>
      <c r="N638" s="63" t="s">
        <v>27</v>
      </c>
      <c r="O638" s="6">
        <v>415.199002272727</v>
      </c>
      <c r="P638" s="37" t="s">
        <v>27</v>
      </c>
      <c r="Q638" s="7">
        <f t="shared" si="16"/>
        <v>35.873193796363616</v>
      </c>
      <c r="R638" s="60">
        <v>314.33958333333334</v>
      </c>
      <c r="S638" s="61">
        <v>2293.61020375</v>
      </c>
      <c r="T638" s="91"/>
      <c r="U638" s="89">
        <v>67756.310137599095</v>
      </c>
      <c r="V638" s="77" t="s">
        <v>27</v>
      </c>
      <c r="W638" s="80" t="s">
        <v>27</v>
      </c>
      <c r="X638" s="86">
        <f t="shared" si="17"/>
        <v>17806.568055308493</v>
      </c>
    </row>
    <row r="639" spans="1:24" x14ac:dyDescent="0.3">
      <c r="A639" s="33">
        <v>2011</v>
      </c>
      <c r="B639" s="3">
        <v>40815</v>
      </c>
      <c r="C639" s="33">
        <v>9</v>
      </c>
      <c r="D639" s="2">
        <v>29</v>
      </c>
      <c r="E639" s="33">
        <v>272</v>
      </c>
      <c r="F639" s="92">
        <v>637</v>
      </c>
      <c r="G639" s="4">
        <v>13.535208333333328</v>
      </c>
      <c r="H639" s="37">
        <v>316.82083333333327</v>
      </c>
      <c r="I639" s="4">
        <v>16.368749999999999</v>
      </c>
      <c r="J639" s="37">
        <v>15.376319444444446</v>
      </c>
      <c r="K639" s="4">
        <v>15.464097222222215</v>
      </c>
      <c r="L639" s="37">
        <v>15.886041666666664</v>
      </c>
      <c r="M639" s="4">
        <v>16.525416666666668</v>
      </c>
      <c r="N639" s="63">
        <v>418.8723</v>
      </c>
      <c r="O639" s="6">
        <v>418.8723</v>
      </c>
      <c r="P639" s="37">
        <v>36.19056672</v>
      </c>
      <c r="Q639" s="7">
        <f t="shared" si="16"/>
        <v>36.19056672</v>
      </c>
      <c r="R639" s="60">
        <v>316.82083333333327</v>
      </c>
      <c r="S639" s="61">
        <v>2311.7148924999997</v>
      </c>
      <c r="T639" s="91"/>
      <c r="U639" s="89">
        <v>67756.310137599095</v>
      </c>
      <c r="V639" s="77">
        <v>1.5655289861831439E-2</v>
      </c>
      <c r="W639" s="80">
        <v>5.3412835862083434E-4</v>
      </c>
      <c r="X639" s="86">
        <f t="shared" si="17"/>
        <v>17842.758622028494</v>
      </c>
    </row>
    <row r="640" spans="1:24" x14ac:dyDescent="0.3">
      <c r="A640" s="33">
        <v>2011</v>
      </c>
      <c r="B640" s="3">
        <v>40816</v>
      </c>
      <c r="C640" s="33">
        <v>9</v>
      </c>
      <c r="D640" s="2">
        <v>30</v>
      </c>
      <c r="E640" s="33">
        <v>273</v>
      </c>
      <c r="F640" s="92">
        <v>638</v>
      </c>
      <c r="G640" s="4">
        <v>10.196291666666667</v>
      </c>
      <c r="H640" s="37">
        <v>323.09999999999997</v>
      </c>
      <c r="I640" s="4">
        <v>14.154895833333335</v>
      </c>
      <c r="J640" s="37">
        <v>15.363194444444446</v>
      </c>
      <c r="K640" s="4">
        <v>15.464999999999996</v>
      </c>
      <c r="L640" s="37">
        <v>15.898819444444444</v>
      </c>
      <c r="M640" s="4">
        <v>14.655555555555553</v>
      </c>
      <c r="N640" s="63">
        <v>364.93736388888902</v>
      </c>
      <c r="O640" s="6">
        <v>364.93736388888902</v>
      </c>
      <c r="P640" s="37">
        <v>31.530588240000011</v>
      </c>
      <c r="Q640" s="7">
        <f t="shared" si="16"/>
        <v>31.530588240000011</v>
      </c>
      <c r="R640" s="60">
        <v>323.09999999999997</v>
      </c>
      <c r="S640" s="61">
        <v>2357.5314599999997</v>
      </c>
      <c r="T640" s="91"/>
      <c r="U640" s="89">
        <v>67756.310137599095</v>
      </c>
      <c r="V640" s="77">
        <v>1.3374408263463859E-2</v>
      </c>
      <c r="W640" s="80">
        <v>4.6535279409353739E-4</v>
      </c>
      <c r="X640" s="86">
        <f t="shared" si="17"/>
        <v>17874.289210268493</v>
      </c>
    </row>
    <row r="641" spans="1:24" x14ac:dyDescent="0.3">
      <c r="A641" s="33">
        <v>2011</v>
      </c>
      <c r="B641" s="3">
        <v>40817</v>
      </c>
      <c r="C641" s="33">
        <v>10</v>
      </c>
      <c r="D641" s="2">
        <v>1</v>
      </c>
      <c r="E641" s="33">
        <v>274</v>
      </c>
      <c r="F641" s="92">
        <v>639</v>
      </c>
      <c r="G641" s="4">
        <v>5.7476250000000002</v>
      </c>
      <c r="H641" s="37">
        <v>314.46458333333322</v>
      </c>
      <c r="I641" s="4">
        <v>9.8288854166666653</v>
      </c>
      <c r="J641" s="37">
        <v>15.410138888888888</v>
      </c>
      <c r="K641" s="4">
        <v>15.448611111111108</v>
      </c>
      <c r="L641" s="37">
        <v>15.890416666666665</v>
      </c>
      <c r="M641" s="4">
        <v>11.354305555555555</v>
      </c>
      <c r="N641" s="63">
        <v>338.92632083333302</v>
      </c>
      <c r="O641" s="6">
        <v>338.92632083333302</v>
      </c>
      <c r="P641" s="37">
        <v>29.283234119999975</v>
      </c>
      <c r="Q641" s="7">
        <f t="shared" si="16"/>
        <v>29.283234119999975</v>
      </c>
      <c r="R641" s="60">
        <v>314.46458333333322</v>
      </c>
      <c r="S641" s="61">
        <v>2294.5222787499993</v>
      </c>
      <c r="T641" s="91"/>
      <c r="U641" s="89">
        <v>67756.310137599095</v>
      </c>
      <c r="V641" s="77">
        <v>1.2762235691149086E-2</v>
      </c>
      <c r="W641" s="80">
        <v>4.3218460480701746E-4</v>
      </c>
      <c r="X641" s="86">
        <f t="shared" si="17"/>
        <v>17903.572444388494</v>
      </c>
    </row>
    <row r="642" spans="1:24" x14ac:dyDescent="0.3">
      <c r="A642" s="33">
        <v>2011</v>
      </c>
      <c r="B642" s="3">
        <v>40818</v>
      </c>
      <c r="C642" s="33">
        <v>10</v>
      </c>
      <c r="D642" s="2">
        <v>2</v>
      </c>
      <c r="E642" s="33">
        <v>275</v>
      </c>
      <c r="F642" s="92">
        <v>640</v>
      </c>
      <c r="G642" s="4">
        <v>5.0724375000000004</v>
      </c>
      <c r="H642" s="37">
        <v>317.60624999999999</v>
      </c>
      <c r="I642" s="4">
        <v>8.1302187500000009</v>
      </c>
      <c r="J642" s="37">
        <v>15.360416666666666</v>
      </c>
      <c r="K642" s="4">
        <v>15.419791666666669</v>
      </c>
      <c r="L642" s="37">
        <v>15.762916666666664</v>
      </c>
      <c r="M642" s="4">
        <v>9.3119166666666668</v>
      </c>
      <c r="N642" s="63">
        <v>319.596745</v>
      </c>
      <c r="O642" s="6">
        <v>319.596745</v>
      </c>
      <c r="P642" s="37">
        <v>27.613158767999998</v>
      </c>
      <c r="Q642" s="7">
        <f t="shared" si="16"/>
        <v>27.613158768000002</v>
      </c>
      <c r="R642" s="60">
        <v>317.60624999999999</v>
      </c>
      <c r="S642" s="61">
        <v>2317.44576375</v>
      </c>
      <c r="T642" s="91"/>
      <c r="U642" s="89">
        <v>67756.310137599095</v>
      </c>
      <c r="V642" s="77">
        <v>1.1915341968270043E-2</v>
      </c>
      <c r="W642" s="80">
        <v>4.0753634180969075E-4</v>
      </c>
      <c r="X642" s="86">
        <f t="shared" si="17"/>
        <v>17931.185603156493</v>
      </c>
    </row>
    <row r="643" spans="1:24" x14ac:dyDescent="0.3">
      <c r="A643" s="33">
        <v>2011</v>
      </c>
      <c r="B643" s="3">
        <v>40819</v>
      </c>
      <c r="C643" s="33">
        <v>10</v>
      </c>
      <c r="D643" s="2">
        <v>3</v>
      </c>
      <c r="E643" s="33">
        <v>276</v>
      </c>
      <c r="F643" s="92">
        <v>641</v>
      </c>
      <c r="G643" s="4">
        <v>9.9185416666666644</v>
      </c>
      <c r="H643" s="37">
        <v>320.46666666666675</v>
      </c>
      <c r="I643" s="4">
        <v>12.586562499999999</v>
      </c>
      <c r="J643" s="37">
        <v>15.300208333333336</v>
      </c>
      <c r="K643" s="4">
        <v>15.357916666666668</v>
      </c>
      <c r="L643" s="37">
        <v>15.223750000000001</v>
      </c>
      <c r="M643" s="4">
        <v>10.283958333333333</v>
      </c>
      <c r="N643" s="63">
        <v>324.55567575757601</v>
      </c>
      <c r="O643" s="6">
        <v>324.55567575757601</v>
      </c>
      <c r="P643" s="37">
        <v>28.041610385454568</v>
      </c>
      <c r="Q643" s="7">
        <f t="shared" si="16"/>
        <v>28.041610385454565</v>
      </c>
      <c r="R643" s="60">
        <v>320.46666666666675</v>
      </c>
      <c r="S643" s="61">
        <v>2338.3170800000003</v>
      </c>
      <c r="T643" s="31">
        <v>17217</v>
      </c>
      <c r="U643" s="89">
        <v>67756.310137599095</v>
      </c>
      <c r="V643" s="77">
        <v>1.1992218944684168E-2</v>
      </c>
      <c r="W643" s="80">
        <v>4.1385976196914857E-4</v>
      </c>
      <c r="X643" s="86">
        <f t="shared" si="17"/>
        <v>17959.227213541948</v>
      </c>
    </row>
    <row r="644" spans="1:24" x14ac:dyDescent="0.3">
      <c r="A644" s="33">
        <v>2011</v>
      </c>
      <c r="B644" s="3">
        <v>40820</v>
      </c>
      <c r="C644" s="33">
        <v>10</v>
      </c>
      <c r="D644" s="2">
        <v>4</v>
      </c>
      <c r="E644" s="33">
        <v>277</v>
      </c>
      <c r="F644" s="92">
        <v>642</v>
      </c>
      <c r="G644" s="4">
        <v>12.249791666666665</v>
      </c>
      <c r="H644" s="37">
        <v>321.89583333333348</v>
      </c>
      <c r="I644" s="4">
        <v>14.369375000000002</v>
      </c>
      <c r="J644" s="37">
        <v>15.221944444444446</v>
      </c>
      <c r="K644" s="4">
        <v>15.189097222222211</v>
      </c>
      <c r="L644" s="37">
        <v>15.076805555555554</v>
      </c>
      <c r="M644" s="4">
        <v>12.029305555555554</v>
      </c>
      <c r="N644" s="63">
        <v>256.67485714285698</v>
      </c>
      <c r="O644" s="6">
        <v>256.67485714285698</v>
      </c>
      <c r="P644" s="37">
        <v>22.176707657142842</v>
      </c>
      <c r="Q644" s="7">
        <f t="shared" si="16"/>
        <v>22.176707657142845</v>
      </c>
      <c r="R644" s="60">
        <v>321.89583333333348</v>
      </c>
      <c r="S644" s="61">
        <v>2348.745137500001</v>
      </c>
      <c r="T644" s="91"/>
      <c r="U644" s="89">
        <v>67756.310137599095</v>
      </c>
      <c r="V644" s="77">
        <v>9.4419387199871675E-3</v>
      </c>
      <c r="W644" s="80">
        <v>3.2730099399017629E-4</v>
      </c>
      <c r="X644" s="86">
        <f t="shared" si="17"/>
        <v>17981.403921199089</v>
      </c>
    </row>
    <row r="645" spans="1:24" x14ac:dyDescent="0.3">
      <c r="A645" s="33">
        <v>2011</v>
      </c>
      <c r="B645" s="3">
        <v>40821</v>
      </c>
      <c r="C645" s="33">
        <v>10</v>
      </c>
      <c r="D645" s="2">
        <v>5</v>
      </c>
      <c r="E645" s="33">
        <v>278</v>
      </c>
      <c r="F645" s="92">
        <v>643</v>
      </c>
      <c r="G645" s="4">
        <v>12.274854166666669</v>
      </c>
      <c r="H645" s="37">
        <v>317.21458333333334</v>
      </c>
      <c r="I645" s="4">
        <v>13.838770833333335</v>
      </c>
      <c r="J645" s="37">
        <v>15.159375000000002</v>
      </c>
      <c r="K645" s="4">
        <v>15.187500000000005</v>
      </c>
      <c r="L645" s="37">
        <v>15.051180555555559</v>
      </c>
      <c r="M645" s="4">
        <v>12.721249999999998</v>
      </c>
      <c r="N645" s="63">
        <v>300.25144999999998</v>
      </c>
      <c r="O645" s="6">
        <v>300.25144999999998</v>
      </c>
      <c r="P645" s="37">
        <v>25.941725279999996</v>
      </c>
      <c r="Q645" s="7">
        <f t="shared" si="16"/>
        <v>25.94172528</v>
      </c>
      <c r="R645" s="60">
        <v>317.21458333333334</v>
      </c>
      <c r="S645" s="61">
        <v>2314.5879287499997</v>
      </c>
      <c r="T645" s="91"/>
      <c r="U645" s="89">
        <v>67756.310137599095</v>
      </c>
      <c r="V645" s="77">
        <v>1.1207923863151703E-2</v>
      </c>
      <c r="W645" s="80">
        <v>3.8286803439144929E-4</v>
      </c>
      <c r="X645" s="86">
        <f t="shared" si="17"/>
        <v>18007.345646479091</v>
      </c>
    </row>
    <row r="646" spans="1:24" x14ac:dyDescent="0.3">
      <c r="A646" s="33">
        <v>2011</v>
      </c>
      <c r="B646" s="3">
        <v>40822</v>
      </c>
      <c r="C646" s="33">
        <v>10</v>
      </c>
      <c r="D646" s="2">
        <v>6</v>
      </c>
      <c r="E646" s="33">
        <v>279</v>
      </c>
      <c r="F646" s="92">
        <v>644</v>
      </c>
      <c r="G646" s="4">
        <v>12.216312499999995</v>
      </c>
      <c r="H646" s="37">
        <v>314.56041666666664</v>
      </c>
      <c r="I646" s="4">
        <v>14.004510416666665</v>
      </c>
      <c r="J646" s="37">
        <v>15.110624999999999</v>
      </c>
      <c r="K646" s="4">
        <v>15.148888888888882</v>
      </c>
      <c r="L646" s="37">
        <v>14.854444444444445</v>
      </c>
      <c r="M646" s="4">
        <v>12.876111111111113</v>
      </c>
      <c r="N646" s="63">
        <v>387.02989374999999</v>
      </c>
      <c r="O646" s="6">
        <v>387.02989374999999</v>
      </c>
      <c r="P646" s="37">
        <v>33.439382819999999</v>
      </c>
      <c r="Q646" s="7">
        <f t="shared" si="16"/>
        <v>33.439382819999999</v>
      </c>
      <c r="R646" s="60">
        <v>314.56041666666664</v>
      </c>
      <c r="S646" s="61">
        <v>2295.2215362499996</v>
      </c>
      <c r="T646" s="91"/>
      <c r="U646" s="89">
        <v>67756.310137599095</v>
      </c>
      <c r="V646" s="77">
        <v>1.4569130818907461E-2</v>
      </c>
      <c r="W646" s="80">
        <v>4.935242599854022E-4</v>
      </c>
      <c r="X646" s="86">
        <f t="shared" si="17"/>
        <v>18040.785029299092</v>
      </c>
    </row>
    <row r="647" spans="1:24" x14ac:dyDescent="0.3">
      <c r="A647" s="33">
        <v>2011</v>
      </c>
      <c r="B647" s="3">
        <v>40823</v>
      </c>
      <c r="C647" s="33">
        <v>10</v>
      </c>
      <c r="D647" s="2">
        <v>7</v>
      </c>
      <c r="E647" s="33">
        <v>280</v>
      </c>
      <c r="F647" s="92">
        <v>645</v>
      </c>
      <c r="G647" s="4">
        <v>15.341250000000002</v>
      </c>
      <c r="H647" s="37">
        <v>314.70624999999984</v>
      </c>
      <c r="I647" s="4">
        <v>16.338020833333335</v>
      </c>
      <c r="J647" s="37">
        <v>15.068263888888888</v>
      </c>
      <c r="K647" s="4">
        <v>15.074305555555549</v>
      </c>
      <c r="L647" s="37">
        <v>14.735486111111108</v>
      </c>
      <c r="M647" s="4">
        <v>14.094930555555555</v>
      </c>
      <c r="N647" s="63">
        <v>317.44905714285699</v>
      </c>
      <c r="O647" s="6">
        <v>317.44905714285699</v>
      </c>
      <c r="P647" s="37">
        <v>27.427598537142842</v>
      </c>
      <c r="Q647" s="7">
        <f t="shared" si="16"/>
        <v>27.427598537142845</v>
      </c>
      <c r="R647" s="60">
        <v>314.70624999999984</v>
      </c>
      <c r="S647" s="61">
        <v>2296.2856237499986</v>
      </c>
      <c r="T647" s="91"/>
      <c r="U647" s="89">
        <v>67756.310137599095</v>
      </c>
      <c r="V647" s="77">
        <v>1.1944332296237439E-2</v>
      </c>
      <c r="W647" s="80">
        <v>4.0479770048639077E-4</v>
      </c>
      <c r="X647" s="86">
        <f t="shared" si="17"/>
        <v>18068.212627836234</v>
      </c>
    </row>
    <row r="648" spans="1:24" x14ac:dyDescent="0.3">
      <c r="A648" s="33">
        <v>2011</v>
      </c>
      <c r="B648" s="3">
        <v>40824</v>
      </c>
      <c r="C648" s="33">
        <v>10</v>
      </c>
      <c r="D648" s="2">
        <v>8</v>
      </c>
      <c r="E648" s="33">
        <v>281</v>
      </c>
      <c r="F648" s="92">
        <v>646</v>
      </c>
      <c r="G648" s="4">
        <v>16.825416666666666</v>
      </c>
      <c r="H648" s="37">
        <v>315.56666666666678</v>
      </c>
      <c r="I648" s="4">
        <v>17.260312500000005</v>
      </c>
      <c r="J648" s="37">
        <v>15.05388888888888</v>
      </c>
      <c r="K648" s="4">
        <v>15.057152777777778</v>
      </c>
      <c r="L648" s="37">
        <v>14.705</v>
      </c>
      <c r="M648" s="4">
        <v>15.114444444444446</v>
      </c>
      <c r="N648" s="63">
        <v>343.76000857142901</v>
      </c>
      <c r="O648" s="6">
        <v>343.76000857142901</v>
      </c>
      <c r="P648" s="37">
        <v>29.700864740571465</v>
      </c>
      <c r="Q648" s="7">
        <f t="shared" si="16"/>
        <v>29.700864740571465</v>
      </c>
      <c r="R648" s="60">
        <v>315.56666666666678</v>
      </c>
      <c r="S648" s="61">
        <v>2302.5637400000005</v>
      </c>
      <c r="T648" s="91"/>
      <c r="U648" s="89">
        <v>67756.310137599095</v>
      </c>
      <c r="V648" s="77">
        <v>1.2899041283682969E-2</v>
      </c>
      <c r="W648" s="80">
        <v>4.3834832032994613E-4</v>
      </c>
      <c r="X648" s="86">
        <f t="shared" si="17"/>
        <v>18097.913492576805</v>
      </c>
    </row>
    <row r="649" spans="1:24" x14ac:dyDescent="0.3">
      <c r="A649" s="33">
        <v>2011</v>
      </c>
      <c r="B649" s="3">
        <v>40825</v>
      </c>
      <c r="C649" s="33">
        <v>10</v>
      </c>
      <c r="D649" s="2">
        <v>9</v>
      </c>
      <c r="E649" s="33">
        <v>282</v>
      </c>
      <c r="F649" s="92">
        <v>647</v>
      </c>
      <c r="G649" s="4">
        <v>18.087916666666668</v>
      </c>
      <c r="H649" s="37">
        <v>314.46041666666667</v>
      </c>
      <c r="I649" s="4">
        <v>18.938645833333332</v>
      </c>
      <c r="J649" s="37">
        <v>15.042361111111106</v>
      </c>
      <c r="K649" s="4">
        <v>15.010347222222222</v>
      </c>
      <c r="L649" s="37">
        <v>14.690833333333336</v>
      </c>
      <c r="M649" s="4">
        <v>15.845902777777779</v>
      </c>
      <c r="N649" s="63">
        <v>284.71537000000001</v>
      </c>
      <c r="O649" s="6">
        <v>284.71537000000001</v>
      </c>
      <c r="P649" s="37">
        <v>24.599407968000001</v>
      </c>
      <c r="Q649" s="7">
        <f t="shared" si="16"/>
        <v>24.599407968000001</v>
      </c>
      <c r="R649" s="60">
        <v>314.46041666666667</v>
      </c>
      <c r="S649" s="61">
        <v>2294.4918762500001</v>
      </c>
      <c r="T649" s="91"/>
      <c r="U649" s="89">
        <v>67756.310137599095</v>
      </c>
      <c r="V649" s="77">
        <v>1.0721069977464472E-2</v>
      </c>
      <c r="W649" s="80">
        <v>3.63057077902319E-4</v>
      </c>
      <c r="X649" s="86">
        <f t="shared" si="17"/>
        <v>18122.512900544803</v>
      </c>
    </row>
    <row r="650" spans="1:24" x14ac:dyDescent="0.3">
      <c r="A650" s="33">
        <v>2011</v>
      </c>
      <c r="B650" s="3">
        <v>40826</v>
      </c>
      <c r="C650" s="33">
        <v>10</v>
      </c>
      <c r="D650" s="2">
        <v>10</v>
      </c>
      <c r="E650" s="33">
        <v>283</v>
      </c>
      <c r="F650" s="92">
        <v>648</v>
      </c>
      <c r="G650" s="4">
        <v>16.958750000000006</v>
      </c>
      <c r="H650" s="37">
        <v>314.35416666666669</v>
      </c>
      <c r="I650" s="4">
        <v>17.903958333333332</v>
      </c>
      <c r="J650" s="37">
        <v>14.988888888888887</v>
      </c>
      <c r="K650" s="4">
        <v>14.954375000000006</v>
      </c>
      <c r="L650" s="37">
        <v>14.75798611111111</v>
      </c>
      <c r="M650" s="4">
        <v>16.07236111111111</v>
      </c>
      <c r="N650" s="63" t="s">
        <v>27</v>
      </c>
      <c r="O650" s="6">
        <v>276.66861833333297</v>
      </c>
      <c r="P650" s="37" t="s">
        <v>27</v>
      </c>
      <c r="Q650" s="7">
        <f t="shared" si="16"/>
        <v>23.904168623999968</v>
      </c>
      <c r="R650" s="60">
        <v>314.35416666666669</v>
      </c>
      <c r="S650" s="61">
        <v>2293.7166124999999</v>
      </c>
      <c r="T650" s="91"/>
      <c r="U650" s="89">
        <v>67756.310137599095</v>
      </c>
      <c r="V650" s="77" t="s">
        <v>27</v>
      </c>
      <c r="W650" s="80" t="s">
        <v>27</v>
      </c>
      <c r="X650" s="86">
        <f t="shared" si="17"/>
        <v>18146.417069168805</v>
      </c>
    </row>
    <row r="651" spans="1:24" x14ac:dyDescent="0.3">
      <c r="A651" s="33">
        <v>2011</v>
      </c>
      <c r="B651" s="3">
        <v>40827</v>
      </c>
      <c r="C651" s="33">
        <v>10</v>
      </c>
      <c r="D651" s="2">
        <v>11</v>
      </c>
      <c r="E651" s="33">
        <v>284</v>
      </c>
      <c r="F651" s="92">
        <v>649</v>
      </c>
      <c r="G651" s="4">
        <v>16.834791666666671</v>
      </c>
      <c r="H651" s="37">
        <v>315.58958333333328</v>
      </c>
      <c r="I651" s="4">
        <v>17.292291666666667</v>
      </c>
      <c r="J651" s="37">
        <v>14.991458333333334</v>
      </c>
      <c r="K651" s="4">
        <v>14.937986111111114</v>
      </c>
      <c r="L651" s="37">
        <v>14.852708333333332</v>
      </c>
      <c r="M651" s="4">
        <v>16.069722222222225</v>
      </c>
      <c r="N651" s="63">
        <v>268.62186666666702</v>
      </c>
      <c r="O651" s="6">
        <v>268.62186666666702</v>
      </c>
      <c r="P651" s="37">
        <v>23.208929280000032</v>
      </c>
      <c r="Q651" s="7">
        <f t="shared" si="16"/>
        <v>23.208929280000032</v>
      </c>
      <c r="R651" s="60">
        <v>315.58958333333328</v>
      </c>
      <c r="S651" s="61">
        <v>2302.7309537499996</v>
      </c>
      <c r="T651" s="91"/>
      <c r="U651" s="89">
        <v>67756.310137599095</v>
      </c>
      <c r="V651" s="77">
        <v>1.0078871455740093E-2</v>
      </c>
      <c r="W651" s="80">
        <v>3.4253531859789122E-4</v>
      </c>
      <c r="X651" s="86">
        <f t="shared" si="17"/>
        <v>18169.625998448806</v>
      </c>
    </row>
    <row r="652" spans="1:24" x14ac:dyDescent="0.3">
      <c r="A652" s="33">
        <v>2011</v>
      </c>
      <c r="B652" s="3">
        <v>40828</v>
      </c>
      <c r="C652" s="33">
        <v>10</v>
      </c>
      <c r="D652" s="2">
        <v>12</v>
      </c>
      <c r="E652" s="33">
        <v>285</v>
      </c>
      <c r="F652" s="92">
        <v>650</v>
      </c>
      <c r="G652" s="4">
        <v>13.773333333333332</v>
      </c>
      <c r="H652" s="37">
        <v>315.87291666666664</v>
      </c>
      <c r="I652" s="4">
        <v>16.020520833333336</v>
      </c>
      <c r="J652" s="37">
        <v>14.970694444444447</v>
      </c>
      <c r="K652" s="4">
        <v>14.972152777777772</v>
      </c>
      <c r="L652" s="37">
        <v>14.95729166666667</v>
      </c>
      <c r="M652" s="4">
        <v>15.360347222222224</v>
      </c>
      <c r="N652" s="63">
        <v>345.03179999999998</v>
      </c>
      <c r="O652" s="6">
        <v>345.03179999999998</v>
      </c>
      <c r="P652" s="37">
        <v>29.81074752</v>
      </c>
      <c r="Q652" s="7">
        <f t="shared" si="16"/>
        <v>29.81074752</v>
      </c>
      <c r="R652" s="60">
        <v>315.87291666666664</v>
      </c>
      <c r="S652" s="61">
        <v>2304.7983237499998</v>
      </c>
      <c r="T652" s="91"/>
      <c r="U652" s="89">
        <v>67756.310137599095</v>
      </c>
      <c r="V652" s="77">
        <v>1.2934210864704514E-2</v>
      </c>
      <c r="W652" s="80">
        <v>4.3997005532710561E-4</v>
      </c>
      <c r="X652" s="86">
        <f t="shared" si="17"/>
        <v>18199.436745968807</v>
      </c>
    </row>
    <row r="653" spans="1:24" x14ac:dyDescent="0.3">
      <c r="A653" s="33">
        <v>2011</v>
      </c>
      <c r="B653" s="3">
        <v>40829</v>
      </c>
      <c r="C653" s="33">
        <v>10</v>
      </c>
      <c r="D653" s="2">
        <v>13</v>
      </c>
      <c r="E653" s="33">
        <v>286</v>
      </c>
      <c r="F653" s="92">
        <v>651</v>
      </c>
      <c r="G653" s="4">
        <v>14.426249999999996</v>
      </c>
      <c r="H653" s="37">
        <v>326.68124999999992</v>
      </c>
      <c r="I653" s="4">
        <v>16.995416666666664</v>
      </c>
      <c r="J653" s="37">
        <v>14.945138888888884</v>
      </c>
      <c r="K653" s="4">
        <v>14.947222222222221</v>
      </c>
      <c r="L653" s="37">
        <v>15.147361111111115</v>
      </c>
      <c r="M653" s="4">
        <v>14.582569444444445</v>
      </c>
      <c r="N653" s="63">
        <v>347.55439310344798</v>
      </c>
      <c r="O653" s="6">
        <v>347.55439310344798</v>
      </c>
      <c r="P653" s="37">
        <v>30.028699564137906</v>
      </c>
      <c r="Q653" s="7">
        <f t="shared" si="16"/>
        <v>30.028699564137906</v>
      </c>
      <c r="R653" s="60">
        <v>326.68124999999992</v>
      </c>
      <c r="S653" s="61">
        <v>2383.6624087499995</v>
      </c>
      <c r="T653" s="91"/>
      <c r="U653" s="89">
        <v>67756.310137599095</v>
      </c>
      <c r="V653" s="77">
        <v>1.259771495070271E-2</v>
      </c>
      <c r="W653" s="80">
        <v>4.431867600693693E-4</v>
      </c>
      <c r="X653" s="86">
        <f t="shared" si="17"/>
        <v>18229.465445532944</v>
      </c>
    </row>
    <row r="654" spans="1:24" x14ac:dyDescent="0.3">
      <c r="A654" s="33">
        <v>2011</v>
      </c>
      <c r="B654" s="3">
        <v>40830</v>
      </c>
      <c r="C654" s="33">
        <v>10</v>
      </c>
      <c r="D654" s="2">
        <v>14</v>
      </c>
      <c r="E654" s="33">
        <v>287</v>
      </c>
      <c r="F654" s="92">
        <v>652</v>
      </c>
      <c r="G654" s="4">
        <v>12.065416666666666</v>
      </c>
      <c r="H654" s="37">
        <v>323.79583333333341</v>
      </c>
      <c r="I654" s="4">
        <v>14.956145833333331</v>
      </c>
      <c r="J654" s="37">
        <v>14.924652777777778</v>
      </c>
      <c r="K654" s="4">
        <v>14.941041666666669</v>
      </c>
      <c r="L654" s="37">
        <v>15.040277777777774</v>
      </c>
      <c r="M654" s="4">
        <v>14.468958333333333</v>
      </c>
      <c r="N654" s="63">
        <v>316.36310869565199</v>
      </c>
      <c r="O654" s="6">
        <v>316.36310869565199</v>
      </c>
      <c r="P654" s="37">
        <v>27.333772591304331</v>
      </c>
      <c r="Q654" s="7">
        <f t="shared" si="16"/>
        <v>27.333772591304331</v>
      </c>
      <c r="R654" s="60">
        <v>323.79583333333341</v>
      </c>
      <c r="S654" s="61">
        <v>2362.6086775000003</v>
      </c>
      <c r="T654" s="91"/>
      <c r="U654" s="89">
        <v>67756.310137599095</v>
      </c>
      <c r="V654" s="77">
        <v>1.1569318631398418E-2</v>
      </c>
      <c r="W654" s="80">
        <v>4.0341294465113397E-4</v>
      </c>
      <c r="X654" s="86">
        <f t="shared" si="17"/>
        <v>18256.799218124248</v>
      </c>
    </row>
    <row r="655" spans="1:24" x14ac:dyDescent="0.3">
      <c r="A655" s="33">
        <v>2011</v>
      </c>
      <c r="B655" s="3">
        <v>40831</v>
      </c>
      <c r="C655" s="33">
        <v>10</v>
      </c>
      <c r="D655" s="2">
        <v>15</v>
      </c>
      <c r="E655" s="33">
        <v>288</v>
      </c>
      <c r="F655" s="92">
        <v>653</v>
      </c>
      <c r="G655" s="4">
        <v>6.9763333333333328</v>
      </c>
      <c r="H655" s="37">
        <v>319.00833333333327</v>
      </c>
      <c r="I655" s="4">
        <v>9.5768750000000011</v>
      </c>
      <c r="J655" s="37">
        <v>14.961319444444444</v>
      </c>
      <c r="K655" s="4">
        <v>14.971597222222229</v>
      </c>
      <c r="L655" s="37">
        <v>14.987708333333332</v>
      </c>
      <c r="M655" s="4">
        <v>10.288958333333332</v>
      </c>
      <c r="N655" s="63">
        <v>348.89693125000002</v>
      </c>
      <c r="O655" s="6">
        <v>348.89693125000002</v>
      </c>
      <c r="P655" s="37">
        <v>30.144694860000001</v>
      </c>
      <c r="Q655" s="7">
        <f t="shared" si="16"/>
        <v>30.144694860000005</v>
      </c>
      <c r="R655" s="60">
        <v>319.00833333333327</v>
      </c>
      <c r="S655" s="61">
        <v>2327.6762049999993</v>
      </c>
      <c r="T655" s="91"/>
      <c r="U655" s="89">
        <v>67756.310137599095</v>
      </c>
      <c r="V655" s="77">
        <v>1.2950553343823014E-2</v>
      </c>
      <c r="W655" s="80">
        <v>4.4489870830897288E-4</v>
      </c>
      <c r="X655" s="86">
        <f t="shared" si="17"/>
        <v>18286.943912984247</v>
      </c>
    </row>
    <row r="656" spans="1:24" x14ac:dyDescent="0.3">
      <c r="A656" s="33">
        <v>2011</v>
      </c>
      <c r="B656" s="3">
        <v>40832</v>
      </c>
      <c r="C656" s="33">
        <v>10</v>
      </c>
      <c r="D656" s="2">
        <v>16</v>
      </c>
      <c r="E656" s="33">
        <v>289</v>
      </c>
      <c r="F656" s="92">
        <v>654</v>
      </c>
      <c r="G656" s="4">
        <v>7.3736666666666641</v>
      </c>
      <c r="H656" s="37">
        <v>320.66250000000008</v>
      </c>
      <c r="I656" s="4">
        <v>8.3511041666666657</v>
      </c>
      <c r="J656" s="37">
        <v>14.959652777777771</v>
      </c>
      <c r="K656" s="4">
        <v>14.959930555555554</v>
      </c>
      <c r="L656" s="37">
        <v>14.773888888888889</v>
      </c>
      <c r="M656" s="4">
        <v>8.4953263888888895</v>
      </c>
      <c r="N656" s="63">
        <v>288.79915999999997</v>
      </c>
      <c r="O656" s="6">
        <v>288.79915999999997</v>
      </c>
      <c r="P656" s="37">
        <v>24.952247423999996</v>
      </c>
      <c r="Q656" s="7">
        <f t="shared" si="16"/>
        <v>24.952247424000003</v>
      </c>
      <c r="R656" s="60">
        <v>320.66250000000008</v>
      </c>
      <c r="S656" s="61">
        <v>2339.7459975000006</v>
      </c>
      <c r="T656" s="91"/>
      <c r="U656" s="89">
        <v>67756.310137599095</v>
      </c>
      <c r="V656" s="77">
        <v>1.0664511212183403E-2</v>
      </c>
      <c r="W656" s="80">
        <v>3.682645553355418E-4</v>
      </c>
      <c r="X656" s="86">
        <f t="shared" si="17"/>
        <v>18311.896160408247</v>
      </c>
    </row>
    <row r="657" spans="1:24" x14ac:dyDescent="0.3">
      <c r="A657" s="33">
        <v>2011</v>
      </c>
      <c r="B657" s="3">
        <v>40833</v>
      </c>
      <c r="C657" s="33">
        <v>10</v>
      </c>
      <c r="D657" s="2">
        <v>17</v>
      </c>
      <c r="E657" s="33">
        <v>290</v>
      </c>
      <c r="F657" s="92">
        <v>655</v>
      </c>
      <c r="G657" s="4">
        <v>7.059145833333333</v>
      </c>
      <c r="H657" s="37">
        <v>324.61041666666659</v>
      </c>
      <c r="I657" s="4">
        <v>8.0819166666666646</v>
      </c>
      <c r="J657" s="37">
        <v>14.81361111111111</v>
      </c>
      <c r="K657" s="4">
        <v>14.762708333333334</v>
      </c>
      <c r="L657" s="37">
        <v>14.044375</v>
      </c>
      <c r="M657" s="4">
        <v>9.5805486111111122</v>
      </c>
      <c r="N657" s="63">
        <v>298.22131666666701</v>
      </c>
      <c r="O657" s="6">
        <v>298.22131666666701</v>
      </c>
      <c r="P657" s="37">
        <v>25.766321760000025</v>
      </c>
      <c r="Q657" s="7">
        <f t="shared" si="16"/>
        <v>25.766321760000029</v>
      </c>
      <c r="R657" s="60">
        <v>324.61041666666659</v>
      </c>
      <c r="S657" s="61">
        <v>2368.5523662499995</v>
      </c>
      <c r="T657" s="91"/>
      <c r="U657" s="89">
        <v>67756.310137599095</v>
      </c>
      <c r="V657" s="77">
        <v>1.0878510489001535E-2</v>
      </c>
      <c r="W657" s="80">
        <v>3.8027929365802148E-4</v>
      </c>
      <c r="X657" s="86">
        <f t="shared" si="17"/>
        <v>18337.662482168245</v>
      </c>
    </row>
    <row r="658" spans="1:24" x14ac:dyDescent="0.3">
      <c r="A658" s="33">
        <v>2011</v>
      </c>
      <c r="B658" s="3">
        <v>40834</v>
      </c>
      <c r="C658" s="33">
        <v>10</v>
      </c>
      <c r="D658" s="2">
        <v>18</v>
      </c>
      <c r="E658" s="33">
        <v>291</v>
      </c>
      <c r="F658" s="92">
        <v>656</v>
      </c>
      <c r="G658" s="4">
        <v>8.0543958333333343</v>
      </c>
      <c r="H658" s="37">
        <v>323.42708333333337</v>
      </c>
      <c r="I658" s="4">
        <v>10.2243125</v>
      </c>
      <c r="J658" s="37">
        <v>14.737499999999997</v>
      </c>
      <c r="K658" s="4">
        <v>14.613333333333337</v>
      </c>
      <c r="L658" s="37">
        <v>13.487777777777774</v>
      </c>
      <c r="M658" s="4">
        <v>10.166180555555554</v>
      </c>
      <c r="N658" s="63">
        <v>281.53161818181798</v>
      </c>
      <c r="O658" s="6">
        <v>281.53161818181798</v>
      </c>
      <c r="P658" s="37">
        <v>24.324331810909072</v>
      </c>
      <c r="Q658" s="7">
        <f t="shared" si="16"/>
        <v>24.324331810909072</v>
      </c>
      <c r="R658" s="60">
        <v>323.42708333333337</v>
      </c>
      <c r="S658" s="61">
        <v>2359.9180562500001</v>
      </c>
      <c r="T658" s="91"/>
      <c r="U658" s="89">
        <v>67756.310137599095</v>
      </c>
      <c r="V658" s="77">
        <v>1.0307278147429138E-2</v>
      </c>
      <c r="W658" s="80">
        <v>3.5899729134469349E-4</v>
      </c>
      <c r="X658" s="86">
        <f t="shared" si="17"/>
        <v>18361.986813979154</v>
      </c>
    </row>
    <row r="659" spans="1:24" x14ac:dyDescent="0.3">
      <c r="A659" s="33">
        <v>2011</v>
      </c>
      <c r="B659" s="3">
        <v>40835</v>
      </c>
      <c r="C659" s="33">
        <v>10</v>
      </c>
      <c r="D659" s="2">
        <v>19</v>
      </c>
      <c r="E659" s="33">
        <v>292</v>
      </c>
      <c r="F659" s="92">
        <v>657</v>
      </c>
      <c r="G659" s="4">
        <v>7.7892291666666678</v>
      </c>
      <c r="H659" s="37">
        <v>320.08124999999995</v>
      </c>
      <c r="I659" s="4">
        <v>10.457708333333333</v>
      </c>
      <c r="J659" s="37">
        <v>14.697291666666672</v>
      </c>
      <c r="K659" s="4">
        <v>14.544375000000002</v>
      </c>
      <c r="L659" s="37">
        <v>13.432916666666664</v>
      </c>
      <c r="M659" s="4">
        <v>9.7794444444444455</v>
      </c>
      <c r="N659" s="63">
        <v>241.485536111111</v>
      </c>
      <c r="O659" s="6">
        <v>241.485536111111</v>
      </c>
      <c r="P659" s="37">
        <v>20.864350319999989</v>
      </c>
      <c r="Q659" s="7">
        <f t="shared" si="16"/>
        <v>20.864350319999993</v>
      </c>
      <c r="R659" s="60">
        <v>320.08124999999995</v>
      </c>
      <c r="S659" s="61">
        <v>2335.5048487499998</v>
      </c>
      <c r="T659" s="91"/>
      <c r="U659" s="89">
        <v>67756.310137599095</v>
      </c>
      <c r="V659" s="77">
        <v>8.9335504189455781E-3</v>
      </c>
      <c r="W659" s="80">
        <v>3.0793220996876592E-4</v>
      </c>
      <c r="X659" s="86">
        <f t="shared" si="17"/>
        <v>18382.851164299154</v>
      </c>
    </row>
    <row r="660" spans="1:24" x14ac:dyDescent="0.3">
      <c r="A660" s="33">
        <v>2011</v>
      </c>
      <c r="B660" s="3">
        <v>40836</v>
      </c>
      <c r="C660" s="33">
        <v>10</v>
      </c>
      <c r="D660" s="2">
        <v>20</v>
      </c>
      <c r="E660" s="33">
        <v>293</v>
      </c>
      <c r="F660" s="92">
        <v>658</v>
      </c>
      <c r="G660" s="4">
        <v>8.1044583333333335</v>
      </c>
      <c r="H660" s="37">
        <v>329.58541666666662</v>
      </c>
      <c r="I660" s="4">
        <v>10.779374999999998</v>
      </c>
      <c r="J660" s="37">
        <v>14.590347222222221</v>
      </c>
      <c r="K660" s="4">
        <v>14.455416666666666</v>
      </c>
      <c r="L660" s="37">
        <v>13.261597222222219</v>
      </c>
      <c r="M660" s="4">
        <v>9.1528472222222224</v>
      </c>
      <c r="N660" s="63">
        <v>279.88177999999999</v>
      </c>
      <c r="O660" s="6">
        <v>279.88177999999999</v>
      </c>
      <c r="P660" s="37">
        <v>24.181785791999999</v>
      </c>
      <c r="Q660" s="7">
        <f t="shared" si="16"/>
        <v>24.181785792000003</v>
      </c>
      <c r="R660" s="60">
        <v>329.58541666666662</v>
      </c>
      <c r="S660" s="61">
        <v>2404.8529512499995</v>
      </c>
      <c r="T660" s="91"/>
      <c r="U660" s="89">
        <v>67756.310137599095</v>
      </c>
      <c r="V660" s="77">
        <v>1.0055411404439819E-2</v>
      </c>
      <c r="W660" s="80">
        <v>3.5689348701090388E-4</v>
      </c>
      <c r="X660" s="86">
        <f t="shared" si="17"/>
        <v>18407.032950091154</v>
      </c>
    </row>
    <row r="661" spans="1:24" x14ac:dyDescent="0.3">
      <c r="A661" s="33">
        <v>2011</v>
      </c>
      <c r="B661" s="3">
        <v>40837</v>
      </c>
      <c r="C661" s="33">
        <v>10</v>
      </c>
      <c r="D661" s="2">
        <v>21</v>
      </c>
      <c r="E661" s="33">
        <v>294</v>
      </c>
      <c r="F661" s="92">
        <v>659</v>
      </c>
      <c r="G661" s="4">
        <v>5.7347083333333337</v>
      </c>
      <c r="H661" s="37">
        <v>365.54375000000027</v>
      </c>
      <c r="I661" s="4">
        <v>8.9964270833333355</v>
      </c>
      <c r="J661" s="37">
        <v>14.497291666666669</v>
      </c>
      <c r="K661" s="4">
        <v>14.343750000000005</v>
      </c>
      <c r="L661" s="37">
        <v>13.140972222222222</v>
      </c>
      <c r="M661" s="4">
        <v>8.9026388888888892</v>
      </c>
      <c r="N661" s="63">
        <v>42.462899999999998</v>
      </c>
      <c r="O661" s="6">
        <v>42.462899999999998</v>
      </c>
      <c r="P661" s="37">
        <v>3.6687945599999994</v>
      </c>
      <c r="Q661" s="7">
        <f t="shared" si="16"/>
        <v>3.6687945600000003</v>
      </c>
      <c r="R661" s="60">
        <v>365.54375000000027</v>
      </c>
      <c r="S661" s="61">
        <v>2667.2265262500018</v>
      </c>
      <c r="T661" s="91"/>
      <c r="U661" s="89">
        <v>67756.310137599095</v>
      </c>
      <c r="V661" s="77">
        <v>1.3755091755022983E-3</v>
      </c>
      <c r="W661" s="80">
        <v>5.4146906060106195E-5</v>
      </c>
      <c r="X661" s="86">
        <f t="shared" si="17"/>
        <v>18410.701744651153</v>
      </c>
    </row>
    <row r="662" spans="1:24" x14ac:dyDescent="0.3">
      <c r="A662" s="33">
        <v>2011</v>
      </c>
      <c r="B662" s="3">
        <v>40838</v>
      </c>
      <c r="C662" s="33">
        <v>10</v>
      </c>
      <c r="D662" s="2">
        <v>22</v>
      </c>
      <c r="E662" s="33">
        <v>295</v>
      </c>
      <c r="F662" s="92">
        <v>660</v>
      </c>
      <c r="G662" s="4">
        <v>5.0198541666666658</v>
      </c>
      <c r="H662" s="37">
        <v>334.52500000000003</v>
      </c>
      <c r="I662" s="4">
        <v>7.1490729166666656</v>
      </c>
      <c r="J662" s="37">
        <v>14.428333333333327</v>
      </c>
      <c r="K662" s="4">
        <v>14.292361111111111</v>
      </c>
      <c r="L662" s="37">
        <v>12.93263888888889</v>
      </c>
      <c r="M662" s="4">
        <v>8.6486805555555559</v>
      </c>
      <c r="N662" s="63">
        <v>278.12317999999999</v>
      </c>
      <c r="O662" s="6">
        <v>278.12317999999999</v>
      </c>
      <c r="P662" s="37">
        <v>24.029842752</v>
      </c>
      <c r="Q662" s="7">
        <f t="shared" si="16"/>
        <v>24.029842752000004</v>
      </c>
      <c r="R662" s="60">
        <v>334.52500000000003</v>
      </c>
      <c r="S662" s="61">
        <v>2440.8951150000003</v>
      </c>
      <c r="T662" s="91"/>
      <c r="U662" s="89">
        <v>67756.310137599095</v>
      </c>
      <c r="V662" s="77">
        <v>9.844684683225316E-3</v>
      </c>
      <c r="W662" s="80">
        <v>3.5465099417604566E-4</v>
      </c>
      <c r="X662" s="86">
        <f t="shared" si="17"/>
        <v>18434.731587403152</v>
      </c>
    </row>
    <row r="663" spans="1:24" x14ac:dyDescent="0.3">
      <c r="A663" s="33">
        <v>2011</v>
      </c>
      <c r="B663" s="3">
        <v>40839</v>
      </c>
      <c r="C663" s="33">
        <v>10</v>
      </c>
      <c r="D663" s="2">
        <v>23</v>
      </c>
      <c r="E663" s="33">
        <v>296</v>
      </c>
      <c r="F663" s="92">
        <v>661</v>
      </c>
      <c r="G663" s="4">
        <v>7.8523749999999994</v>
      </c>
      <c r="H663" s="37">
        <v>342.46874999999983</v>
      </c>
      <c r="I663" s="4">
        <v>9.1000104166666667</v>
      </c>
      <c r="J663" s="37">
        <v>14.367916666666668</v>
      </c>
      <c r="K663" s="4">
        <v>14.197083333333333</v>
      </c>
      <c r="L663" s="37">
        <v>12.831180555555553</v>
      </c>
      <c r="M663" s="4">
        <v>8.4905069444444425</v>
      </c>
      <c r="N663" s="63">
        <v>326.14226451612899</v>
      </c>
      <c r="O663" s="6">
        <v>326.14226451612899</v>
      </c>
      <c r="P663" s="37">
        <v>28.178691654193543</v>
      </c>
      <c r="Q663" s="7">
        <f t="shared" si="16"/>
        <v>28.178691654193543</v>
      </c>
      <c r="R663" s="60">
        <v>342.46874999999983</v>
      </c>
      <c r="S663" s="61">
        <v>2498.8574812499987</v>
      </c>
      <c r="T663" s="91"/>
      <c r="U663" s="89">
        <v>67756.310137599095</v>
      </c>
      <c r="V663" s="77">
        <v>1.127663016623812E-2</v>
      </c>
      <c r="W663" s="80">
        <v>4.1588291329572742E-4</v>
      </c>
      <c r="X663" s="86">
        <f t="shared" si="17"/>
        <v>18462.910279057345</v>
      </c>
    </row>
    <row r="664" spans="1:24" x14ac:dyDescent="0.3">
      <c r="A664" s="33">
        <v>2011</v>
      </c>
      <c r="B664" s="3">
        <v>40840</v>
      </c>
      <c r="C664" s="33">
        <v>10</v>
      </c>
      <c r="D664" s="2">
        <v>24</v>
      </c>
      <c r="E664" s="33">
        <v>297</v>
      </c>
      <c r="F664" s="92">
        <v>662</v>
      </c>
      <c r="G664" s="4">
        <v>8.3998333333333335</v>
      </c>
      <c r="H664" s="37">
        <v>326.0291666666667</v>
      </c>
      <c r="I664" s="4">
        <v>9.6515416666666667</v>
      </c>
      <c r="J664" s="37">
        <v>14.33090277777778</v>
      </c>
      <c r="K664" s="4">
        <v>14.111527777777775</v>
      </c>
      <c r="L664" s="37">
        <v>12.68416666666667</v>
      </c>
      <c r="M664" s="4">
        <v>9.6420138888888882</v>
      </c>
      <c r="N664" s="63">
        <v>279.36623750000001</v>
      </c>
      <c r="O664" s="6">
        <v>279.36623750000001</v>
      </c>
      <c r="P664" s="37">
        <v>24.137242920000002</v>
      </c>
      <c r="Q664" s="7">
        <f t="shared" si="16"/>
        <v>24.137242919999998</v>
      </c>
      <c r="R664" s="60">
        <v>326.0291666666667</v>
      </c>
      <c r="S664" s="61">
        <v>2378.9044174999999</v>
      </c>
      <c r="T664" s="91"/>
      <c r="U664" s="89">
        <v>67756.310137599095</v>
      </c>
      <c r="V664" s="77">
        <v>1.0146369371732021E-2</v>
      </c>
      <c r="W664" s="80">
        <v>3.5623608887470757E-4</v>
      </c>
      <c r="X664" s="86">
        <f t="shared" si="17"/>
        <v>18487.047521977343</v>
      </c>
    </row>
    <row r="665" spans="1:24" x14ac:dyDescent="0.3">
      <c r="A665" s="33">
        <v>2011</v>
      </c>
      <c r="B665" s="3">
        <v>40841</v>
      </c>
      <c r="C665" s="33">
        <v>10</v>
      </c>
      <c r="D665" s="2">
        <v>25</v>
      </c>
      <c r="E665" s="33">
        <v>298</v>
      </c>
      <c r="F665" s="92">
        <v>663</v>
      </c>
      <c r="G665" s="4">
        <v>5.0457916666666671</v>
      </c>
      <c r="H665" s="37">
        <v>328.48541666666659</v>
      </c>
      <c r="I665" s="4">
        <v>6.9932395833333336</v>
      </c>
      <c r="J665" s="37">
        <v>14.279513888888891</v>
      </c>
      <c r="K665" s="4">
        <v>14.092708333333329</v>
      </c>
      <c r="L665" s="37">
        <v>12.743611111111109</v>
      </c>
      <c r="M665" s="4">
        <v>7.9487847222222241</v>
      </c>
      <c r="N665" s="63">
        <v>218.82991250000001</v>
      </c>
      <c r="O665" s="6">
        <v>218.82991250000001</v>
      </c>
      <c r="P665" s="37">
        <v>18.906904440000002</v>
      </c>
      <c r="Q665" s="7">
        <f t="shared" si="16"/>
        <v>18.906904440000002</v>
      </c>
      <c r="R665" s="60">
        <v>328.48541666666659</v>
      </c>
      <c r="S665" s="61">
        <v>2396.8266912499994</v>
      </c>
      <c r="T665" s="91"/>
      <c r="U665" s="89">
        <v>67756.310137599095</v>
      </c>
      <c r="V665" s="77">
        <v>7.8883068638307026E-3</v>
      </c>
      <c r="W665" s="80">
        <v>2.7904271058450461E-4</v>
      </c>
      <c r="X665" s="86">
        <f t="shared" si="17"/>
        <v>18505.954426417342</v>
      </c>
    </row>
    <row r="666" spans="1:24" x14ac:dyDescent="0.3">
      <c r="A666" s="33">
        <v>2011</v>
      </c>
      <c r="B666" s="3">
        <v>40842</v>
      </c>
      <c r="C666" s="33">
        <v>10</v>
      </c>
      <c r="D666" s="2">
        <v>26</v>
      </c>
      <c r="E666" s="33">
        <v>299</v>
      </c>
      <c r="F666" s="92">
        <v>664</v>
      </c>
      <c r="G666" s="4">
        <v>4.6073749999999984</v>
      </c>
      <c r="H666" s="37">
        <v>328.0020833333333</v>
      </c>
      <c r="I666" s="4">
        <v>7.4928333333333326</v>
      </c>
      <c r="J666" s="37">
        <v>14.210833333333339</v>
      </c>
      <c r="K666" s="4">
        <v>14.000555555555557</v>
      </c>
      <c r="L666" s="37">
        <v>12.716180555555553</v>
      </c>
      <c r="M666" s="4">
        <v>7.1820625000000007</v>
      </c>
      <c r="N666" s="63">
        <v>253.801733333333</v>
      </c>
      <c r="O666" s="6">
        <v>253.801733333333</v>
      </c>
      <c r="P666" s="37">
        <v>21.92846975999997</v>
      </c>
      <c r="Q666" s="7">
        <f t="shared" si="16"/>
        <v>21.92846975999997</v>
      </c>
      <c r="R666" s="60">
        <v>328.0020833333333</v>
      </c>
      <c r="S666" s="61">
        <v>2393.3000012499997</v>
      </c>
      <c r="T666" s="91"/>
      <c r="U666" s="89">
        <v>67756.310137599095</v>
      </c>
      <c r="V666" s="77">
        <v>9.1624408760067368E-3</v>
      </c>
      <c r="W666" s="80">
        <v>3.2363730721858628E-4</v>
      </c>
      <c r="X666" s="86">
        <f t="shared" si="17"/>
        <v>18527.882896177343</v>
      </c>
    </row>
    <row r="667" spans="1:24" x14ac:dyDescent="0.3">
      <c r="A667" s="33">
        <v>2011</v>
      </c>
      <c r="B667" s="3">
        <v>40843</v>
      </c>
      <c r="C667" s="33">
        <v>10</v>
      </c>
      <c r="D667" s="2">
        <v>27</v>
      </c>
      <c r="E667" s="33">
        <v>300</v>
      </c>
      <c r="F667" s="92">
        <v>665</v>
      </c>
      <c r="G667" s="4">
        <v>1.2270416666666659</v>
      </c>
      <c r="H667" s="37">
        <v>330.22916666666674</v>
      </c>
      <c r="I667" s="4">
        <v>3.3597812499999997</v>
      </c>
      <c r="J667" s="37">
        <v>14.082708333333336</v>
      </c>
      <c r="K667" s="4">
        <v>13.87777777777778</v>
      </c>
      <c r="L667" s="37">
        <v>12.40513888888889</v>
      </c>
      <c r="M667" s="4">
        <v>6.3838958333333338</v>
      </c>
      <c r="N667" s="63">
        <v>269.51991176470602</v>
      </c>
      <c r="O667" s="6">
        <v>269.51991176470602</v>
      </c>
      <c r="P667" s="37">
        <v>23.286520376470598</v>
      </c>
      <c r="Q667" s="7">
        <f t="shared" si="16"/>
        <v>23.286520376470598</v>
      </c>
      <c r="R667" s="60">
        <v>330.22916666666674</v>
      </c>
      <c r="S667" s="61">
        <v>2409.5501375000003</v>
      </c>
      <c r="T667" s="91"/>
      <c r="U667" s="89">
        <v>67756.310137599095</v>
      </c>
      <c r="V667" s="77">
        <v>9.6642605663442415E-3</v>
      </c>
      <c r="W667" s="80">
        <v>3.4368046797679031E-4</v>
      </c>
      <c r="X667" s="86">
        <f t="shared" si="17"/>
        <v>18551.169416553814</v>
      </c>
    </row>
    <row r="668" spans="1:24" x14ac:dyDescent="0.3">
      <c r="A668" s="33">
        <v>2011</v>
      </c>
      <c r="B668" s="3">
        <v>40844</v>
      </c>
      <c r="C668" s="33">
        <v>10</v>
      </c>
      <c r="D668" s="2">
        <v>28</v>
      </c>
      <c r="E668" s="33">
        <v>301</v>
      </c>
      <c r="F668" s="92">
        <v>666</v>
      </c>
      <c r="G668" s="4">
        <v>2.6674583333333328</v>
      </c>
      <c r="H668" s="37">
        <v>329.44583333333338</v>
      </c>
      <c r="I668" s="4">
        <v>4.3121250000000009</v>
      </c>
      <c r="J668" s="37">
        <v>14.013611111111105</v>
      </c>
      <c r="K668" s="4">
        <v>13.708472222222227</v>
      </c>
      <c r="L668" s="37">
        <v>11.717013888888888</v>
      </c>
      <c r="M668" s="4">
        <v>5.6575416666666669</v>
      </c>
      <c r="N668" s="63">
        <v>260.68293684210499</v>
      </c>
      <c r="O668" s="6">
        <v>260.68293684210499</v>
      </c>
      <c r="P668" s="37">
        <v>22.523005743157871</v>
      </c>
      <c r="Q668" s="7">
        <f t="shared" si="16"/>
        <v>22.523005743157871</v>
      </c>
      <c r="R668" s="60">
        <v>329.44583333333338</v>
      </c>
      <c r="S668" s="61">
        <v>2403.8344675000003</v>
      </c>
      <c r="T668" s="91"/>
      <c r="U668" s="89">
        <v>67756.310137599095</v>
      </c>
      <c r="V668" s="77">
        <v>9.3696159397289557E-3</v>
      </c>
      <c r="W668" s="80">
        <v>3.3241192882874364E-4</v>
      </c>
      <c r="X668" s="86">
        <f t="shared" si="17"/>
        <v>18573.692422296972</v>
      </c>
    </row>
    <row r="669" spans="1:24" x14ac:dyDescent="0.3">
      <c r="A669" s="33">
        <v>2011</v>
      </c>
      <c r="B669" s="3">
        <v>40845</v>
      </c>
      <c r="C669" s="33">
        <v>10</v>
      </c>
      <c r="D669" s="2">
        <v>29</v>
      </c>
      <c r="E669" s="33">
        <v>302</v>
      </c>
      <c r="F669" s="92">
        <v>667</v>
      </c>
      <c r="G669" s="4">
        <v>2.8781458333333343</v>
      </c>
      <c r="H669" s="37">
        <v>331.02916666666658</v>
      </c>
      <c r="I669" s="4">
        <v>4.2407916666666656</v>
      </c>
      <c r="J669" s="37">
        <v>13.934097222222222</v>
      </c>
      <c r="K669" s="4">
        <v>13.499166666666669</v>
      </c>
      <c r="L669" s="37">
        <v>11.434583333333334</v>
      </c>
      <c r="M669" s="4">
        <v>5.8127291666666672</v>
      </c>
      <c r="N669" s="63">
        <v>292.029178947368</v>
      </c>
      <c r="O669" s="6">
        <v>292.029178947368</v>
      </c>
      <c r="P669" s="37">
        <v>25.231321061052594</v>
      </c>
      <c r="Q669" s="7">
        <f t="shared" si="16"/>
        <v>25.231321061052594</v>
      </c>
      <c r="R669" s="60">
        <v>331.02916666666658</v>
      </c>
      <c r="S669" s="61">
        <v>2415.3874174999992</v>
      </c>
      <c r="T669" s="91"/>
      <c r="U669" s="89">
        <v>67756.310137599095</v>
      </c>
      <c r="V669" s="77">
        <v>1.0446076218765681E-2</v>
      </c>
      <c r="W669" s="80">
        <v>3.72383339792456E-4</v>
      </c>
      <c r="X669" s="86">
        <f t="shared" si="17"/>
        <v>18598.923743358024</v>
      </c>
    </row>
    <row r="670" spans="1:24" x14ac:dyDescent="0.3">
      <c r="A670" s="33">
        <v>2011</v>
      </c>
      <c r="B670" s="3">
        <v>40846</v>
      </c>
      <c r="C670" s="33">
        <v>10</v>
      </c>
      <c r="D670" s="2">
        <v>30</v>
      </c>
      <c r="E670" s="33">
        <v>303</v>
      </c>
      <c r="F670" s="92">
        <v>668</v>
      </c>
      <c r="G670" s="4">
        <v>3.4599375000000001</v>
      </c>
      <c r="H670" s="37">
        <v>341.72291666666655</v>
      </c>
      <c r="I670" s="4">
        <v>5.3831249999999997</v>
      </c>
      <c r="J670" s="37">
        <v>13.902361111111112</v>
      </c>
      <c r="K670" s="4">
        <v>13.433472222222223</v>
      </c>
      <c r="L670" s="37">
        <v>11.340069444444447</v>
      </c>
      <c r="M670" s="4">
        <v>5.8415972222222221</v>
      </c>
      <c r="N670" s="63">
        <v>316.760157142857</v>
      </c>
      <c r="O670" s="6">
        <v>316.760157142857</v>
      </c>
      <c r="P670" s="37">
        <v>27.368077577142845</v>
      </c>
      <c r="Q670" s="7">
        <f t="shared" si="16"/>
        <v>27.368077577142845</v>
      </c>
      <c r="R670" s="60">
        <v>341.72291666666655</v>
      </c>
      <c r="S670" s="61">
        <v>2493.415433749999</v>
      </c>
      <c r="T670" s="91"/>
      <c r="U670" s="89">
        <v>67756.310137599095</v>
      </c>
      <c r="V670" s="77">
        <v>1.097614027999431E-2</v>
      </c>
      <c r="W670" s="80">
        <v>4.0391924414956957E-4</v>
      </c>
      <c r="X670" s="86">
        <f t="shared" si="17"/>
        <v>18626.291820935166</v>
      </c>
    </row>
    <row r="671" spans="1:24" x14ac:dyDescent="0.3">
      <c r="A671" s="33">
        <v>2011</v>
      </c>
      <c r="B671" s="3">
        <v>40847</v>
      </c>
      <c r="C671" s="33">
        <v>10</v>
      </c>
      <c r="D671" s="2">
        <v>31</v>
      </c>
      <c r="E671" s="33">
        <v>304</v>
      </c>
      <c r="F671" s="92">
        <v>669</v>
      </c>
      <c r="G671" s="92">
        <v>5.8187708333333346</v>
      </c>
      <c r="H671" s="37">
        <v>349.41250000000008</v>
      </c>
      <c r="I671" s="4">
        <v>7.8977708333333343</v>
      </c>
      <c r="J671" s="37">
        <v>13.849305555555558</v>
      </c>
      <c r="K671" s="4">
        <v>13.458124999999997</v>
      </c>
      <c r="L671" s="37">
        <v>11.291319444444445</v>
      </c>
      <c r="M671" s="4">
        <v>6.6837361111111102</v>
      </c>
      <c r="N671" s="63">
        <v>286.01719090909103</v>
      </c>
      <c r="O671" s="6">
        <v>286.01719090909103</v>
      </c>
      <c r="P671" s="37">
        <v>24.711885294545464</v>
      </c>
      <c r="Q671" s="7">
        <f t="shared" si="16"/>
        <v>24.711885294545464</v>
      </c>
      <c r="R671" s="60">
        <v>349.41250000000008</v>
      </c>
      <c r="S671" s="61">
        <v>2549.5232475000007</v>
      </c>
      <c r="T671" s="91"/>
      <c r="U671" s="89">
        <v>67756.310137599095</v>
      </c>
      <c r="V671" s="77">
        <v>9.6927475828186022E-3</v>
      </c>
      <c r="W671" s="80">
        <v>3.6471710523139058E-4</v>
      </c>
      <c r="X671" s="86">
        <f t="shared" si="17"/>
        <v>18651.003706229712</v>
      </c>
    </row>
    <row r="672" spans="1:24" x14ac:dyDescent="0.3">
      <c r="A672" s="33">
        <v>2011</v>
      </c>
      <c r="B672" s="3">
        <v>40848</v>
      </c>
      <c r="C672" s="33">
        <v>11</v>
      </c>
      <c r="D672" s="2">
        <v>1</v>
      </c>
      <c r="E672" s="33">
        <v>305</v>
      </c>
      <c r="F672" s="92">
        <v>670</v>
      </c>
      <c r="G672" s="4">
        <v>6.1338958333333338</v>
      </c>
      <c r="H672" s="37">
        <v>343.54583333333312</v>
      </c>
      <c r="I672" s="4">
        <v>7.9765625</v>
      </c>
      <c r="J672" s="37">
        <v>13.790624999999999</v>
      </c>
      <c r="K672" s="4">
        <v>13.382291666666667</v>
      </c>
      <c r="L672" s="37">
        <v>11.239375000000001</v>
      </c>
      <c r="M672" s="4">
        <v>7.3776388888888889</v>
      </c>
      <c r="N672" s="63">
        <v>267.00956250000002</v>
      </c>
      <c r="O672" s="6">
        <v>267.00956250000002</v>
      </c>
      <c r="P672" s="37">
        <v>23.069626200000002</v>
      </c>
      <c r="Q672" s="7">
        <f t="shared" si="16"/>
        <v>23.069626200000002</v>
      </c>
      <c r="R672" s="60">
        <v>343.54583333333312</v>
      </c>
      <c r="S672" s="61">
        <v>2506.7165274999984</v>
      </c>
      <c r="T672" s="91"/>
      <c r="U672" s="89">
        <v>67756.310137599095</v>
      </c>
      <c r="V672" s="77">
        <v>9.2031252624355693E-3</v>
      </c>
      <c r="W672" s="80">
        <v>3.4047937606328249E-4</v>
      </c>
      <c r="X672" s="86">
        <f t="shared" si="17"/>
        <v>18674.073332429711</v>
      </c>
    </row>
    <row r="673" spans="1:24" x14ac:dyDescent="0.3">
      <c r="A673" s="33">
        <v>2011</v>
      </c>
      <c r="B673" s="3">
        <v>40849</v>
      </c>
      <c r="C673" s="33">
        <v>11</v>
      </c>
      <c r="D673" s="2">
        <v>2</v>
      </c>
      <c r="E673" s="33">
        <v>306</v>
      </c>
      <c r="F673" s="92">
        <v>671</v>
      </c>
      <c r="G673" s="4">
        <v>9.5381875000000012</v>
      </c>
      <c r="H673" s="37">
        <v>329.60833333333323</v>
      </c>
      <c r="I673" s="4">
        <v>9.6572812500000005</v>
      </c>
      <c r="J673" s="37">
        <v>13.72951388888889</v>
      </c>
      <c r="K673" s="4">
        <v>13.482847222222221</v>
      </c>
      <c r="L673" s="37">
        <v>11.461180555555556</v>
      </c>
      <c r="M673" s="4">
        <v>8.3690208333333338</v>
      </c>
      <c r="N673" s="63">
        <v>271.165087804878</v>
      </c>
      <c r="O673" s="6">
        <v>271.165087804878</v>
      </c>
      <c r="P673" s="37">
        <v>23.428663586341457</v>
      </c>
      <c r="Q673" s="7">
        <f t="shared" si="16"/>
        <v>23.428663586341461</v>
      </c>
      <c r="R673" s="60">
        <v>329.60833333333323</v>
      </c>
      <c r="S673" s="61">
        <v>2405.020164999999</v>
      </c>
      <c r="T673" s="91"/>
      <c r="U673" s="89">
        <v>67756.310137599095</v>
      </c>
      <c r="V673" s="77">
        <v>9.7415663815614891E-3</v>
      </c>
      <c r="W673" s="80">
        <v>3.4577832734342633E-4</v>
      </c>
      <c r="X673" s="86">
        <f t="shared" si="17"/>
        <v>18697.501996016053</v>
      </c>
    </row>
    <row r="674" spans="1:24" x14ac:dyDescent="0.3">
      <c r="A674" s="33">
        <v>2011</v>
      </c>
      <c r="B674" s="3">
        <v>40850</v>
      </c>
      <c r="C674" s="33">
        <v>11</v>
      </c>
      <c r="D674" s="2">
        <v>3</v>
      </c>
      <c r="E674" s="33">
        <v>307</v>
      </c>
      <c r="F674" s="92">
        <v>672</v>
      </c>
      <c r="G674" s="4">
        <v>5.6995208333333336</v>
      </c>
      <c r="H674" s="37">
        <v>346.03333333333347</v>
      </c>
      <c r="I674" s="4">
        <v>7.3070833333333294</v>
      </c>
      <c r="J674" s="37">
        <v>13.684861111111116</v>
      </c>
      <c r="K674" s="4">
        <v>13.502083333333333</v>
      </c>
      <c r="L674" s="37">
        <v>11.594652777777776</v>
      </c>
      <c r="M674" s="4">
        <v>8.0018263888888885</v>
      </c>
      <c r="N674" s="63">
        <v>177.88963243243199</v>
      </c>
      <c r="O674" s="6">
        <v>177.88963243243199</v>
      </c>
      <c r="P674" s="37">
        <v>15.369664242162125</v>
      </c>
      <c r="Q674" s="7">
        <f t="shared" si="16"/>
        <v>15.369664242162125</v>
      </c>
      <c r="R674" s="60">
        <v>346.03333333333347</v>
      </c>
      <c r="S674" s="61">
        <v>2524.8668200000011</v>
      </c>
      <c r="T674" s="91"/>
      <c r="U674" s="89">
        <v>67756.310137599095</v>
      </c>
      <c r="V674" s="77">
        <v>6.0873168122832387E-3</v>
      </c>
      <c r="W674" s="80">
        <v>2.2683738549146944E-4</v>
      </c>
      <c r="X674" s="86">
        <f t="shared" si="17"/>
        <v>18712.871660258217</v>
      </c>
    </row>
    <row r="675" spans="1:24" x14ac:dyDescent="0.3">
      <c r="A675" s="33">
        <v>2011</v>
      </c>
      <c r="B675" s="3">
        <v>40851</v>
      </c>
      <c r="C675" s="33">
        <v>11</v>
      </c>
      <c r="D675" s="2">
        <v>4</v>
      </c>
      <c r="E675" s="33">
        <v>308</v>
      </c>
      <c r="F675" s="92">
        <v>673</v>
      </c>
      <c r="G675" s="4">
        <v>1.8013541666666664</v>
      </c>
      <c r="H675" s="37">
        <v>347.4666666666667</v>
      </c>
      <c r="I675" s="4">
        <v>3.3084375000000001</v>
      </c>
      <c r="J675" s="37">
        <v>13.637500000000001</v>
      </c>
      <c r="K675" s="4">
        <v>13.466111111111116</v>
      </c>
      <c r="L675" s="37">
        <v>11.684166666666668</v>
      </c>
      <c r="M675" s="4">
        <v>6.1421458333333332</v>
      </c>
      <c r="N675" s="63">
        <v>286.13650000000001</v>
      </c>
      <c r="O675" s="6">
        <v>286.13650000000001</v>
      </c>
      <c r="P675" s="37">
        <v>24.722193600000001</v>
      </c>
      <c r="Q675" s="7">
        <f t="shared" si="16"/>
        <v>24.722193600000001</v>
      </c>
      <c r="R675" s="60">
        <v>347.4666666666667</v>
      </c>
      <c r="S675" s="61">
        <v>2535.32528</v>
      </c>
      <c r="T675" s="91"/>
      <c r="U675" s="89">
        <v>67756.310137599095</v>
      </c>
      <c r="V675" s="77">
        <v>9.7510933981615165E-3</v>
      </c>
      <c r="W675" s="80">
        <v>3.6486924317151161E-4</v>
      </c>
      <c r="X675" s="86">
        <f t="shared" si="17"/>
        <v>18737.593853858216</v>
      </c>
    </row>
    <row r="676" spans="1:24" x14ac:dyDescent="0.3">
      <c r="A676" s="33">
        <v>2011</v>
      </c>
      <c r="B676" s="3">
        <v>40852</v>
      </c>
      <c r="C676" s="33">
        <v>11</v>
      </c>
      <c r="D676" s="2">
        <v>5</v>
      </c>
      <c r="E676" s="33">
        <v>309</v>
      </c>
      <c r="F676" s="92">
        <v>674</v>
      </c>
      <c r="G676" s="4">
        <v>2.0994583333333332</v>
      </c>
      <c r="H676" s="37">
        <v>336.7166666666667</v>
      </c>
      <c r="I676" s="4">
        <v>3.0771354166666667</v>
      </c>
      <c r="J676" s="37">
        <v>13.590972222222222</v>
      </c>
      <c r="K676" s="4">
        <v>13.403611111111109</v>
      </c>
      <c r="L676" s="37">
        <v>11.638680555555558</v>
      </c>
      <c r="M676" s="4">
        <v>5.4200347222222227</v>
      </c>
      <c r="N676" s="63">
        <v>234.48432812499999</v>
      </c>
      <c r="O676" s="6">
        <v>234.48432812499999</v>
      </c>
      <c r="P676" s="37">
        <v>20.25944595</v>
      </c>
      <c r="Q676" s="7">
        <f t="shared" si="16"/>
        <v>20.25944595</v>
      </c>
      <c r="R676" s="60">
        <v>336.7166666666667</v>
      </c>
      <c r="S676" s="61">
        <v>2456.8868300000004</v>
      </c>
      <c r="T676" s="91"/>
      <c r="U676" s="89">
        <v>67756.310137599095</v>
      </c>
      <c r="V676" s="77">
        <v>8.2459825591559687E-3</v>
      </c>
      <c r="W676" s="80">
        <v>2.9900456369092771E-4</v>
      </c>
      <c r="X676" s="86">
        <f t="shared" si="17"/>
        <v>18757.853299808216</v>
      </c>
    </row>
    <row r="677" spans="1:24" x14ac:dyDescent="0.3">
      <c r="A677" s="33">
        <v>2011</v>
      </c>
      <c r="B677" s="3">
        <v>40853</v>
      </c>
      <c r="C677" s="33">
        <v>11</v>
      </c>
      <c r="D677" s="2">
        <v>6</v>
      </c>
      <c r="E677" s="33">
        <v>310</v>
      </c>
      <c r="F677" s="92">
        <v>675</v>
      </c>
      <c r="G677" s="4">
        <v>6.8358958333333355</v>
      </c>
      <c r="H677" s="37">
        <v>326.46458333333322</v>
      </c>
      <c r="I677" s="4">
        <v>6.4958749999999998</v>
      </c>
      <c r="J677" s="37">
        <v>13.529791666666668</v>
      </c>
      <c r="K677" s="4">
        <v>13.266249999999998</v>
      </c>
      <c r="L677" s="37">
        <v>11.535208333333335</v>
      </c>
      <c r="M677" s="4">
        <v>6.3882291666666662</v>
      </c>
      <c r="N677" s="63">
        <v>261.12858541666702</v>
      </c>
      <c r="O677" s="6">
        <v>261.12858541666702</v>
      </c>
      <c r="P677" s="37">
        <v>22.56150978000003</v>
      </c>
      <c r="Q677" s="7">
        <f t="shared" si="16"/>
        <v>22.56150978000003</v>
      </c>
      <c r="R677" s="60">
        <v>326.46458333333322</v>
      </c>
      <c r="S677" s="61">
        <v>2382.081478749999</v>
      </c>
      <c r="T677" s="91"/>
      <c r="U677" s="89">
        <v>67756.310137599095</v>
      </c>
      <c r="V677" s="77">
        <v>9.4713425973318166E-3</v>
      </c>
      <c r="W677" s="80">
        <v>3.3298020116771787E-4</v>
      </c>
      <c r="X677" s="86">
        <f t="shared" si="17"/>
        <v>18780.414809588216</v>
      </c>
    </row>
    <row r="678" spans="1:24" x14ac:dyDescent="0.3">
      <c r="A678" s="35">
        <v>2011</v>
      </c>
      <c r="B678" s="54">
        <v>40854</v>
      </c>
      <c r="C678" s="35">
        <v>11</v>
      </c>
      <c r="D678" s="55">
        <v>7</v>
      </c>
      <c r="E678" s="35">
        <v>311</v>
      </c>
      <c r="F678" s="93">
        <v>676</v>
      </c>
      <c r="G678" s="56">
        <v>9.8636363636363615</v>
      </c>
      <c r="H678" s="39">
        <v>325.41363636363639</v>
      </c>
      <c r="I678" s="56">
        <v>10.173250000000001</v>
      </c>
      <c r="J678" s="39">
        <v>13.286515151515149</v>
      </c>
      <c r="K678" s="56">
        <v>13.294545454545457</v>
      </c>
      <c r="L678" s="39">
        <v>11.638181818181819</v>
      </c>
      <c r="M678" s="56">
        <v>7.3269696969696971</v>
      </c>
      <c r="N678" s="64">
        <v>239.59339523809501</v>
      </c>
      <c r="O678" s="67">
        <v>239.59339523809501</v>
      </c>
      <c r="P678" s="39">
        <v>20.700869348571409</v>
      </c>
      <c r="Q678" s="68">
        <f t="shared" si="16"/>
        <v>20.700869348571409</v>
      </c>
      <c r="R678" s="69">
        <v>325.41363636363639</v>
      </c>
      <c r="S678" s="66">
        <v>2374.4131390909092</v>
      </c>
      <c r="T678" s="69"/>
      <c r="U678" s="90">
        <v>67756.310137599095</v>
      </c>
      <c r="V678" s="81">
        <v>8.71830980370044E-3</v>
      </c>
      <c r="W678" s="82">
        <v>3.0551943142317244E-4</v>
      </c>
      <c r="X678" s="88">
        <f t="shared" si="17"/>
        <v>18801.115678936789</v>
      </c>
    </row>
    <row r="679" spans="1:24" x14ac:dyDescent="0.3">
      <c r="A679" s="33">
        <v>2011</v>
      </c>
      <c r="B679" s="3">
        <v>40855</v>
      </c>
      <c r="E679" s="33">
        <v>312</v>
      </c>
    </row>
    <row r="680" spans="1:24" x14ac:dyDescent="0.3">
      <c r="A680" s="35">
        <v>2011</v>
      </c>
      <c r="B680" s="54">
        <v>40856</v>
      </c>
      <c r="E680" s="33">
        <v>313</v>
      </c>
    </row>
    <row r="681" spans="1:24" x14ac:dyDescent="0.3">
      <c r="A681" s="33">
        <v>2011</v>
      </c>
      <c r="B681" s="3">
        <v>40857</v>
      </c>
      <c r="E681" s="33">
        <v>314</v>
      </c>
    </row>
    <row r="682" spans="1:24" x14ac:dyDescent="0.3">
      <c r="A682" s="35">
        <v>2011</v>
      </c>
      <c r="B682" s="54">
        <v>40858</v>
      </c>
      <c r="E682" s="33">
        <v>315</v>
      </c>
    </row>
    <row r="683" spans="1:24" x14ac:dyDescent="0.3">
      <c r="A683" s="33">
        <v>2011</v>
      </c>
      <c r="B683" s="3">
        <v>40859</v>
      </c>
      <c r="E683" s="33">
        <v>316</v>
      </c>
    </row>
    <row r="684" spans="1:24" x14ac:dyDescent="0.3">
      <c r="A684" s="35">
        <v>2011</v>
      </c>
      <c r="B684" s="54">
        <v>40860</v>
      </c>
      <c r="E684" s="33">
        <v>317</v>
      </c>
    </row>
    <row r="685" spans="1:24" x14ac:dyDescent="0.3">
      <c r="A685" s="33">
        <v>2011</v>
      </c>
      <c r="B685" s="3">
        <v>40861</v>
      </c>
      <c r="E685" s="33">
        <v>318</v>
      </c>
    </row>
    <row r="686" spans="1:24" x14ac:dyDescent="0.3">
      <c r="A686" s="35">
        <v>2011</v>
      </c>
      <c r="B686" s="54">
        <v>40862</v>
      </c>
      <c r="E686" s="33">
        <v>319</v>
      </c>
    </row>
    <row r="687" spans="1:24" x14ac:dyDescent="0.3">
      <c r="A687" s="33">
        <v>2011</v>
      </c>
      <c r="B687" s="3">
        <v>40863</v>
      </c>
      <c r="E687" s="33">
        <v>320</v>
      </c>
    </row>
    <row r="688" spans="1:24" x14ac:dyDescent="0.3">
      <c r="A688" s="35">
        <v>2011</v>
      </c>
      <c r="B688" s="54">
        <v>40864</v>
      </c>
      <c r="E688" s="33">
        <v>321</v>
      </c>
    </row>
    <row r="689" spans="1:5" x14ac:dyDescent="0.3">
      <c r="A689" s="33">
        <v>2011</v>
      </c>
      <c r="B689" s="3">
        <v>40865</v>
      </c>
      <c r="E689" s="33">
        <v>322</v>
      </c>
    </row>
    <row r="690" spans="1:5" x14ac:dyDescent="0.3">
      <c r="A690" s="35">
        <v>2011</v>
      </c>
      <c r="B690" s="54">
        <v>40866</v>
      </c>
      <c r="E690" s="33">
        <v>323</v>
      </c>
    </row>
    <row r="691" spans="1:5" x14ac:dyDescent="0.3">
      <c r="A691" s="33">
        <v>2011</v>
      </c>
      <c r="B691" s="3">
        <v>40867</v>
      </c>
      <c r="E691" s="35">
        <v>324</v>
      </c>
    </row>
    <row r="692" spans="1:5" x14ac:dyDescent="0.3">
      <c r="A692" s="35">
        <v>2011</v>
      </c>
      <c r="B692" s="54">
        <v>40868</v>
      </c>
      <c r="E692" s="33">
        <v>325</v>
      </c>
    </row>
    <row r="693" spans="1:5" x14ac:dyDescent="0.3">
      <c r="A693" s="33">
        <v>2011</v>
      </c>
      <c r="B693" s="3">
        <v>40869</v>
      </c>
      <c r="E693" s="33">
        <v>326</v>
      </c>
    </row>
    <row r="694" spans="1:5" x14ac:dyDescent="0.3">
      <c r="A694" s="35">
        <v>2011</v>
      </c>
      <c r="B694" s="54">
        <v>40870</v>
      </c>
      <c r="E694" s="33">
        <v>327</v>
      </c>
    </row>
    <row r="695" spans="1:5" x14ac:dyDescent="0.3">
      <c r="A695" s="33">
        <v>2011</v>
      </c>
      <c r="B695" s="3">
        <v>40871</v>
      </c>
      <c r="E695" s="33">
        <v>328</v>
      </c>
    </row>
    <row r="696" spans="1:5" x14ac:dyDescent="0.3">
      <c r="A696" s="35">
        <v>2011</v>
      </c>
      <c r="B696" s="54">
        <v>40872</v>
      </c>
      <c r="E696" s="33">
        <v>329</v>
      </c>
    </row>
    <row r="697" spans="1:5" x14ac:dyDescent="0.3">
      <c r="A697" s="33">
        <v>2011</v>
      </c>
      <c r="B697" s="3">
        <v>40873</v>
      </c>
      <c r="E697" s="33">
        <v>330</v>
      </c>
    </row>
    <row r="698" spans="1:5" x14ac:dyDescent="0.3">
      <c r="A698" s="35">
        <v>2011</v>
      </c>
      <c r="B698" s="54">
        <v>40874</v>
      </c>
      <c r="E698" s="33">
        <v>331</v>
      </c>
    </row>
    <row r="699" spans="1:5" x14ac:dyDescent="0.3">
      <c r="A699" s="33">
        <v>2011</v>
      </c>
      <c r="B699" s="3">
        <v>40875</v>
      </c>
      <c r="E699" s="33">
        <v>332</v>
      </c>
    </row>
    <row r="700" spans="1:5" x14ac:dyDescent="0.3">
      <c r="A700" s="35">
        <v>2011</v>
      </c>
      <c r="B700" s="54">
        <v>40876</v>
      </c>
      <c r="E700" s="33">
        <v>333</v>
      </c>
    </row>
    <row r="701" spans="1:5" x14ac:dyDescent="0.3">
      <c r="A701" s="33">
        <v>2011</v>
      </c>
      <c r="B701" s="3">
        <v>40877</v>
      </c>
      <c r="E701" s="33">
        <v>334</v>
      </c>
    </row>
    <row r="702" spans="1:5" x14ac:dyDescent="0.3">
      <c r="A702" s="33">
        <v>2011</v>
      </c>
      <c r="B702" s="3">
        <v>40878</v>
      </c>
      <c r="E702" s="33">
        <v>335</v>
      </c>
    </row>
    <row r="703" spans="1:5" x14ac:dyDescent="0.3">
      <c r="A703" s="33">
        <v>2011</v>
      </c>
      <c r="B703" s="3">
        <v>40879</v>
      </c>
      <c r="E703" s="33">
        <v>336</v>
      </c>
    </row>
    <row r="704" spans="1:5" x14ac:dyDescent="0.3">
      <c r="A704" s="35">
        <v>2011</v>
      </c>
      <c r="B704" s="54">
        <v>40880</v>
      </c>
      <c r="E704" s="33">
        <v>337</v>
      </c>
    </row>
    <row r="705" spans="1:5" x14ac:dyDescent="0.3">
      <c r="A705" s="33">
        <v>2011</v>
      </c>
      <c r="B705" s="3">
        <v>40881</v>
      </c>
      <c r="E705" s="33">
        <v>338</v>
      </c>
    </row>
    <row r="706" spans="1:5" x14ac:dyDescent="0.3">
      <c r="A706" s="35">
        <v>2011</v>
      </c>
      <c r="B706" s="54">
        <v>40882</v>
      </c>
      <c r="E706" s="33">
        <v>339</v>
      </c>
    </row>
    <row r="707" spans="1:5" x14ac:dyDescent="0.3">
      <c r="A707" s="33">
        <v>2011</v>
      </c>
      <c r="B707" s="3">
        <v>40883</v>
      </c>
      <c r="E707" s="33">
        <v>340</v>
      </c>
    </row>
    <row r="708" spans="1:5" x14ac:dyDescent="0.3">
      <c r="A708" s="35">
        <v>2011</v>
      </c>
      <c r="B708" s="54">
        <v>40884</v>
      </c>
      <c r="E708" s="33">
        <v>341</v>
      </c>
    </row>
    <row r="709" spans="1:5" x14ac:dyDescent="0.3">
      <c r="A709" s="33">
        <v>2011</v>
      </c>
      <c r="B709" s="3">
        <v>40885</v>
      </c>
      <c r="E709" s="33">
        <v>342</v>
      </c>
    </row>
    <row r="710" spans="1:5" x14ac:dyDescent="0.3">
      <c r="A710" s="35">
        <v>2011</v>
      </c>
      <c r="B710" s="54">
        <v>40886</v>
      </c>
      <c r="E710" s="33">
        <v>343</v>
      </c>
    </row>
    <row r="711" spans="1:5" x14ac:dyDescent="0.3">
      <c r="A711" s="33">
        <v>2011</v>
      </c>
      <c r="B711" s="3">
        <v>40887</v>
      </c>
      <c r="E711" s="33">
        <v>344</v>
      </c>
    </row>
    <row r="712" spans="1:5" x14ac:dyDescent="0.3">
      <c r="A712" s="35">
        <v>2011</v>
      </c>
      <c r="B712" s="54">
        <v>40888</v>
      </c>
      <c r="E712" s="33">
        <v>345</v>
      </c>
    </row>
    <row r="713" spans="1:5" x14ac:dyDescent="0.3">
      <c r="A713" s="33">
        <v>2011</v>
      </c>
      <c r="B713" s="3">
        <v>40889</v>
      </c>
      <c r="E713" s="33">
        <v>346</v>
      </c>
    </row>
    <row r="714" spans="1:5" x14ac:dyDescent="0.3">
      <c r="A714" s="35">
        <v>2011</v>
      </c>
      <c r="B714" s="54">
        <v>40890</v>
      </c>
      <c r="E714" s="33">
        <v>347</v>
      </c>
    </row>
    <row r="715" spans="1:5" x14ac:dyDescent="0.3">
      <c r="A715" s="33">
        <v>2011</v>
      </c>
      <c r="B715" s="3">
        <v>40891</v>
      </c>
      <c r="E715" s="33">
        <v>348</v>
      </c>
    </row>
    <row r="716" spans="1:5" x14ac:dyDescent="0.3">
      <c r="A716" s="33">
        <v>2011</v>
      </c>
      <c r="B716" s="3">
        <v>40892</v>
      </c>
      <c r="E716" s="33">
        <v>349</v>
      </c>
    </row>
    <row r="717" spans="1:5" x14ac:dyDescent="0.3">
      <c r="A717" s="35">
        <v>2011</v>
      </c>
      <c r="B717" s="54">
        <v>40893</v>
      </c>
      <c r="E717" s="33">
        <v>350</v>
      </c>
    </row>
    <row r="718" spans="1:5" x14ac:dyDescent="0.3">
      <c r="A718" s="33">
        <v>2011</v>
      </c>
      <c r="B718" s="3">
        <v>40894</v>
      </c>
      <c r="E718" s="33">
        <v>351</v>
      </c>
    </row>
    <row r="719" spans="1:5" x14ac:dyDescent="0.3">
      <c r="A719" s="35">
        <v>2011</v>
      </c>
      <c r="B719" s="54">
        <v>40895</v>
      </c>
      <c r="E719" s="33">
        <v>352</v>
      </c>
    </row>
    <row r="720" spans="1:5" x14ac:dyDescent="0.3">
      <c r="A720" s="33">
        <v>2011</v>
      </c>
      <c r="B720" s="3">
        <v>40896</v>
      </c>
      <c r="E720" s="33">
        <v>353</v>
      </c>
    </row>
    <row r="721" spans="1:5" x14ac:dyDescent="0.3">
      <c r="A721" s="35">
        <v>2011</v>
      </c>
      <c r="B721" s="54">
        <v>40897</v>
      </c>
      <c r="E721" s="33">
        <v>354</v>
      </c>
    </row>
    <row r="722" spans="1:5" x14ac:dyDescent="0.3">
      <c r="A722" s="33">
        <v>2011</v>
      </c>
      <c r="B722" s="3">
        <v>40898</v>
      </c>
      <c r="E722" s="33">
        <v>355</v>
      </c>
    </row>
    <row r="723" spans="1:5" x14ac:dyDescent="0.3">
      <c r="A723" s="33">
        <v>2011</v>
      </c>
      <c r="B723" s="3">
        <v>40899</v>
      </c>
      <c r="E723" s="33">
        <v>356</v>
      </c>
    </row>
    <row r="724" spans="1:5" x14ac:dyDescent="0.3">
      <c r="A724" s="35">
        <v>2011</v>
      </c>
      <c r="B724" s="54">
        <v>40900</v>
      </c>
      <c r="E724" s="33">
        <v>357</v>
      </c>
    </row>
    <row r="725" spans="1:5" x14ac:dyDescent="0.3">
      <c r="A725" s="33">
        <v>2011</v>
      </c>
      <c r="B725" s="3">
        <v>40901</v>
      </c>
      <c r="E725" s="33">
        <v>358</v>
      </c>
    </row>
    <row r="726" spans="1:5" x14ac:dyDescent="0.3">
      <c r="A726" s="35">
        <v>2011</v>
      </c>
      <c r="B726" s="54">
        <v>40902</v>
      </c>
      <c r="E726" s="33">
        <v>359</v>
      </c>
    </row>
    <row r="727" spans="1:5" x14ac:dyDescent="0.3">
      <c r="A727" s="33">
        <v>2011</v>
      </c>
      <c r="B727" s="3">
        <v>40903</v>
      </c>
      <c r="E727" s="33">
        <v>360</v>
      </c>
    </row>
    <row r="728" spans="1:5" x14ac:dyDescent="0.3">
      <c r="A728" s="35">
        <v>2011</v>
      </c>
      <c r="B728" s="54">
        <v>40904</v>
      </c>
      <c r="E728" s="33">
        <v>361</v>
      </c>
    </row>
    <row r="729" spans="1:5" x14ac:dyDescent="0.3">
      <c r="A729" s="33">
        <v>2011</v>
      </c>
      <c r="B729" s="3">
        <v>40905</v>
      </c>
      <c r="E729" s="33">
        <v>362</v>
      </c>
    </row>
    <row r="730" spans="1:5" x14ac:dyDescent="0.3">
      <c r="A730" s="35">
        <v>2011</v>
      </c>
      <c r="B730" s="54">
        <v>40906</v>
      </c>
      <c r="E730" s="33">
        <v>363</v>
      </c>
    </row>
    <row r="731" spans="1:5" x14ac:dyDescent="0.3">
      <c r="A731" s="33">
        <v>2011</v>
      </c>
      <c r="B731" s="3">
        <v>40907</v>
      </c>
      <c r="E731" s="33">
        <v>364</v>
      </c>
    </row>
    <row r="732" spans="1:5" x14ac:dyDescent="0.3">
      <c r="A732" s="33">
        <v>2011</v>
      </c>
      <c r="B732" s="3">
        <v>40908</v>
      </c>
      <c r="E732" s="33">
        <v>365</v>
      </c>
    </row>
  </sheetData>
  <autoFilter ref="A2:X367" xr:uid="{00000000-0009-0000-0000-000002000000}"/>
  <mergeCells count="10">
    <mergeCell ref="N1:Q1"/>
    <mergeCell ref="R1:U1"/>
    <mergeCell ref="V1:X1"/>
    <mergeCell ref="A1:A2"/>
    <mergeCell ref="B1:B2"/>
    <mergeCell ref="C1:C2"/>
    <mergeCell ref="D1:D2"/>
    <mergeCell ref="E1:E2"/>
    <mergeCell ref="G1:M1"/>
    <mergeCell ref="F1:F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32"/>
  <sheetViews>
    <sheetView topLeftCell="A664" workbookViewId="0">
      <selection activeCell="N3" sqref="N3"/>
    </sheetView>
  </sheetViews>
  <sheetFormatPr defaultRowHeight="14.4" x14ac:dyDescent="0.3"/>
  <cols>
    <col min="2" max="2" width="10.44140625" bestFit="1" customWidth="1"/>
    <col min="3" max="3" width="10.44140625" style="1" customWidth="1"/>
    <col min="4" max="4" width="9.109375" style="1"/>
    <col min="5" max="5" width="9.33203125" bestFit="1" customWidth="1"/>
    <col min="6" max="6" width="9.33203125" customWidth="1"/>
    <col min="7" max="10" width="9.33203125" bestFit="1" customWidth="1"/>
    <col min="11" max="11" width="9.109375" customWidth="1"/>
    <col min="12" max="12" width="9.44140625" bestFit="1" customWidth="1"/>
    <col min="13" max="13" width="9.33203125" bestFit="1" customWidth="1"/>
    <col min="16" max="16" width="9.33203125" bestFit="1" customWidth="1"/>
    <col min="17" max="17" width="9.33203125" customWidth="1"/>
    <col min="18" max="18" width="9.33203125" bestFit="1" customWidth="1"/>
    <col min="19" max="19" width="9.44140625" bestFit="1" customWidth="1"/>
    <col min="20" max="20" width="9.44140625" customWidth="1"/>
    <col min="21" max="21" width="9.6640625" style="2" customWidth="1"/>
    <col min="22" max="22" width="12" customWidth="1"/>
    <col min="23" max="23" width="11" customWidth="1"/>
  </cols>
  <sheetData>
    <row r="1" spans="1:27" x14ac:dyDescent="0.3">
      <c r="A1" s="121" t="s">
        <v>4</v>
      </c>
      <c r="B1" s="120" t="s">
        <v>5</v>
      </c>
      <c r="C1" s="120" t="s">
        <v>6</v>
      </c>
      <c r="D1" s="120" t="s">
        <v>7</v>
      </c>
      <c r="E1" s="120" t="s">
        <v>8</v>
      </c>
      <c r="F1" s="126" t="s">
        <v>35</v>
      </c>
      <c r="G1" s="122" t="s">
        <v>0</v>
      </c>
      <c r="H1" s="122"/>
      <c r="I1" s="122"/>
      <c r="J1" s="122"/>
      <c r="K1" s="122"/>
      <c r="L1" s="122"/>
      <c r="M1" s="122"/>
      <c r="N1" s="122" t="s">
        <v>1</v>
      </c>
      <c r="O1" s="122"/>
      <c r="P1" s="122"/>
      <c r="Q1" s="122"/>
      <c r="R1" s="122" t="s">
        <v>2</v>
      </c>
      <c r="S1" s="122"/>
      <c r="T1" s="122"/>
      <c r="U1" s="122"/>
      <c r="V1" s="119" t="s">
        <v>3</v>
      </c>
      <c r="W1" s="119"/>
      <c r="X1" s="119"/>
    </row>
    <row r="2" spans="1:27" ht="69" x14ac:dyDescent="0.3">
      <c r="A2" s="121"/>
      <c r="B2" s="120"/>
      <c r="C2" s="120"/>
      <c r="D2" s="120"/>
      <c r="E2" s="120"/>
      <c r="F2" s="127"/>
      <c r="G2" s="98" t="s">
        <v>9</v>
      </c>
      <c r="H2" s="98" t="s">
        <v>10</v>
      </c>
      <c r="I2" s="98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2" t="s">
        <v>16</v>
      </c>
      <c r="O2" s="72" t="s">
        <v>17</v>
      </c>
      <c r="P2" s="72" t="s">
        <v>18</v>
      </c>
      <c r="Q2" s="72" t="s">
        <v>19</v>
      </c>
      <c r="R2" s="73" t="s">
        <v>20</v>
      </c>
      <c r="S2" s="73" t="s">
        <v>21</v>
      </c>
      <c r="T2" s="73" t="s">
        <v>34</v>
      </c>
      <c r="U2" s="73" t="s">
        <v>23</v>
      </c>
      <c r="V2" s="72" t="s">
        <v>24</v>
      </c>
      <c r="W2" s="72" t="s">
        <v>25</v>
      </c>
      <c r="X2" s="75" t="s">
        <v>26</v>
      </c>
      <c r="Z2" s="96"/>
      <c r="AA2" s="96"/>
    </row>
    <row r="3" spans="1:27" x14ac:dyDescent="0.3">
      <c r="A3" s="32">
        <v>2010</v>
      </c>
      <c r="B3" s="3">
        <v>40179</v>
      </c>
      <c r="C3" s="32">
        <v>1</v>
      </c>
      <c r="D3" s="2">
        <v>1</v>
      </c>
      <c r="E3" s="32">
        <v>1</v>
      </c>
      <c r="F3" s="92">
        <v>366</v>
      </c>
      <c r="G3" s="4">
        <v>4.9129166666666668</v>
      </c>
      <c r="H3" s="36">
        <v>139.10416666666666</v>
      </c>
      <c r="I3" s="4">
        <v>6.3305312499999982</v>
      </c>
      <c r="J3" s="36">
        <v>5.5449236111111118</v>
      </c>
      <c r="K3" s="4">
        <v>7.3491388888888878</v>
      </c>
      <c r="L3" s="36">
        <v>6.3426180555555556</v>
      </c>
      <c r="M3" s="4">
        <v>1.7948055555555555</v>
      </c>
      <c r="N3" s="62">
        <v>86.507203703703695</v>
      </c>
      <c r="O3" s="6">
        <v>86.507203703703695</v>
      </c>
      <c r="P3" s="36">
        <v>7.4742223999999995</v>
      </c>
      <c r="Q3" s="7">
        <f>O3*60*60*24/10^6</f>
        <v>7.4742223999999986</v>
      </c>
      <c r="R3" s="60">
        <v>139.10416666666666</v>
      </c>
      <c r="S3" s="65">
        <v>1014.9874624999998</v>
      </c>
      <c r="T3" s="91"/>
      <c r="U3" s="89">
        <v>69764.321017649738</v>
      </c>
      <c r="V3" s="78">
        <v>7.3638568712862318E-3</v>
      </c>
      <c r="W3" s="79">
        <v>1.0686873467048835E-4</v>
      </c>
      <c r="X3" s="85" t="e">
        <f t="shared" ref="X3:X66" si="0">X2+Q3</f>
        <v>#VALUE!</v>
      </c>
      <c r="Z3" s="96"/>
      <c r="AA3" s="96"/>
    </row>
    <row r="4" spans="1:27" s="16" customFormat="1" x14ac:dyDescent="0.3">
      <c r="A4" s="32">
        <v>2010</v>
      </c>
      <c r="B4" s="3">
        <v>40180</v>
      </c>
      <c r="C4" s="33">
        <v>1</v>
      </c>
      <c r="D4" s="2">
        <v>2</v>
      </c>
      <c r="E4" s="33">
        <v>2</v>
      </c>
      <c r="F4" s="92">
        <v>367</v>
      </c>
      <c r="G4" s="4">
        <v>-6.3317083333333342</v>
      </c>
      <c r="H4" s="37">
        <v>139.97499999999997</v>
      </c>
      <c r="I4" s="4">
        <v>-2.2267812500000002</v>
      </c>
      <c r="J4" s="37">
        <v>5.6748888888888898</v>
      </c>
      <c r="K4" s="4">
        <v>7.2855069444444451</v>
      </c>
      <c r="L4" s="37">
        <v>6.2503055555555562</v>
      </c>
      <c r="M4" s="4">
        <v>2.0853402777777776</v>
      </c>
      <c r="N4" s="63" t="s">
        <v>27</v>
      </c>
      <c r="O4" s="6">
        <v>66.964299905033201</v>
      </c>
      <c r="P4" s="37" t="s">
        <v>27</v>
      </c>
      <c r="Q4" s="7">
        <f t="shared" ref="Q4:Q67" si="1">O4*60*60*24/10^6</f>
        <v>5.7857155117948684</v>
      </c>
      <c r="R4" s="60">
        <v>139.97499999999997</v>
      </c>
      <c r="S4" s="61">
        <v>1021.3415849999998</v>
      </c>
      <c r="T4" s="91"/>
      <c r="U4" s="89">
        <v>69740.790327757481</v>
      </c>
      <c r="V4" s="77" t="s">
        <v>27</v>
      </c>
      <c r="W4" s="80" t="s">
        <v>27</v>
      </c>
      <c r="X4" s="86" t="e">
        <f t="shared" si="0"/>
        <v>#VALUE!</v>
      </c>
      <c r="Z4" s="95"/>
      <c r="AA4" s="95"/>
    </row>
    <row r="5" spans="1:27" x14ac:dyDescent="0.3">
      <c r="A5" s="32">
        <v>2010</v>
      </c>
      <c r="B5" s="3">
        <v>40181</v>
      </c>
      <c r="C5" s="33">
        <v>1</v>
      </c>
      <c r="D5" s="2">
        <v>3</v>
      </c>
      <c r="E5" s="33">
        <v>3</v>
      </c>
      <c r="F5" s="92">
        <v>368</v>
      </c>
      <c r="G5" s="4">
        <v>-5.6746041666666676</v>
      </c>
      <c r="H5" s="37">
        <v>141.57499999999996</v>
      </c>
      <c r="I5" s="4">
        <v>-4.1219062499999994</v>
      </c>
      <c r="J5" s="37">
        <v>5.6611736111111108</v>
      </c>
      <c r="K5" s="4">
        <v>7.3113125000000041</v>
      </c>
      <c r="L5" s="37">
        <v>6.2368472222222211</v>
      </c>
      <c r="M5" s="4">
        <v>2.0716666666666668</v>
      </c>
      <c r="N5" s="63" t="s">
        <v>27</v>
      </c>
      <c r="O5" s="6">
        <v>47.421396106362799</v>
      </c>
      <c r="P5" s="37" t="s">
        <v>27</v>
      </c>
      <c r="Q5" s="7">
        <f t="shared" si="1"/>
        <v>4.0972086235897454</v>
      </c>
      <c r="R5" s="60">
        <v>141.57499999999996</v>
      </c>
      <c r="S5" s="61">
        <v>1033.0161449999996</v>
      </c>
      <c r="T5" s="91"/>
      <c r="U5" s="89">
        <v>69717.259637865223</v>
      </c>
      <c r="V5" s="77" t="s">
        <v>27</v>
      </c>
      <c r="W5" s="80" t="s">
        <v>27</v>
      </c>
      <c r="X5" s="86" t="e">
        <f t="shared" si="0"/>
        <v>#VALUE!</v>
      </c>
    </row>
    <row r="6" spans="1:27" x14ac:dyDescent="0.3">
      <c r="A6" s="32">
        <v>2010</v>
      </c>
      <c r="B6" s="3">
        <v>40182</v>
      </c>
      <c r="C6" s="33">
        <v>1</v>
      </c>
      <c r="D6" s="2">
        <v>4</v>
      </c>
      <c r="E6" s="33">
        <v>4</v>
      </c>
      <c r="F6" s="92">
        <v>369</v>
      </c>
      <c r="G6" s="4">
        <v>-3.1403750000000001</v>
      </c>
      <c r="H6" s="37">
        <v>146.12916666666669</v>
      </c>
      <c r="I6" s="4">
        <v>-1.2328020833333333</v>
      </c>
      <c r="J6" s="37">
        <v>5.6337430555555557</v>
      </c>
      <c r="K6" s="4">
        <v>7.2970000000000006</v>
      </c>
      <c r="L6" s="37">
        <v>6.1680694444444448</v>
      </c>
      <c r="M6" s="4">
        <v>2.0664375000000001</v>
      </c>
      <c r="N6" s="63">
        <v>27.878492307692301</v>
      </c>
      <c r="O6" s="6">
        <v>27.878492307692301</v>
      </c>
      <c r="P6" s="37">
        <v>2.4087017353846147</v>
      </c>
      <c r="Q6" s="7">
        <f t="shared" si="1"/>
        <v>2.4087017353846152</v>
      </c>
      <c r="R6" s="60">
        <v>146.12916666666669</v>
      </c>
      <c r="S6" s="61">
        <v>1066.2460775000002</v>
      </c>
      <c r="T6" s="91"/>
      <c r="U6" s="89">
        <v>69693.728947972966</v>
      </c>
      <c r="V6" s="77">
        <v>2.2590486250905943E-3</v>
      </c>
      <c r="W6" s="80">
        <v>3.4477634107354734E-5</v>
      </c>
      <c r="X6" s="86" t="e">
        <f t="shared" si="0"/>
        <v>#VALUE!</v>
      </c>
    </row>
    <row r="7" spans="1:27" x14ac:dyDescent="0.3">
      <c r="A7" s="32">
        <v>2010</v>
      </c>
      <c r="B7" s="3">
        <v>40183</v>
      </c>
      <c r="C7" s="33">
        <v>1</v>
      </c>
      <c r="D7" s="2">
        <v>5</v>
      </c>
      <c r="E7" s="33">
        <v>5</v>
      </c>
      <c r="F7" s="92">
        <v>370</v>
      </c>
      <c r="G7" s="4">
        <v>-8.6475833333333316</v>
      </c>
      <c r="H7" s="37">
        <v>149.09791666666675</v>
      </c>
      <c r="I7" s="4">
        <v>-8.9307083333333335</v>
      </c>
      <c r="J7" s="37">
        <v>5.4721458333333333</v>
      </c>
      <c r="K7" s="4">
        <v>7.1832708333333342</v>
      </c>
      <c r="L7" s="37">
        <v>6.1090833333333334</v>
      </c>
      <c r="M7" s="4">
        <v>2.013826388888889</v>
      </c>
      <c r="N7" s="63">
        <v>36.534149999999997</v>
      </c>
      <c r="O7" s="6">
        <v>36.534149999999997</v>
      </c>
      <c r="P7" s="37">
        <v>3.1565505599999995</v>
      </c>
      <c r="Q7" s="7">
        <f t="shared" si="1"/>
        <v>3.1565505599999999</v>
      </c>
      <c r="R7" s="60">
        <v>149.09791666666675</v>
      </c>
      <c r="S7" s="61">
        <v>1087.9078587500005</v>
      </c>
      <c r="T7" s="91"/>
      <c r="U7" s="89">
        <v>69670.198258080709</v>
      </c>
      <c r="V7" s="77">
        <v>2.9014870465471744E-3</v>
      </c>
      <c r="W7" s="80">
        <v>4.5198485957398057E-5</v>
      </c>
      <c r="X7" s="86" t="e">
        <f t="shared" si="0"/>
        <v>#VALUE!</v>
      </c>
    </row>
    <row r="8" spans="1:27" x14ac:dyDescent="0.3">
      <c r="A8" s="32">
        <v>2010</v>
      </c>
      <c r="B8" s="3">
        <v>40184</v>
      </c>
      <c r="C8" s="33">
        <v>1</v>
      </c>
      <c r="D8" s="2">
        <v>6</v>
      </c>
      <c r="E8" s="33">
        <v>6</v>
      </c>
      <c r="F8" s="92">
        <v>371</v>
      </c>
      <c r="G8" s="4">
        <v>-8.1749166666666682</v>
      </c>
      <c r="H8" s="37">
        <v>148.52708333333334</v>
      </c>
      <c r="I8" s="4">
        <v>-6.2862916666666662</v>
      </c>
      <c r="J8" s="37">
        <v>5.5031805555555557</v>
      </c>
      <c r="K8" s="4">
        <v>7.1708819444444467</v>
      </c>
      <c r="L8" s="37">
        <v>5.9692152777777778</v>
      </c>
      <c r="M8" s="4">
        <v>1.9442986111111107</v>
      </c>
      <c r="N8" s="63">
        <v>37.1072214285714</v>
      </c>
      <c r="O8" s="6">
        <v>37.1072214285714</v>
      </c>
      <c r="P8" s="37">
        <v>3.2060639314285688</v>
      </c>
      <c r="Q8" s="7">
        <f t="shared" si="1"/>
        <v>3.2060639314285684</v>
      </c>
      <c r="R8" s="60">
        <v>148.52708333333334</v>
      </c>
      <c r="S8" s="61">
        <v>1083.7427162499998</v>
      </c>
      <c r="T8" s="91"/>
      <c r="U8" s="89">
        <v>69646.667568188452</v>
      </c>
      <c r="V8" s="77">
        <v>2.9583257016225131E-3</v>
      </c>
      <c r="W8" s="80">
        <v>4.5924039131948762E-5</v>
      </c>
      <c r="X8" s="86" t="e">
        <f t="shared" si="0"/>
        <v>#VALUE!</v>
      </c>
    </row>
    <row r="9" spans="1:27" x14ac:dyDescent="0.3">
      <c r="A9" s="32">
        <v>2010</v>
      </c>
      <c r="B9" s="3">
        <v>40185</v>
      </c>
      <c r="C9" s="33">
        <v>1</v>
      </c>
      <c r="D9" s="2">
        <v>7</v>
      </c>
      <c r="E9" s="33">
        <v>7</v>
      </c>
      <c r="F9" s="92">
        <v>372</v>
      </c>
      <c r="G9" s="4">
        <v>-10.492083333333333</v>
      </c>
      <c r="H9" s="37">
        <v>151.25624999999999</v>
      </c>
      <c r="I9" s="4">
        <v>-10.585447916666666</v>
      </c>
      <c r="J9" s="37">
        <v>5.575277777777778</v>
      </c>
      <c r="K9" s="4">
        <v>7.1992777777777777</v>
      </c>
      <c r="L9" s="37">
        <v>5.9924791666666657</v>
      </c>
      <c r="M9" s="4">
        <v>1.9918472222222221</v>
      </c>
      <c r="N9" s="63">
        <v>37.058477777777803</v>
      </c>
      <c r="O9" s="6">
        <v>37.058477777777803</v>
      </c>
      <c r="P9" s="37">
        <v>3.2018524800000021</v>
      </c>
      <c r="Q9" s="7">
        <f t="shared" si="1"/>
        <v>3.2018524800000017</v>
      </c>
      <c r="R9" s="60">
        <v>151.25624999999999</v>
      </c>
      <c r="S9" s="61">
        <v>1103.6563537499999</v>
      </c>
      <c r="T9" s="91"/>
      <c r="U9" s="89">
        <v>69623.136878296194</v>
      </c>
      <c r="V9" s="77">
        <v>2.9011317418875526E-3</v>
      </c>
      <c r="W9" s="80">
        <v>4.5880277730430364E-5</v>
      </c>
      <c r="X9" s="86" t="e">
        <f t="shared" si="0"/>
        <v>#VALUE!</v>
      </c>
    </row>
    <row r="10" spans="1:27" x14ac:dyDescent="0.3">
      <c r="A10" s="32">
        <v>2010</v>
      </c>
      <c r="B10" s="3">
        <v>40186</v>
      </c>
      <c r="C10" s="33">
        <v>1</v>
      </c>
      <c r="D10" s="2">
        <v>8</v>
      </c>
      <c r="E10" s="33">
        <v>8</v>
      </c>
      <c r="F10" s="92">
        <v>373</v>
      </c>
      <c r="G10" s="4">
        <v>-11.04</v>
      </c>
      <c r="H10" s="37">
        <v>150.48541666666668</v>
      </c>
      <c r="I10" s="4">
        <v>-11.484364583333333</v>
      </c>
      <c r="J10" s="37">
        <v>5.4591041666666671</v>
      </c>
      <c r="K10" s="4">
        <v>7.2063055555555566</v>
      </c>
      <c r="L10" s="37">
        <v>5.9201388888888893</v>
      </c>
      <c r="M10" s="4">
        <v>1.8644652777777775</v>
      </c>
      <c r="N10" s="63">
        <v>30.576264285714299</v>
      </c>
      <c r="O10" s="6">
        <v>30.576264285714299</v>
      </c>
      <c r="P10" s="37">
        <v>2.6417892342857154</v>
      </c>
      <c r="Q10" s="7">
        <f t="shared" si="1"/>
        <v>2.6417892342857154</v>
      </c>
      <c r="R10" s="60">
        <v>150.48541666666668</v>
      </c>
      <c r="S10" s="61">
        <v>1098.0318912499999</v>
      </c>
      <c r="T10" s="91"/>
      <c r="U10" s="89">
        <v>69599.606188403937</v>
      </c>
      <c r="V10" s="77">
        <v>2.4059312441993843E-3</v>
      </c>
      <c r="W10" s="80">
        <v>3.7868644653217449E-5</v>
      </c>
      <c r="X10" s="86" t="e">
        <f>X9+Q10</f>
        <v>#VALUE!</v>
      </c>
    </row>
    <row r="11" spans="1:27" x14ac:dyDescent="0.3">
      <c r="A11" s="32">
        <v>2010</v>
      </c>
      <c r="B11" s="3">
        <v>40187</v>
      </c>
      <c r="C11" s="33">
        <v>1</v>
      </c>
      <c r="D11" s="2">
        <v>9</v>
      </c>
      <c r="E11" s="33">
        <v>9</v>
      </c>
      <c r="F11" s="92">
        <v>374</v>
      </c>
      <c r="G11" s="4">
        <v>-10.163333333333332</v>
      </c>
      <c r="H11" s="37">
        <v>150.23750000000004</v>
      </c>
      <c r="I11" s="4">
        <v>-9.3784062499999994</v>
      </c>
      <c r="J11" s="37">
        <v>5.4695416666666672</v>
      </c>
      <c r="K11" s="4">
        <v>7.1523749999999993</v>
      </c>
      <c r="L11" s="37">
        <v>5.9023541666666661</v>
      </c>
      <c r="M11" s="4">
        <v>1.8859097222222223</v>
      </c>
      <c r="N11" s="63" t="s">
        <v>27</v>
      </c>
      <c r="O11" s="6">
        <v>31.495432712215301</v>
      </c>
      <c r="P11" s="37" t="s">
        <v>27</v>
      </c>
      <c r="Q11" s="7">
        <f t="shared" si="1"/>
        <v>2.7212053863354018</v>
      </c>
      <c r="R11" s="60">
        <v>150.23750000000004</v>
      </c>
      <c r="S11" s="61">
        <v>1096.2229425000003</v>
      </c>
      <c r="T11" s="91"/>
      <c r="U11" s="89">
        <v>69576.07549851168</v>
      </c>
      <c r="V11" s="77" t="s">
        <v>27</v>
      </c>
      <c r="W11" s="80" t="s">
        <v>27</v>
      </c>
      <c r="X11" s="86" t="e">
        <f t="shared" si="0"/>
        <v>#VALUE!</v>
      </c>
    </row>
    <row r="12" spans="1:27" x14ac:dyDescent="0.3">
      <c r="A12" s="32">
        <v>2010</v>
      </c>
      <c r="B12" s="3">
        <v>40188</v>
      </c>
      <c r="C12" s="33">
        <v>1</v>
      </c>
      <c r="D12" s="2">
        <v>10</v>
      </c>
      <c r="E12" s="33">
        <v>10</v>
      </c>
      <c r="F12" s="92">
        <v>375</v>
      </c>
      <c r="G12" s="4">
        <v>-10.672916666666667</v>
      </c>
      <c r="H12" s="37">
        <v>150.73124999999996</v>
      </c>
      <c r="I12" s="4">
        <v>-10.361229166666668</v>
      </c>
      <c r="J12" s="37">
        <v>5.5321736111111113</v>
      </c>
      <c r="K12" s="4">
        <v>7.1297777777777789</v>
      </c>
      <c r="L12" s="37">
        <v>5.8594374999999985</v>
      </c>
      <c r="M12" s="4">
        <v>1.8558263888888886</v>
      </c>
      <c r="N12" s="63" t="s">
        <v>27</v>
      </c>
      <c r="O12" s="6">
        <v>32.414601138716399</v>
      </c>
      <c r="P12" s="37" t="s">
        <v>27</v>
      </c>
      <c r="Q12" s="7">
        <f t="shared" si="1"/>
        <v>2.800621538385097</v>
      </c>
      <c r="R12" s="60">
        <v>150.73124999999996</v>
      </c>
      <c r="S12" s="61">
        <v>1099.8256387499996</v>
      </c>
      <c r="T12" s="31">
        <v>27720</v>
      </c>
      <c r="U12" s="89">
        <v>69552.544808619423</v>
      </c>
      <c r="V12" s="77" t="s">
        <v>27</v>
      </c>
      <c r="W12" s="80" t="s">
        <v>27</v>
      </c>
      <c r="X12" s="86" t="e">
        <f t="shared" si="0"/>
        <v>#VALUE!</v>
      </c>
    </row>
    <row r="13" spans="1:27" x14ac:dyDescent="0.3">
      <c r="A13" s="32">
        <v>2010</v>
      </c>
      <c r="B13" s="3">
        <v>40189</v>
      </c>
      <c r="C13" s="33">
        <v>1</v>
      </c>
      <c r="D13" s="2">
        <v>11</v>
      </c>
      <c r="E13" s="33">
        <v>11</v>
      </c>
      <c r="F13" s="92">
        <v>376</v>
      </c>
      <c r="G13" s="4">
        <v>-7.8780833333333362</v>
      </c>
      <c r="H13" s="37">
        <v>151.00208333333333</v>
      </c>
      <c r="I13" s="4">
        <v>-5.6626979166666676</v>
      </c>
      <c r="J13" s="37">
        <v>5.3356458333333334</v>
      </c>
      <c r="K13" s="4">
        <v>7.1710625000000006</v>
      </c>
      <c r="L13" s="37">
        <v>5.9073541666666669</v>
      </c>
      <c r="M13" s="4">
        <v>1.7421597222222216</v>
      </c>
      <c r="N13" s="63">
        <v>33.333769565217402</v>
      </c>
      <c r="O13" s="6">
        <v>33.333769565217402</v>
      </c>
      <c r="P13" s="37">
        <v>2.8800376904347837</v>
      </c>
      <c r="Q13" s="7">
        <f t="shared" si="1"/>
        <v>2.8800376904347837</v>
      </c>
      <c r="R13" s="60">
        <v>151.00208333333333</v>
      </c>
      <c r="S13" s="61">
        <v>1101.8018012499999</v>
      </c>
      <c r="T13" s="91"/>
      <c r="U13" s="89">
        <v>69529.014118727166</v>
      </c>
      <c r="V13" s="77">
        <v>2.6139344546064146E-3</v>
      </c>
      <c r="W13" s="80">
        <v>4.1328603972250964E-5</v>
      </c>
      <c r="X13" s="86" t="e">
        <f t="shared" si="0"/>
        <v>#VALUE!</v>
      </c>
    </row>
    <row r="14" spans="1:27" x14ac:dyDescent="0.3">
      <c r="A14" s="32">
        <v>2010</v>
      </c>
      <c r="B14" s="3">
        <v>40190</v>
      </c>
      <c r="C14" s="33">
        <v>1</v>
      </c>
      <c r="D14" s="2">
        <v>12</v>
      </c>
      <c r="E14" s="33">
        <v>12</v>
      </c>
      <c r="F14" s="92">
        <v>377</v>
      </c>
      <c r="G14" s="4">
        <v>-9.7610416666666673</v>
      </c>
      <c r="H14" s="37">
        <v>156.30833333333337</v>
      </c>
      <c r="I14" s="4">
        <v>-7.2446666666666673</v>
      </c>
      <c r="J14" s="37">
        <v>5.2826805555555572</v>
      </c>
      <c r="K14" s="4">
        <v>7.1894027777777767</v>
      </c>
      <c r="L14" s="37">
        <v>5.8953055555555549</v>
      </c>
      <c r="M14" s="4">
        <v>1.6964652777777778</v>
      </c>
      <c r="N14" s="63">
        <v>24.155080000000002</v>
      </c>
      <c r="O14" s="6">
        <v>24.155080000000002</v>
      </c>
      <c r="P14" s="37">
        <v>2.0869989120000003</v>
      </c>
      <c r="Q14" s="7">
        <f t="shared" si="1"/>
        <v>2.0869989119999999</v>
      </c>
      <c r="R14" s="60">
        <v>156.30833333333337</v>
      </c>
      <c r="S14" s="61">
        <v>1140.5193850000003</v>
      </c>
      <c r="T14" s="91"/>
      <c r="U14" s="89">
        <v>69505.483428834908</v>
      </c>
      <c r="V14" s="77">
        <v>1.8298671109391095E-3</v>
      </c>
      <c r="W14" s="80">
        <v>2.9959315744186529E-5</v>
      </c>
      <c r="X14" s="86" t="e">
        <f t="shared" si="0"/>
        <v>#VALUE!</v>
      </c>
    </row>
    <row r="15" spans="1:27" x14ac:dyDescent="0.3">
      <c r="A15" s="32">
        <v>2010</v>
      </c>
      <c r="B15" s="3">
        <v>40191</v>
      </c>
      <c r="C15" s="33">
        <v>1</v>
      </c>
      <c r="D15" s="2">
        <v>13</v>
      </c>
      <c r="E15" s="33">
        <v>13</v>
      </c>
      <c r="F15" s="92">
        <v>378</v>
      </c>
      <c r="G15" s="4">
        <v>-9.9439583333333346</v>
      </c>
      <c r="H15" s="37">
        <v>159.30208333333331</v>
      </c>
      <c r="I15" s="4">
        <v>-8.8063229166666694</v>
      </c>
      <c r="J15" s="37">
        <v>5.3134722222222219</v>
      </c>
      <c r="K15" s="4">
        <v>7.1104513888888903</v>
      </c>
      <c r="L15" s="37">
        <v>5.9671388888888899</v>
      </c>
      <c r="M15" s="4">
        <v>1.6808888888888889</v>
      </c>
      <c r="N15" s="63">
        <v>56.9069</v>
      </c>
      <c r="O15" s="6">
        <v>56.9069</v>
      </c>
      <c r="P15" s="37">
        <v>4.9167561600000003</v>
      </c>
      <c r="Q15" s="7">
        <f t="shared" si="1"/>
        <v>4.9167561600000003</v>
      </c>
      <c r="R15" s="60">
        <v>159.30208333333331</v>
      </c>
      <c r="S15" s="61">
        <v>1162.3635812499999</v>
      </c>
      <c r="T15" s="91"/>
      <c r="U15" s="89">
        <v>69481.952738942651</v>
      </c>
      <c r="V15" s="77">
        <v>4.2299640485230494E-3</v>
      </c>
      <c r="W15" s="80">
        <v>7.0606632356912338E-5</v>
      </c>
      <c r="X15" s="86" t="e">
        <f t="shared" si="0"/>
        <v>#VALUE!</v>
      </c>
    </row>
    <row r="16" spans="1:27" x14ac:dyDescent="0.3">
      <c r="A16" s="32">
        <v>2010</v>
      </c>
      <c r="B16" s="3">
        <v>40192</v>
      </c>
      <c r="C16" s="33">
        <v>1</v>
      </c>
      <c r="D16" s="2">
        <v>14</v>
      </c>
      <c r="E16" s="33">
        <v>14</v>
      </c>
      <c r="F16" s="92">
        <v>379</v>
      </c>
      <c r="G16" s="4">
        <v>-8.5393750000000015</v>
      </c>
      <c r="H16" s="37">
        <v>198.35208333333333</v>
      </c>
      <c r="I16" s="4">
        <v>-7.5737499999999995</v>
      </c>
      <c r="J16" s="37">
        <v>5.7482013888888899</v>
      </c>
      <c r="K16" s="4">
        <v>6.9254027777777774</v>
      </c>
      <c r="L16" s="37">
        <v>5.623520833333334</v>
      </c>
      <c r="M16" s="4">
        <v>2.0020694444444445</v>
      </c>
      <c r="N16" s="63">
        <v>103.850920930233</v>
      </c>
      <c r="O16" s="6">
        <v>103.850920930233</v>
      </c>
      <c r="P16" s="37">
        <v>8.9727195683721312</v>
      </c>
      <c r="Q16" s="7">
        <f t="shared" si="1"/>
        <v>8.9727195683721312</v>
      </c>
      <c r="R16" s="60">
        <v>198.35208333333333</v>
      </c>
      <c r="S16" s="61">
        <v>1447.29581125</v>
      </c>
      <c r="T16" s="91"/>
      <c r="U16" s="89">
        <v>69458.422049050394</v>
      </c>
      <c r="V16" s="77">
        <v>6.1996445361246332E-3</v>
      </c>
      <c r="W16" s="80">
        <v>1.2889858173200142E-4</v>
      </c>
      <c r="X16" s="86" t="e">
        <f t="shared" si="0"/>
        <v>#VALUE!</v>
      </c>
    </row>
    <row r="17" spans="1:24" x14ac:dyDescent="0.3">
      <c r="A17" s="32">
        <v>2010</v>
      </c>
      <c r="B17" s="3">
        <v>40193</v>
      </c>
      <c r="C17" s="33">
        <v>1</v>
      </c>
      <c r="D17" s="2">
        <v>15</v>
      </c>
      <c r="E17" s="33">
        <v>15</v>
      </c>
      <c r="F17" s="92">
        <v>380</v>
      </c>
      <c r="G17" s="4">
        <v>-6.5272083333333351</v>
      </c>
      <c r="H17" s="37">
        <v>209.41041666666669</v>
      </c>
      <c r="I17" s="4">
        <v>-4.5704270833333336</v>
      </c>
      <c r="J17" s="37">
        <v>6.076458333333334</v>
      </c>
      <c r="K17" s="4">
        <v>6.873298611111113</v>
      </c>
      <c r="L17" s="37">
        <v>5.4722986111111132</v>
      </c>
      <c r="M17" s="4">
        <v>2.4580138888888885</v>
      </c>
      <c r="N17" s="63">
        <v>104.107252173913</v>
      </c>
      <c r="O17" s="6">
        <v>104.107252173913</v>
      </c>
      <c r="P17" s="37">
        <v>8.9948665878260829</v>
      </c>
      <c r="Q17" s="7">
        <f t="shared" si="1"/>
        <v>8.9948665878260847</v>
      </c>
      <c r="R17" s="60">
        <v>209.41041666666669</v>
      </c>
      <c r="S17" s="61">
        <v>1527.9840462500003</v>
      </c>
      <c r="T17" s="91"/>
      <c r="U17" s="89">
        <v>69434.891359158137</v>
      </c>
      <c r="V17" s="77">
        <v>5.8867542563035323E-3</v>
      </c>
      <c r="W17" s="80">
        <v>1.2926353969986408E-4</v>
      </c>
      <c r="X17" s="86" t="e">
        <f t="shared" si="0"/>
        <v>#VALUE!</v>
      </c>
    </row>
    <row r="18" spans="1:24" x14ac:dyDescent="0.3">
      <c r="A18" s="32">
        <v>2010</v>
      </c>
      <c r="B18" s="3">
        <v>40194</v>
      </c>
      <c r="C18" s="33">
        <v>1</v>
      </c>
      <c r="D18" s="2">
        <v>16</v>
      </c>
      <c r="E18" s="33">
        <v>16</v>
      </c>
      <c r="F18" s="92">
        <v>381</v>
      </c>
      <c r="G18" s="4">
        <v>-13.209999999999999</v>
      </c>
      <c r="H18" s="37">
        <v>208.72291666666663</v>
      </c>
      <c r="I18" s="4">
        <v>-10.93403125</v>
      </c>
      <c r="J18" s="37">
        <v>6.2711527777777762</v>
      </c>
      <c r="K18" s="4">
        <v>6.9165000000000019</v>
      </c>
      <c r="L18" s="37">
        <v>6.0347083333333345</v>
      </c>
      <c r="M18" s="4">
        <v>2.986548611111111</v>
      </c>
      <c r="N18" s="63" t="s">
        <v>27</v>
      </c>
      <c r="O18" s="6">
        <v>108.445397515528</v>
      </c>
      <c r="P18" s="37" t="s">
        <v>27</v>
      </c>
      <c r="Q18" s="7">
        <f t="shared" si="1"/>
        <v>9.3696823453416194</v>
      </c>
      <c r="R18" s="60">
        <v>208.72291666666663</v>
      </c>
      <c r="S18" s="61">
        <v>1522.9676337499998</v>
      </c>
      <c r="T18" s="91"/>
      <c r="U18" s="89">
        <v>69411.36066926588</v>
      </c>
      <c r="V18" s="77" t="s">
        <v>27</v>
      </c>
      <c r="W18" s="80" t="s">
        <v>27</v>
      </c>
      <c r="X18" s="86" t="e">
        <f t="shared" si="0"/>
        <v>#VALUE!</v>
      </c>
    </row>
    <row r="19" spans="1:24" x14ac:dyDescent="0.3">
      <c r="A19" s="32">
        <v>2010</v>
      </c>
      <c r="B19" s="3">
        <v>40195</v>
      </c>
      <c r="C19" s="33">
        <v>1</v>
      </c>
      <c r="D19" s="2">
        <v>17</v>
      </c>
      <c r="E19" s="33">
        <v>17</v>
      </c>
      <c r="F19" s="92">
        <v>382</v>
      </c>
      <c r="G19" s="4">
        <v>-12.836520833333326</v>
      </c>
      <c r="H19" s="37">
        <v>205.9083333333333</v>
      </c>
      <c r="I19" s="4">
        <v>-11.572406249999997</v>
      </c>
      <c r="J19" s="37">
        <v>6.1562361111111095</v>
      </c>
      <c r="K19" s="4">
        <v>6.9005347222222229</v>
      </c>
      <c r="L19" s="37">
        <v>6.0565347222222208</v>
      </c>
      <c r="M19" s="4">
        <v>3.3828472222222215</v>
      </c>
      <c r="N19" s="63">
        <v>112.783542857143</v>
      </c>
      <c r="O19" s="6">
        <v>112.783542857143</v>
      </c>
      <c r="P19" s="37">
        <v>9.7444981028571558</v>
      </c>
      <c r="Q19" s="7">
        <f t="shared" si="1"/>
        <v>9.7444981028571558</v>
      </c>
      <c r="R19" s="60">
        <v>205.9083333333333</v>
      </c>
      <c r="S19" s="61">
        <v>1502.4307449999997</v>
      </c>
      <c r="T19" s="91"/>
      <c r="U19" s="89">
        <v>69387.829979373622</v>
      </c>
      <c r="V19" s="77">
        <v>6.4858218159381167E-3</v>
      </c>
      <c r="W19" s="80">
        <v>1.4013786991927762E-4</v>
      </c>
      <c r="X19" s="86" t="e">
        <f t="shared" si="0"/>
        <v>#VALUE!</v>
      </c>
    </row>
    <row r="20" spans="1:24" x14ac:dyDescent="0.3">
      <c r="A20" s="32">
        <v>2010</v>
      </c>
      <c r="B20" s="3">
        <v>40196</v>
      </c>
      <c r="C20" s="33">
        <v>1</v>
      </c>
      <c r="D20" s="2">
        <v>18</v>
      </c>
      <c r="E20" s="33">
        <v>18</v>
      </c>
      <c r="F20" s="92">
        <v>383</v>
      </c>
      <c r="G20" s="4">
        <v>-1.5427083333333329</v>
      </c>
      <c r="H20" s="37">
        <v>203.19583333333335</v>
      </c>
      <c r="I20" s="4">
        <v>0.98883333333333301</v>
      </c>
      <c r="J20" s="37">
        <v>5.4668680555555556</v>
      </c>
      <c r="K20" s="4">
        <v>6.5087986111111116</v>
      </c>
      <c r="L20" s="37">
        <v>5.6804861111111107</v>
      </c>
      <c r="M20" s="4">
        <v>2.9773402777777775</v>
      </c>
      <c r="N20" s="63">
        <v>216.151344827586</v>
      </c>
      <c r="O20" s="6">
        <v>216.151344827586</v>
      </c>
      <c r="P20" s="37">
        <v>18.675476193103428</v>
      </c>
      <c r="Q20" s="7">
        <f t="shared" si="1"/>
        <v>18.675476193103432</v>
      </c>
      <c r="R20" s="60">
        <v>203.19583333333335</v>
      </c>
      <c r="S20" s="61">
        <v>1482.6387175000002</v>
      </c>
      <c r="T20" s="91"/>
      <c r="U20" s="89">
        <v>69364.299289481365</v>
      </c>
      <c r="V20" s="77">
        <v>1.2596107178823505E-2</v>
      </c>
      <c r="W20" s="80">
        <v>2.6867370597002645E-4</v>
      </c>
      <c r="X20" s="86" t="e">
        <f t="shared" si="0"/>
        <v>#VALUE!</v>
      </c>
    </row>
    <row r="21" spans="1:24" x14ac:dyDescent="0.3">
      <c r="A21" s="32">
        <v>2010</v>
      </c>
      <c r="B21" s="3">
        <v>40197</v>
      </c>
      <c r="C21" s="33">
        <v>1</v>
      </c>
      <c r="D21" s="2">
        <v>19</v>
      </c>
      <c r="E21" s="33">
        <v>19</v>
      </c>
      <c r="F21" s="92">
        <v>384</v>
      </c>
      <c r="G21" s="4">
        <v>-10.028333333333331</v>
      </c>
      <c r="H21" s="37">
        <v>202.70624999999993</v>
      </c>
      <c r="I21" s="4">
        <v>-7.1251666666666669</v>
      </c>
      <c r="J21" s="37">
        <v>5.8313055555555549</v>
      </c>
      <c r="K21" s="4">
        <v>6.630097222222223</v>
      </c>
      <c r="L21" s="37">
        <v>5.7673888888888882</v>
      </c>
      <c r="M21" s="4">
        <v>3.0905833333333335</v>
      </c>
      <c r="N21" s="63">
        <v>138.20634999999999</v>
      </c>
      <c r="O21" s="6">
        <v>138.20634999999999</v>
      </c>
      <c r="P21" s="37">
        <v>11.941028639999999</v>
      </c>
      <c r="Q21" s="7">
        <f t="shared" si="1"/>
        <v>11.941028640000001</v>
      </c>
      <c r="R21" s="60">
        <v>202.70624999999993</v>
      </c>
      <c r="S21" s="61">
        <v>1479.0664237499993</v>
      </c>
      <c r="T21" s="91"/>
      <c r="U21" s="89">
        <v>69340.768599589108</v>
      </c>
      <c r="V21" s="77">
        <v>8.0733552247943818E-3</v>
      </c>
      <c r="W21" s="80">
        <v>1.7185126104967991E-4</v>
      </c>
      <c r="X21" s="86" t="e">
        <f t="shared" si="0"/>
        <v>#VALUE!</v>
      </c>
    </row>
    <row r="22" spans="1:24" x14ac:dyDescent="0.3">
      <c r="A22" s="32">
        <v>2010</v>
      </c>
      <c r="B22" s="3">
        <v>40198</v>
      </c>
      <c r="C22" s="33">
        <v>1</v>
      </c>
      <c r="D22" s="2">
        <v>20</v>
      </c>
      <c r="E22" s="33">
        <v>20</v>
      </c>
      <c r="F22" s="92">
        <v>385</v>
      </c>
      <c r="G22" s="4">
        <v>-10.523541666666668</v>
      </c>
      <c r="H22" s="37">
        <v>202.51250000000002</v>
      </c>
      <c r="I22" s="4">
        <v>-8.4178854166666675</v>
      </c>
      <c r="J22" s="37">
        <v>5.7563055555555556</v>
      </c>
      <c r="K22" s="4">
        <v>6.5880972222222232</v>
      </c>
      <c r="L22" s="37">
        <v>5.7473750000000008</v>
      </c>
      <c r="M22" s="4">
        <v>2.8635277777777781</v>
      </c>
      <c r="N22" s="63">
        <v>188.60376086956501</v>
      </c>
      <c r="O22" s="6">
        <v>188.60376086956501</v>
      </c>
      <c r="P22" s="37">
        <v>16.295364939130415</v>
      </c>
      <c r="Q22" s="7">
        <f t="shared" si="1"/>
        <v>16.295364939130419</v>
      </c>
      <c r="R22" s="60">
        <v>202.51250000000002</v>
      </c>
      <c r="S22" s="61">
        <v>1477.6527074999999</v>
      </c>
      <c r="T22" s="91"/>
      <c r="U22" s="89">
        <v>69317.237909696851</v>
      </c>
      <c r="V22" s="77">
        <v>1.1027872013783331E-2</v>
      </c>
      <c r="W22" s="80">
        <v>2.3460249876917021E-4</v>
      </c>
      <c r="X22" s="86" t="e">
        <f t="shared" si="0"/>
        <v>#VALUE!</v>
      </c>
    </row>
    <row r="23" spans="1:24" x14ac:dyDescent="0.3">
      <c r="A23" s="32">
        <v>2010</v>
      </c>
      <c r="B23" s="3">
        <v>40199</v>
      </c>
      <c r="C23" s="33">
        <v>1</v>
      </c>
      <c r="D23" s="2">
        <v>21</v>
      </c>
      <c r="E23" s="33">
        <v>21</v>
      </c>
      <c r="F23" s="92">
        <v>386</v>
      </c>
      <c r="G23" s="4">
        <v>-11.803749999999999</v>
      </c>
      <c r="H23" s="37">
        <v>206.89583333333334</v>
      </c>
      <c r="I23" s="4">
        <v>-11.099437500000001</v>
      </c>
      <c r="J23" s="37">
        <v>5.5522847222222218</v>
      </c>
      <c r="K23" s="4">
        <v>6.4714652777777752</v>
      </c>
      <c r="L23" s="37">
        <v>5.7033749999999985</v>
      </c>
      <c r="M23" s="4">
        <v>2.6531458333333333</v>
      </c>
      <c r="N23" s="63">
        <v>180.63969166666701</v>
      </c>
      <c r="O23" s="6">
        <v>180.63969166666701</v>
      </c>
      <c r="P23" s="37">
        <v>15.607269360000029</v>
      </c>
      <c r="Q23" s="7">
        <f t="shared" si="1"/>
        <v>15.607269360000029</v>
      </c>
      <c r="R23" s="60">
        <v>206.89583333333334</v>
      </c>
      <c r="S23" s="61">
        <v>1509.6361374999999</v>
      </c>
      <c r="T23" s="91"/>
      <c r="U23" s="89">
        <v>69293.707219804593</v>
      </c>
      <c r="V23" s="77">
        <v>1.0338431210216064E-2</v>
      </c>
      <c r="W23" s="80">
        <v>2.2477762827911814E-4</v>
      </c>
      <c r="X23" s="86" t="e">
        <f t="shared" si="0"/>
        <v>#VALUE!</v>
      </c>
    </row>
    <row r="24" spans="1:24" x14ac:dyDescent="0.3">
      <c r="A24" s="32">
        <v>2010</v>
      </c>
      <c r="B24" s="3">
        <v>40200</v>
      </c>
      <c r="C24" s="33">
        <v>1</v>
      </c>
      <c r="D24" s="2">
        <v>22</v>
      </c>
      <c r="E24" s="33">
        <v>22</v>
      </c>
      <c r="F24" s="92">
        <v>387</v>
      </c>
      <c r="G24" s="4">
        <v>-13.624375000000001</v>
      </c>
      <c r="H24" s="37">
        <v>204.63958333333332</v>
      </c>
      <c r="I24" s="4">
        <v>-11.690312500000003</v>
      </c>
      <c r="J24" s="37">
        <v>5.6197013888888891</v>
      </c>
      <c r="K24" s="4">
        <v>6.3908125000000027</v>
      </c>
      <c r="L24" s="37">
        <v>5.577263888888889</v>
      </c>
      <c r="M24" s="4">
        <v>2.5014791666666665</v>
      </c>
      <c r="N24" s="63">
        <v>151.927222727273</v>
      </c>
      <c r="O24" s="6">
        <v>151.927222727273</v>
      </c>
      <c r="P24" s="37">
        <v>13.126512043636387</v>
      </c>
      <c r="Q24" s="7">
        <f t="shared" si="1"/>
        <v>13.126512043636385</v>
      </c>
      <c r="R24" s="60">
        <v>204.63958333333332</v>
      </c>
      <c r="S24" s="61">
        <v>1493.1731837499997</v>
      </c>
      <c r="T24" s="91"/>
      <c r="U24" s="89">
        <v>69270.176529912336</v>
      </c>
      <c r="V24" s="77">
        <v>8.7910178045590617E-3</v>
      </c>
      <c r="W24" s="80">
        <v>1.8911813376842174E-4</v>
      </c>
      <c r="X24" s="86" t="e">
        <f t="shared" si="0"/>
        <v>#VALUE!</v>
      </c>
    </row>
    <row r="25" spans="1:24" x14ac:dyDescent="0.3">
      <c r="A25" s="32">
        <v>2010</v>
      </c>
      <c r="B25" s="3">
        <v>40201</v>
      </c>
      <c r="C25" s="33">
        <v>1</v>
      </c>
      <c r="D25" s="2">
        <v>23</v>
      </c>
      <c r="E25" s="33">
        <v>23</v>
      </c>
      <c r="F25" s="92">
        <v>388</v>
      </c>
      <c r="G25" s="4">
        <v>-19.687083333333337</v>
      </c>
      <c r="H25" s="37">
        <v>207.28958333333324</v>
      </c>
      <c r="I25" s="4">
        <v>-19.329895833333332</v>
      </c>
      <c r="J25" s="37">
        <v>5.6770416666666668</v>
      </c>
      <c r="K25" s="4">
        <v>6.3677499999999982</v>
      </c>
      <c r="L25" s="37">
        <v>5.6598611111111117</v>
      </c>
      <c r="M25" s="4">
        <v>2.5069652777777778</v>
      </c>
      <c r="N25" s="63" t="s">
        <v>27</v>
      </c>
      <c r="O25" s="6">
        <v>126.207753671329</v>
      </c>
      <c r="P25" s="37" t="s">
        <v>27</v>
      </c>
      <c r="Q25" s="7">
        <f t="shared" si="1"/>
        <v>10.904349917202826</v>
      </c>
      <c r="R25" s="60">
        <v>207.28958333333324</v>
      </c>
      <c r="S25" s="61">
        <v>1512.5091737499993</v>
      </c>
      <c r="T25" s="91"/>
      <c r="U25" s="89">
        <v>69246.645840020079</v>
      </c>
      <c r="V25" s="77" t="s">
        <v>27</v>
      </c>
      <c r="W25" s="80" t="s">
        <v>27</v>
      </c>
      <c r="X25" s="86" t="e">
        <f t="shared" si="0"/>
        <v>#VALUE!</v>
      </c>
    </row>
    <row r="26" spans="1:24" x14ac:dyDescent="0.3">
      <c r="A26" s="32">
        <v>2010</v>
      </c>
      <c r="B26" s="3">
        <v>40202</v>
      </c>
      <c r="C26" s="33">
        <v>1</v>
      </c>
      <c r="D26" s="2">
        <v>24</v>
      </c>
      <c r="E26" s="33">
        <v>24</v>
      </c>
      <c r="F26" s="92">
        <v>389</v>
      </c>
      <c r="G26" s="4">
        <v>-16.081666666666667</v>
      </c>
      <c r="H26" s="37">
        <v>206.96875000000003</v>
      </c>
      <c r="I26" s="4">
        <v>-14.142468749999999</v>
      </c>
      <c r="J26" s="37">
        <v>5.6681805555555549</v>
      </c>
      <c r="K26" s="4">
        <v>6.3072083333333326</v>
      </c>
      <c r="L26" s="37">
        <v>5.6023472222222219</v>
      </c>
      <c r="M26" s="4">
        <v>2.4228888888888886</v>
      </c>
      <c r="N26" s="63">
        <v>100.488284615385</v>
      </c>
      <c r="O26" s="6">
        <v>100.488284615385</v>
      </c>
      <c r="P26" s="37">
        <v>8.6821877907692642</v>
      </c>
      <c r="Q26" s="7">
        <f t="shared" si="1"/>
        <v>8.6821877907692642</v>
      </c>
      <c r="R26" s="60">
        <v>206.96875000000003</v>
      </c>
      <c r="S26" s="61">
        <v>1510.1681812500001</v>
      </c>
      <c r="T26" s="91"/>
      <c r="U26" s="89">
        <v>69223.115150127822</v>
      </c>
      <c r="V26" s="77">
        <v>5.7491529079779858E-3</v>
      </c>
      <c r="W26" s="80">
        <v>1.2517814922596217E-4</v>
      </c>
      <c r="X26" s="86" t="e">
        <f t="shared" si="0"/>
        <v>#VALUE!</v>
      </c>
    </row>
    <row r="27" spans="1:24" x14ac:dyDescent="0.3">
      <c r="A27" s="32">
        <v>2010</v>
      </c>
      <c r="B27" s="3">
        <v>40203</v>
      </c>
      <c r="C27" s="33">
        <v>1</v>
      </c>
      <c r="D27" s="2">
        <v>25</v>
      </c>
      <c r="E27" s="33">
        <v>25</v>
      </c>
      <c r="F27" s="92">
        <v>390</v>
      </c>
      <c r="G27" s="4">
        <v>-4.6300624999999984</v>
      </c>
      <c r="H27" s="37">
        <v>207.46041666666665</v>
      </c>
      <c r="I27" s="4">
        <v>-2.0134895833333335</v>
      </c>
      <c r="J27" s="37">
        <v>5.3685555555555551</v>
      </c>
      <c r="K27" s="4">
        <v>6.1410555555555559</v>
      </c>
      <c r="L27" s="37">
        <v>5.3539513888888903</v>
      </c>
      <c r="M27" s="4">
        <v>2.2867569444444436</v>
      </c>
      <c r="N27" s="63">
        <v>120.578761904762</v>
      </c>
      <c r="O27" s="6">
        <v>120.578761904762</v>
      </c>
      <c r="P27" s="37">
        <v>10.418005028571438</v>
      </c>
      <c r="Q27" s="7">
        <f t="shared" si="1"/>
        <v>10.418005028571438</v>
      </c>
      <c r="R27" s="60">
        <v>207.46041666666665</v>
      </c>
      <c r="S27" s="61">
        <v>1513.7556762499996</v>
      </c>
      <c r="T27" s="91"/>
      <c r="U27" s="89">
        <v>69199.584460235565</v>
      </c>
      <c r="V27" s="77">
        <v>6.8822235926340363E-3</v>
      </c>
      <c r="W27" s="80">
        <v>1.5025943765193636E-4</v>
      </c>
      <c r="X27" s="86" t="e">
        <f t="shared" si="0"/>
        <v>#VALUE!</v>
      </c>
    </row>
    <row r="28" spans="1:24" x14ac:dyDescent="0.3">
      <c r="A28" s="32">
        <v>2010</v>
      </c>
      <c r="B28" s="3">
        <v>40204</v>
      </c>
      <c r="C28" s="33">
        <v>1</v>
      </c>
      <c r="D28" s="2">
        <v>26</v>
      </c>
      <c r="E28" s="33">
        <v>26</v>
      </c>
      <c r="F28" s="92">
        <v>391</v>
      </c>
      <c r="G28" s="4">
        <v>-3.9290416666666665</v>
      </c>
      <c r="H28" s="37">
        <v>205.85416666666671</v>
      </c>
      <c r="I28" s="4">
        <v>-2.1057291666666664</v>
      </c>
      <c r="J28" s="37">
        <v>5.4291527777777766</v>
      </c>
      <c r="K28" s="4">
        <v>6.1948680555555553</v>
      </c>
      <c r="L28" s="37">
        <v>5.5149791666666665</v>
      </c>
      <c r="M28" s="4">
        <v>2.274729166666666</v>
      </c>
      <c r="N28" s="63">
        <v>102.4426</v>
      </c>
      <c r="O28" s="6">
        <v>102.4426</v>
      </c>
      <c r="P28" s="37">
        <v>8.8510406400000008</v>
      </c>
      <c r="Q28" s="7">
        <f t="shared" si="1"/>
        <v>8.8510406400000008</v>
      </c>
      <c r="R28" s="60">
        <v>205.85416666666671</v>
      </c>
      <c r="S28" s="61">
        <v>1502.0355125000001</v>
      </c>
      <c r="T28" s="91"/>
      <c r="U28" s="89">
        <v>69176.053770343307</v>
      </c>
      <c r="V28" s="77">
        <v>5.8926973206300942E-3</v>
      </c>
      <c r="W28" s="80">
        <v>1.2770545068059095E-4</v>
      </c>
      <c r="X28" s="86" t="e">
        <f t="shared" si="0"/>
        <v>#VALUE!</v>
      </c>
    </row>
    <row r="29" spans="1:24" x14ac:dyDescent="0.3">
      <c r="A29" s="32">
        <v>2010</v>
      </c>
      <c r="B29" s="3">
        <v>40205</v>
      </c>
      <c r="C29" s="33">
        <v>1</v>
      </c>
      <c r="D29" s="2">
        <v>27</v>
      </c>
      <c r="E29" s="33">
        <v>27</v>
      </c>
      <c r="F29" s="92">
        <v>392</v>
      </c>
      <c r="G29" s="4">
        <v>-4.9658124999999993</v>
      </c>
      <c r="H29" s="37">
        <v>206.47083333333339</v>
      </c>
      <c r="I29" s="4">
        <v>-3.2893958333333337</v>
      </c>
      <c r="J29" s="37">
        <v>5.4445000000000014</v>
      </c>
      <c r="K29" s="4">
        <v>6.1561944444444459</v>
      </c>
      <c r="L29" s="37">
        <v>5.5283958333333336</v>
      </c>
      <c r="M29" s="4">
        <v>2.2705625</v>
      </c>
      <c r="N29" s="63">
        <v>131.383030434783</v>
      </c>
      <c r="O29" s="6">
        <v>131.383030434783</v>
      </c>
      <c r="P29" s="37">
        <v>11.35149382956525</v>
      </c>
      <c r="Q29" s="7">
        <f t="shared" si="1"/>
        <v>11.351493829565252</v>
      </c>
      <c r="R29" s="60">
        <v>206.47083333333339</v>
      </c>
      <c r="S29" s="61">
        <v>1506.5350825000005</v>
      </c>
      <c r="T29" s="91"/>
      <c r="U29" s="89">
        <v>69152.52308045105</v>
      </c>
      <c r="V29" s="77">
        <v>7.5348353725212674E-3</v>
      </c>
      <c r="W29" s="80">
        <v>1.6384231545075878E-4</v>
      </c>
      <c r="X29" s="86" t="e">
        <f t="shared" si="0"/>
        <v>#VALUE!</v>
      </c>
    </row>
    <row r="30" spans="1:24" x14ac:dyDescent="0.3">
      <c r="A30" s="32">
        <v>2010</v>
      </c>
      <c r="B30" s="3">
        <v>40206</v>
      </c>
      <c r="C30" s="33">
        <v>1</v>
      </c>
      <c r="D30" s="2">
        <v>28</v>
      </c>
      <c r="E30" s="33">
        <v>28</v>
      </c>
      <c r="F30" s="92">
        <v>393</v>
      </c>
      <c r="G30" s="4">
        <v>-6.1017500000000018</v>
      </c>
      <c r="H30" s="37">
        <v>206.06874999999994</v>
      </c>
      <c r="I30" s="4">
        <v>-3.9360208333333331</v>
      </c>
      <c r="J30" s="37">
        <v>5.3781249999999998</v>
      </c>
      <c r="K30" s="4">
        <v>6.1335347222222216</v>
      </c>
      <c r="L30" s="37">
        <v>5.4904791666666668</v>
      </c>
      <c r="M30" s="4">
        <v>2.2920000000000003</v>
      </c>
      <c r="N30" s="63">
        <v>116.63684000000001</v>
      </c>
      <c r="O30" s="6">
        <v>116.63684000000001</v>
      </c>
      <c r="P30" s="37">
        <v>10.077422975999999</v>
      </c>
      <c r="Q30" s="7">
        <f t="shared" si="1"/>
        <v>10.077422975999999</v>
      </c>
      <c r="R30" s="60">
        <v>206.06874999999994</v>
      </c>
      <c r="S30" s="61">
        <v>1503.6012412499995</v>
      </c>
      <c r="T30" s="91"/>
      <c r="U30" s="89">
        <v>69128.992390558793</v>
      </c>
      <c r="V30" s="77">
        <v>6.7021911791069443E-3</v>
      </c>
      <c r="W30" s="80">
        <v>1.4550588695435074E-4</v>
      </c>
      <c r="X30" s="86" t="e">
        <f t="shared" si="0"/>
        <v>#VALUE!</v>
      </c>
    </row>
    <row r="31" spans="1:24" x14ac:dyDescent="0.3">
      <c r="A31" s="32">
        <v>2010</v>
      </c>
      <c r="B31" s="3">
        <v>40207</v>
      </c>
      <c r="C31" s="33">
        <v>1</v>
      </c>
      <c r="D31" s="2">
        <v>29</v>
      </c>
      <c r="E31" s="33">
        <v>29</v>
      </c>
      <c r="F31" s="92">
        <v>394</v>
      </c>
      <c r="G31" s="4">
        <v>-9.9174999999999986</v>
      </c>
      <c r="H31" s="37">
        <v>207.89999999999995</v>
      </c>
      <c r="I31" s="4">
        <v>-9.7516145833333336</v>
      </c>
      <c r="J31" s="37">
        <v>5.3603402777777776</v>
      </c>
      <c r="K31" s="4">
        <v>6.1077569444444437</v>
      </c>
      <c r="L31" s="37">
        <v>5.3530833333333332</v>
      </c>
      <c r="M31" s="4">
        <v>2.2196180555555558</v>
      </c>
      <c r="N31" s="63" t="s">
        <v>27</v>
      </c>
      <c r="O31" s="6">
        <v>114.65941896551701</v>
      </c>
      <c r="P31" s="37" t="s">
        <v>27</v>
      </c>
      <c r="Q31" s="7">
        <f t="shared" si="1"/>
        <v>9.9065737986206699</v>
      </c>
      <c r="R31" s="60">
        <v>207.89999999999995</v>
      </c>
      <c r="S31" s="61">
        <v>1516.9631399999996</v>
      </c>
      <c r="T31" s="91"/>
      <c r="U31" s="89">
        <v>69105.461700666536</v>
      </c>
      <c r="V31" s="77" t="s">
        <v>27</v>
      </c>
      <c r="W31" s="80" t="s">
        <v>27</v>
      </c>
      <c r="X31" s="86" t="e">
        <f t="shared" si="0"/>
        <v>#VALUE!</v>
      </c>
    </row>
    <row r="32" spans="1:24" x14ac:dyDescent="0.3">
      <c r="A32" s="32">
        <v>2010</v>
      </c>
      <c r="B32" s="3">
        <v>40208</v>
      </c>
      <c r="C32" s="33">
        <v>1</v>
      </c>
      <c r="D32" s="2">
        <v>30</v>
      </c>
      <c r="E32" s="33">
        <v>30</v>
      </c>
      <c r="F32" s="92">
        <v>395</v>
      </c>
      <c r="G32" s="4">
        <v>-11.995416666666669</v>
      </c>
      <c r="H32" s="37">
        <v>208.02291666666665</v>
      </c>
      <c r="I32" s="4">
        <v>-11.597447916666665</v>
      </c>
      <c r="J32" s="37">
        <v>5.2371249999999998</v>
      </c>
      <c r="K32" s="4">
        <v>6.0394722222222201</v>
      </c>
      <c r="L32" s="37">
        <v>5.3390347222222223</v>
      </c>
      <c r="M32" s="4">
        <v>2.0832361111111117</v>
      </c>
      <c r="N32" s="63" t="s">
        <v>27</v>
      </c>
      <c r="O32" s="6">
        <v>112.681997931034</v>
      </c>
      <c r="P32" s="37" t="s">
        <v>27</v>
      </c>
      <c r="Q32" s="7">
        <f t="shared" si="1"/>
        <v>9.7357246212413386</v>
      </c>
      <c r="R32" s="60">
        <v>208.02291666666665</v>
      </c>
      <c r="S32" s="61">
        <v>1517.86001375</v>
      </c>
      <c r="T32" s="91"/>
      <c r="U32" s="89">
        <v>69081.931010774279</v>
      </c>
      <c r="V32" s="77" t="s">
        <v>27</v>
      </c>
      <c r="W32" s="80" t="s">
        <v>27</v>
      </c>
      <c r="X32" s="86" t="e">
        <f t="shared" si="0"/>
        <v>#VALUE!</v>
      </c>
    </row>
    <row r="33" spans="1:24" x14ac:dyDescent="0.3">
      <c r="A33" s="32">
        <v>2010</v>
      </c>
      <c r="B33" s="3">
        <v>40209</v>
      </c>
      <c r="C33" s="33">
        <v>1</v>
      </c>
      <c r="D33" s="2">
        <v>31</v>
      </c>
      <c r="E33" s="33">
        <v>31</v>
      </c>
      <c r="F33" s="92">
        <v>396</v>
      </c>
      <c r="G33" s="4">
        <v>-16.198125000000005</v>
      </c>
      <c r="H33" s="37">
        <v>208.24374999999989</v>
      </c>
      <c r="I33" s="4">
        <v>-14.413229166666667</v>
      </c>
      <c r="J33" s="37">
        <v>5.4113263888888889</v>
      </c>
      <c r="K33" s="4">
        <v>6.0294652777777777</v>
      </c>
      <c r="L33" s="37">
        <v>5.4286944444444449</v>
      </c>
      <c r="M33" s="4">
        <v>2.1191458333333331</v>
      </c>
      <c r="N33" s="63" t="s">
        <v>27</v>
      </c>
      <c r="O33" s="6">
        <v>110.704576896552</v>
      </c>
      <c r="P33" s="37" t="s">
        <v>27</v>
      </c>
      <c r="Q33" s="7">
        <f t="shared" si="1"/>
        <v>9.5648754438620909</v>
      </c>
      <c r="R33" s="60">
        <v>208.24374999999989</v>
      </c>
      <c r="S33" s="61">
        <v>1519.4713462499992</v>
      </c>
      <c r="T33" s="91"/>
      <c r="U33" s="89">
        <v>69058.400320882021</v>
      </c>
      <c r="V33" s="77" t="s">
        <v>27</v>
      </c>
      <c r="W33" s="80" t="s">
        <v>27</v>
      </c>
      <c r="X33" s="86" t="e">
        <f t="shared" si="0"/>
        <v>#VALUE!</v>
      </c>
    </row>
    <row r="34" spans="1:24" x14ac:dyDescent="0.3">
      <c r="A34" s="32">
        <v>2010</v>
      </c>
      <c r="B34" s="3">
        <v>40210</v>
      </c>
      <c r="C34" s="33">
        <v>2</v>
      </c>
      <c r="D34" s="2">
        <v>1</v>
      </c>
      <c r="E34" s="33">
        <v>32</v>
      </c>
      <c r="F34" s="92">
        <v>397</v>
      </c>
      <c r="G34" s="4">
        <v>-11.831041666666669</v>
      </c>
      <c r="H34" s="37">
        <v>207.88541666666671</v>
      </c>
      <c r="I34" s="4">
        <v>-8.4258750000000013</v>
      </c>
      <c r="J34" s="37">
        <v>5.4887430555555552</v>
      </c>
      <c r="K34" s="4">
        <v>6.0945486111111116</v>
      </c>
      <c r="L34" s="37">
        <v>5.4185555555555558</v>
      </c>
      <c r="M34" s="4">
        <v>2.0639444444444446</v>
      </c>
      <c r="N34" s="63" t="s">
        <v>27</v>
      </c>
      <c r="O34" s="6">
        <v>108.727155862069</v>
      </c>
      <c r="P34" s="37" t="s">
        <v>27</v>
      </c>
      <c r="Q34" s="7">
        <f t="shared" si="1"/>
        <v>9.3940262664827614</v>
      </c>
      <c r="R34" s="60">
        <v>207.88541666666671</v>
      </c>
      <c r="S34" s="61">
        <v>1516.8567312500004</v>
      </c>
      <c r="T34" s="91"/>
      <c r="U34" s="89">
        <v>69034.869630989764</v>
      </c>
      <c r="V34" s="77" t="s">
        <v>27</v>
      </c>
      <c r="W34" s="80" t="s">
        <v>27</v>
      </c>
      <c r="X34" s="86" t="e">
        <f t="shared" si="0"/>
        <v>#VALUE!</v>
      </c>
    </row>
    <row r="35" spans="1:24" x14ac:dyDescent="0.3">
      <c r="A35" s="32">
        <v>2010</v>
      </c>
      <c r="B35" s="3">
        <v>40211</v>
      </c>
      <c r="C35" s="33">
        <v>2</v>
      </c>
      <c r="D35" s="2">
        <v>2</v>
      </c>
      <c r="E35" s="33">
        <v>33</v>
      </c>
      <c r="F35" s="92">
        <v>398</v>
      </c>
      <c r="G35" s="4">
        <v>-11.540416666666667</v>
      </c>
      <c r="H35" s="37">
        <v>206.70208333333335</v>
      </c>
      <c r="I35" s="4">
        <v>-9.8616666666666664</v>
      </c>
      <c r="J35" s="37">
        <v>5.4025833333333333</v>
      </c>
      <c r="K35" s="4">
        <v>6.0252222222222223</v>
      </c>
      <c r="L35" s="37">
        <v>5.4377777777777778</v>
      </c>
      <c r="M35" s="4">
        <v>2.0900277777777778</v>
      </c>
      <c r="N35" s="63" t="s">
        <v>27</v>
      </c>
      <c r="O35" s="6">
        <v>106.749734827586</v>
      </c>
      <c r="P35" s="37" t="s">
        <v>27</v>
      </c>
      <c r="Q35" s="7">
        <f t="shared" si="1"/>
        <v>9.2231770891034301</v>
      </c>
      <c r="R35" s="60">
        <v>206.70208333333335</v>
      </c>
      <c r="S35" s="61">
        <v>1508.2224212500003</v>
      </c>
      <c r="T35" s="91"/>
      <c r="U35" s="89">
        <v>69011.338941097507</v>
      </c>
      <c r="V35" s="77" t="s">
        <v>27</v>
      </c>
      <c r="W35" s="80" t="s">
        <v>27</v>
      </c>
      <c r="X35" s="86" t="e">
        <f t="shared" si="0"/>
        <v>#VALUE!</v>
      </c>
    </row>
    <row r="36" spans="1:24" x14ac:dyDescent="0.3">
      <c r="A36" s="32">
        <v>2010</v>
      </c>
      <c r="B36" s="3">
        <v>40212</v>
      </c>
      <c r="C36" s="33">
        <v>2</v>
      </c>
      <c r="D36" s="2">
        <v>3</v>
      </c>
      <c r="E36" s="33">
        <v>34</v>
      </c>
      <c r="F36" s="92">
        <v>399</v>
      </c>
      <c r="G36" s="4">
        <v>-11.762291666666668</v>
      </c>
      <c r="H36" s="37">
        <v>207.07916666666657</v>
      </c>
      <c r="I36" s="4">
        <v>-13.751458333333332</v>
      </c>
      <c r="J36" s="37">
        <v>5.3079652777777779</v>
      </c>
      <c r="K36" s="4">
        <v>5.9755486111111118</v>
      </c>
      <c r="L36" s="37">
        <v>5.3338680555555555</v>
      </c>
      <c r="M36" s="4">
        <v>2.0374722222222226</v>
      </c>
      <c r="N36" s="63">
        <v>104.772313793103</v>
      </c>
      <c r="O36" s="6">
        <v>104.772313793103</v>
      </c>
      <c r="P36" s="37">
        <v>9.0523279117240971</v>
      </c>
      <c r="Q36" s="7">
        <f t="shared" si="1"/>
        <v>9.0523279117240989</v>
      </c>
      <c r="R36" s="60">
        <v>207.07916666666657</v>
      </c>
      <c r="S36" s="61">
        <v>1510.973847499999</v>
      </c>
      <c r="T36" s="91"/>
      <c r="U36" s="89">
        <v>68987.80825120525</v>
      </c>
      <c r="V36" s="77">
        <v>5.991055322831524E-3</v>
      </c>
      <c r="W36" s="80">
        <v>1.3099076248924085E-4</v>
      </c>
      <c r="X36" s="86" t="e">
        <f t="shared" si="0"/>
        <v>#VALUE!</v>
      </c>
    </row>
    <row r="37" spans="1:24" x14ac:dyDescent="0.3">
      <c r="A37" s="32">
        <v>2010</v>
      </c>
      <c r="B37" s="3">
        <v>40213</v>
      </c>
      <c r="C37" s="33">
        <v>2</v>
      </c>
      <c r="D37" s="2">
        <v>4</v>
      </c>
      <c r="E37" s="33">
        <v>35</v>
      </c>
      <c r="F37" s="92">
        <v>400</v>
      </c>
      <c r="G37" s="4">
        <v>-10.759583333333333</v>
      </c>
      <c r="H37" s="37">
        <v>207.23958333333329</v>
      </c>
      <c r="I37" s="4">
        <v>-10.394885416666668</v>
      </c>
      <c r="J37" s="37">
        <v>5.3659166666666662</v>
      </c>
      <c r="K37" s="4">
        <v>6.0127222222222221</v>
      </c>
      <c r="L37" s="37">
        <v>5.3727847222222218</v>
      </c>
      <c r="M37" s="4">
        <v>1.9357222222222223</v>
      </c>
      <c r="N37" s="63">
        <v>120.2685125</v>
      </c>
      <c r="O37" s="6">
        <v>120.2685125</v>
      </c>
      <c r="P37" s="37">
        <v>10.391199479999999</v>
      </c>
      <c r="Q37" s="7">
        <f t="shared" si="1"/>
        <v>10.391199480000001</v>
      </c>
      <c r="R37" s="60">
        <v>207.23958333333329</v>
      </c>
      <c r="S37" s="61">
        <v>1512.1443437499995</v>
      </c>
      <c r="T37" s="91"/>
      <c r="U37" s="89">
        <v>68964.277561312992</v>
      </c>
      <c r="V37" s="77">
        <v>6.8718304062366413E-3</v>
      </c>
      <c r="W37" s="80">
        <v>1.5041962302809444E-4</v>
      </c>
      <c r="X37" s="86" t="e">
        <f t="shared" si="0"/>
        <v>#VALUE!</v>
      </c>
    </row>
    <row r="38" spans="1:24" x14ac:dyDescent="0.3">
      <c r="A38" s="32">
        <v>2010</v>
      </c>
      <c r="B38" s="3">
        <v>40214</v>
      </c>
      <c r="C38" s="33">
        <v>2</v>
      </c>
      <c r="D38" s="2">
        <v>5</v>
      </c>
      <c r="E38" s="33">
        <v>36</v>
      </c>
      <c r="F38" s="92">
        <v>401</v>
      </c>
      <c r="G38" s="4">
        <v>-6.8058750000000003</v>
      </c>
      <c r="H38" s="37">
        <v>207.13750000000005</v>
      </c>
      <c r="I38" s="4">
        <v>-6.8647499999999999</v>
      </c>
      <c r="J38" s="37">
        <v>5.2987499999999992</v>
      </c>
      <c r="K38" s="4">
        <v>5.9341388888888886</v>
      </c>
      <c r="L38" s="37">
        <v>5.2102777777777769</v>
      </c>
      <c r="M38" s="4">
        <v>1.7962013888888884</v>
      </c>
      <c r="N38" s="63">
        <v>141.58775652173901</v>
      </c>
      <c r="O38" s="6">
        <v>141.58775652173901</v>
      </c>
      <c r="P38" s="37">
        <v>12.233182163478249</v>
      </c>
      <c r="Q38" s="7">
        <f t="shared" si="1"/>
        <v>12.233182163478251</v>
      </c>
      <c r="R38" s="60">
        <v>207.13750000000005</v>
      </c>
      <c r="S38" s="61">
        <v>1511.3994825000002</v>
      </c>
      <c r="T38" s="91"/>
      <c r="U38" s="89">
        <v>68940.746871420735</v>
      </c>
      <c r="V38" s="77">
        <v>8.0939435967275764E-3</v>
      </c>
      <c r="W38" s="80">
        <v>1.7714819669064664E-4</v>
      </c>
      <c r="X38" s="86" t="e">
        <f t="shared" si="0"/>
        <v>#VALUE!</v>
      </c>
    </row>
    <row r="39" spans="1:24" x14ac:dyDescent="0.3">
      <c r="A39" s="32">
        <v>2010</v>
      </c>
      <c r="B39" s="3">
        <v>40215</v>
      </c>
      <c r="C39" s="33">
        <v>2</v>
      </c>
      <c r="D39" s="2">
        <v>6</v>
      </c>
      <c r="E39" s="33">
        <v>37</v>
      </c>
      <c r="F39" s="92">
        <v>402</v>
      </c>
      <c r="G39" s="4">
        <v>-4.1757083333333345</v>
      </c>
      <c r="H39" s="37">
        <v>207.96666666666661</v>
      </c>
      <c r="I39" s="4">
        <v>-1.9226562500000004</v>
      </c>
      <c r="J39" s="37">
        <v>5.0484166666666681</v>
      </c>
      <c r="K39" s="4">
        <v>5.8300833333333344</v>
      </c>
      <c r="L39" s="37">
        <v>5.0198333333333318</v>
      </c>
      <c r="M39" s="4">
        <v>1.6620694444444439</v>
      </c>
      <c r="N39" s="63">
        <v>97.174559459459502</v>
      </c>
      <c r="O39" s="6">
        <v>97.174559459459502</v>
      </c>
      <c r="P39" s="37">
        <v>8.3958819372973004</v>
      </c>
      <c r="Q39" s="7">
        <f t="shared" si="1"/>
        <v>8.3958819372973004</v>
      </c>
      <c r="R39" s="60">
        <v>207.96666666666661</v>
      </c>
      <c r="S39" s="61">
        <v>1517.4495799999995</v>
      </c>
      <c r="T39" s="91"/>
      <c r="U39" s="89">
        <v>68917.216181528478</v>
      </c>
      <c r="V39" s="77">
        <v>5.5328902178728755E-3</v>
      </c>
      <c r="W39" s="80">
        <v>1.2162480379062802E-4</v>
      </c>
      <c r="X39" s="86" t="e">
        <f t="shared" si="0"/>
        <v>#VALUE!</v>
      </c>
    </row>
    <row r="40" spans="1:24" x14ac:dyDescent="0.3">
      <c r="A40" s="32">
        <v>2010</v>
      </c>
      <c r="B40" s="3">
        <v>40216</v>
      </c>
      <c r="C40" s="33">
        <v>2</v>
      </c>
      <c r="D40" s="2">
        <v>7</v>
      </c>
      <c r="E40" s="33">
        <v>38</v>
      </c>
      <c r="F40" s="92">
        <v>403</v>
      </c>
      <c r="G40" s="4">
        <v>-4.9620624999999992</v>
      </c>
      <c r="H40" s="37">
        <v>209.88124999999999</v>
      </c>
      <c r="I40" s="4">
        <v>-3.0560312500000002</v>
      </c>
      <c r="J40" s="37">
        <v>4.9216180555555553</v>
      </c>
      <c r="K40" s="4">
        <v>5.6950277777777778</v>
      </c>
      <c r="L40" s="37">
        <v>5.0667638888888895</v>
      </c>
      <c r="M40" s="4">
        <v>1.6586527777777775</v>
      </c>
      <c r="N40" s="63">
        <v>101.41858999999999</v>
      </c>
      <c r="O40" s="6">
        <v>101.41858999999999</v>
      </c>
      <c r="P40" s="37">
        <v>8.7625661759999982</v>
      </c>
      <c r="Q40" s="7">
        <f t="shared" si="1"/>
        <v>8.7625661759999982</v>
      </c>
      <c r="R40" s="60">
        <v>209.88124999999999</v>
      </c>
      <c r="S40" s="61">
        <v>1531.4195287499999</v>
      </c>
      <c r="T40" s="91"/>
      <c r="U40" s="89">
        <v>68893.685491636221</v>
      </c>
      <c r="V40" s="77">
        <v>5.7218587144127137E-3</v>
      </c>
      <c r="W40" s="80">
        <v>1.2698304449292893E-4</v>
      </c>
      <c r="X40" s="86" t="e">
        <f t="shared" si="0"/>
        <v>#VALUE!</v>
      </c>
    </row>
    <row r="41" spans="1:24" x14ac:dyDescent="0.3">
      <c r="A41" s="32">
        <v>2010</v>
      </c>
      <c r="B41" s="3">
        <v>40217</v>
      </c>
      <c r="C41" s="33">
        <v>2</v>
      </c>
      <c r="D41" s="2">
        <v>8</v>
      </c>
      <c r="E41" s="33">
        <v>39</v>
      </c>
      <c r="F41" s="92">
        <v>404</v>
      </c>
      <c r="G41" s="4">
        <v>-14.221666666666662</v>
      </c>
      <c r="H41" s="37">
        <v>210.10833333333332</v>
      </c>
      <c r="I41" s="4">
        <v>-13.954583333333337</v>
      </c>
      <c r="J41" s="37">
        <v>5.130472222222223</v>
      </c>
      <c r="K41" s="4">
        <v>5.8953750000000014</v>
      </c>
      <c r="L41" s="37">
        <v>5.183937499999999</v>
      </c>
      <c r="M41" s="4">
        <v>1.7188125000000001</v>
      </c>
      <c r="N41" s="63">
        <v>80.370388888888897</v>
      </c>
      <c r="O41" s="6">
        <v>80.370388888888897</v>
      </c>
      <c r="P41" s="37">
        <v>6.9440016</v>
      </c>
      <c r="Q41" s="7">
        <f t="shared" si="1"/>
        <v>6.9440016000000009</v>
      </c>
      <c r="R41" s="60">
        <v>210.10833333333332</v>
      </c>
      <c r="S41" s="61">
        <v>1533.0764649999996</v>
      </c>
      <c r="T41" s="91"/>
      <c r="U41" s="89">
        <v>68870.154801743964</v>
      </c>
      <c r="V41" s="77">
        <v>4.5294554828352943E-3</v>
      </c>
      <c r="W41" s="80">
        <v>1.0066601792031542E-4</v>
      </c>
      <c r="X41" s="86" t="e">
        <f t="shared" si="0"/>
        <v>#VALUE!</v>
      </c>
    </row>
    <row r="42" spans="1:24" x14ac:dyDescent="0.3">
      <c r="A42" s="32">
        <v>2010</v>
      </c>
      <c r="B42" s="3">
        <v>40218</v>
      </c>
      <c r="C42" s="33">
        <v>2</v>
      </c>
      <c r="D42" s="2">
        <v>9</v>
      </c>
      <c r="E42" s="33">
        <v>40</v>
      </c>
      <c r="F42" s="92">
        <v>405</v>
      </c>
      <c r="G42" s="4">
        <v>-13.144166666666665</v>
      </c>
      <c r="H42" s="37">
        <v>211.2083333333334</v>
      </c>
      <c r="I42" s="4">
        <v>-12.675531250000001</v>
      </c>
      <c r="J42" s="37">
        <v>5.1101041666666669</v>
      </c>
      <c r="K42" s="4">
        <v>5.9091319444444439</v>
      </c>
      <c r="L42" s="37">
        <v>5.1488958333333334</v>
      </c>
      <c r="M42" s="4">
        <v>1.7194861111111113</v>
      </c>
      <c r="N42" s="63">
        <v>100.47879268292699</v>
      </c>
      <c r="O42" s="6">
        <v>100.47879268292699</v>
      </c>
      <c r="P42" s="37">
        <v>8.681367687804892</v>
      </c>
      <c r="Q42" s="7">
        <f t="shared" si="1"/>
        <v>8.681367687804892</v>
      </c>
      <c r="R42" s="60">
        <v>211.2083333333334</v>
      </c>
      <c r="S42" s="61">
        <v>1541.1027250000004</v>
      </c>
      <c r="T42" s="91"/>
      <c r="U42" s="89">
        <v>68846.624111851706</v>
      </c>
      <c r="V42" s="77">
        <v>5.6332180502794774E-3</v>
      </c>
      <c r="W42" s="80">
        <v>1.2589832102831124E-4</v>
      </c>
      <c r="X42" s="86" t="e">
        <f t="shared" si="0"/>
        <v>#VALUE!</v>
      </c>
    </row>
    <row r="43" spans="1:24" x14ac:dyDescent="0.3">
      <c r="A43" s="32">
        <v>2010</v>
      </c>
      <c r="B43" s="3">
        <v>40219</v>
      </c>
      <c r="C43" s="33">
        <v>2</v>
      </c>
      <c r="D43" s="2">
        <v>10</v>
      </c>
      <c r="E43" s="33">
        <v>41</v>
      </c>
      <c r="F43" s="92">
        <v>406</v>
      </c>
      <c r="G43" s="4">
        <v>-15.538958333333333</v>
      </c>
      <c r="H43" s="37">
        <v>211.84583333333333</v>
      </c>
      <c r="I43" s="4">
        <v>-15.307812500000001</v>
      </c>
      <c r="J43" s="37">
        <v>5.2072499999999993</v>
      </c>
      <c r="K43" s="4">
        <v>5.8461250000000007</v>
      </c>
      <c r="L43" s="37">
        <v>5.1036666666666664</v>
      </c>
      <c r="M43" s="4">
        <v>1.6955069444444444</v>
      </c>
      <c r="N43" s="63">
        <v>108.45958043478301</v>
      </c>
      <c r="O43" s="6">
        <v>108.45958043478301</v>
      </c>
      <c r="P43" s="37">
        <v>9.3709077495652515</v>
      </c>
      <c r="Q43" s="7">
        <f t="shared" si="1"/>
        <v>9.3709077495652515</v>
      </c>
      <c r="R43" s="60">
        <v>211.84583333333333</v>
      </c>
      <c r="S43" s="61">
        <v>1545.7543075000001</v>
      </c>
      <c r="T43" s="91"/>
      <c r="U43" s="89">
        <v>68823.093421959449</v>
      </c>
      <c r="V43" s="77">
        <v>6.0623526676248651E-3</v>
      </c>
      <c r="W43" s="80">
        <v>1.3594781100592261E-4</v>
      </c>
      <c r="X43" s="86" t="e">
        <f t="shared" si="0"/>
        <v>#VALUE!</v>
      </c>
    </row>
    <row r="44" spans="1:24" x14ac:dyDescent="0.3">
      <c r="A44" s="32">
        <v>2010</v>
      </c>
      <c r="B44" s="3">
        <v>40220</v>
      </c>
      <c r="C44" s="33">
        <v>2</v>
      </c>
      <c r="D44" s="2">
        <v>11</v>
      </c>
      <c r="E44" s="33">
        <v>42</v>
      </c>
      <c r="F44" s="92">
        <v>407</v>
      </c>
      <c r="G44" s="4">
        <v>-13.500000000000005</v>
      </c>
      <c r="H44" s="37">
        <v>211.79999999999998</v>
      </c>
      <c r="I44" s="4">
        <v>-13.665812500000001</v>
      </c>
      <c r="J44" s="37">
        <v>5.1549097222222224</v>
      </c>
      <c r="K44" s="4">
        <v>5.8244930555555543</v>
      </c>
      <c r="L44" s="37">
        <v>5.0683541666666665</v>
      </c>
      <c r="M44" s="4">
        <v>1.7165347222222216</v>
      </c>
      <c r="N44" s="63">
        <v>112.035258536585</v>
      </c>
      <c r="O44" s="6">
        <v>112.035258536585</v>
      </c>
      <c r="P44" s="37">
        <v>9.679846337560944</v>
      </c>
      <c r="Q44" s="7">
        <f t="shared" si="1"/>
        <v>9.679846337560944</v>
      </c>
      <c r="R44" s="60">
        <v>211.79999999999998</v>
      </c>
      <c r="S44" s="61">
        <v>1545.4198799999999</v>
      </c>
      <c r="T44" s="91"/>
      <c r="U44" s="89">
        <v>68799.562732067192</v>
      </c>
      <c r="V44" s="77">
        <v>6.2635704786979602E-3</v>
      </c>
      <c r="W44" s="80">
        <v>1.4048108293679984E-4</v>
      </c>
      <c r="X44" s="86" t="e">
        <f t="shared" si="0"/>
        <v>#VALUE!</v>
      </c>
    </row>
    <row r="45" spans="1:24" x14ac:dyDescent="0.3">
      <c r="A45" s="32">
        <v>2010</v>
      </c>
      <c r="B45" s="3">
        <v>40221</v>
      </c>
      <c r="C45" s="33">
        <v>2</v>
      </c>
      <c r="D45" s="2">
        <v>12</v>
      </c>
      <c r="E45" s="33">
        <v>43</v>
      </c>
      <c r="F45" s="92">
        <v>408</v>
      </c>
      <c r="G45" s="4">
        <v>-7.214291666666667</v>
      </c>
      <c r="H45" s="37">
        <v>217.24583333333331</v>
      </c>
      <c r="I45" s="4">
        <v>-6.5715312500000014</v>
      </c>
      <c r="J45" s="37">
        <v>5.1120069444444445</v>
      </c>
      <c r="K45" s="4">
        <v>5.7975972222222225</v>
      </c>
      <c r="L45" s="37">
        <v>4.9640902777777782</v>
      </c>
      <c r="M45" s="4">
        <v>1.7259722222222218</v>
      </c>
      <c r="N45" s="63">
        <v>95.326815384615401</v>
      </c>
      <c r="O45" s="6">
        <v>95.326815384615401</v>
      </c>
      <c r="P45" s="37">
        <v>8.2362368492307709</v>
      </c>
      <c r="Q45" s="7">
        <f t="shared" si="1"/>
        <v>8.2362368492307692</v>
      </c>
      <c r="R45" s="60">
        <v>217.24583333333331</v>
      </c>
      <c r="S45" s="61">
        <v>1585.1559474999999</v>
      </c>
      <c r="T45" s="91"/>
      <c r="U45" s="89">
        <v>68776.032042174935</v>
      </c>
      <c r="V45" s="77">
        <v>5.1958527249135354E-3</v>
      </c>
      <c r="W45" s="80">
        <v>1.1957409298318831E-4</v>
      </c>
      <c r="X45" s="86" t="e">
        <f t="shared" si="0"/>
        <v>#VALUE!</v>
      </c>
    </row>
    <row r="46" spans="1:24" x14ac:dyDescent="0.3">
      <c r="A46" s="32">
        <v>2010</v>
      </c>
      <c r="B46" s="3">
        <v>40222</v>
      </c>
      <c r="C46" s="33">
        <v>2</v>
      </c>
      <c r="D46" s="2">
        <v>13</v>
      </c>
      <c r="E46" s="33">
        <v>44</v>
      </c>
      <c r="F46" s="92">
        <v>409</v>
      </c>
      <c r="G46" s="4">
        <v>-0.99074999999999969</v>
      </c>
      <c r="H46" s="37">
        <v>215.89374999999998</v>
      </c>
      <c r="I46" s="4">
        <v>3.7062499999999748E-2</v>
      </c>
      <c r="J46" s="37">
        <v>5.0748402777777786</v>
      </c>
      <c r="K46" s="4">
        <v>5.7527152777777779</v>
      </c>
      <c r="L46" s="37">
        <v>4.9955902777777785</v>
      </c>
      <c r="M46" s="4">
        <v>1.6233194444444443</v>
      </c>
      <c r="N46" s="63">
        <v>101.876827659575</v>
      </c>
      <c r="O46" s="6">
        <v>101.876827659575</v>
      </c>
      <c r="P46" s="37">
        <v>8.8021579097872795</v>
      </c>
      <c r="Q46" s="7">
        <f t="shared" si="1"/>
        <v>8.8021579097872813</v>
      </c>
      <c r="R46" s="60">
        <v>215.89374999999998</v>
      </c>
      <c r="S46" s="61">
        <v>1575.2903362499999</v>
      </c>
      <c r="T46" s="91"/>
      <c r="U46" s="89">
        <v>68752.501352282678</v>
      </c>
      <c r="V46" s="77">
        <v>5.5876416602294006E-3</v>
      </c>
      <c r="W46" s="80">
        <v>1.2783694004176371E-4</v>
      </c>
      <c r="X46" s="86" t="e">
        <f t="shared" si="0"/>
        <v>#VALUE!</v>
      </c>
    </row>
    <row r="47" spans="1:24" x14ac:dyDescent="0.3">
      <c r="A47" s="32">
        <v>2010</v>
      </c>
      <c r="B47" s="3">
        <v>40223</v>
      </c>
      <c r="C47" s="33">
        <v>2</v>
      </c>
      <c r="D47" s="2">
        <v>14</v>
      </c>
      <c r="E47" s="33">
        <v>45</v>
      </c>
      <c r="F47" s="92">
        <v>410</v>
      </c>
      <c r="G47" s="4">
        <v>-1.7625000000000004</v>
      </c>
      <c r="H47" s="37">
        <v>213.92291666666685</v>
      </c>
      <c r="I47" s="4">
        <v>-1.2149062500000003</v>
      </c>
      <c r="J47" s="37">
        <v>5.1283680555555549</v>
      </c>
      <c r="K47" s="4">
        <v>5.7139236111111105</v>
      </c>
      <c r="L47" s="37">
        <v>4.8358055555555559</v>
      </c>
      <c r="M47" s="4">
        <v>1.6750902777777774</v>
      </c>
      <c r="N47" s="63">
        <v>102.753053846154</v>
      </c>
      <c r="O47" s="6">
        <v>102.753053846154</v>
      </c>
      <c r="P47" s="37">
        <v>8.8778638523077049</v>
      </c>
      <c r="Q47" s="7">
        <f t="shared" si="1"/>
        <v>8.8778638523077067</v>
      </c>
      <c r="R47" s="60">
        <v>213.92291666666685</v>
      </c>
      <c r="S47" s="61">
        <v>1560.9099537500013</v>
      </c>
      <c r="T47" s="91"/>
      <c r="U47" s="89">
        <v>68728.97066239042</v>
      </c>
      <c r="V47" s="77">
        <v>5.687620756712532E-3</v>
      </c>
      <c r="W47" s="80">
        <v>1.2898365902606679E-4</v>
      </c>
      <c r="X47" s="86" t="e">
        <f t="shared" si="0"/>
        <v>#VALUE!</v>
      </c>
    </row>
    <row r="48" spans="1:24" x14ac:dyDescent="0.3">
      <c r="A48" s="32">
        <v>2010</v>
      </c>
      <c r="B48" s="3">
        <v>40224</v>
      </c>
      <c r="C48" s="33">
        <v>2</v>
      </c>
      <c r="D48" s="2">
        <v>15</v>
      </c>
      <c r="E48" s="33">
        <v>46</v>
      </c>
      <c r="F48" s="92">
        <v>411</v>
      </c>
      <c r="G48" s="4">
        <v>-10.199270833333335</v>
      </c>
      <c r="H48" s="37">
        <v>212.71875000000003</v>
      </c>
      <c r="I48" s="4">
        <v>-11.262947916666668</v>
      </c>
      <c r="J48" s="37">
        <v>5.103958333333332</v>
      </c>
      <c r="K48" s="4">
        <v>5.7140555555555546</v>
      </c>
      <c r="L48" s="37">
        <v>4.9129791666666671</v>
      </c>
      <c r="M48" s="4">
        <v>1.6625972222222216</v>
      </c>
      <c r="N48" s="63">
        <v>92.164124000000001</v>
      </c>
      <c r="O48" s="6">
        <v>92.164124000000001</v>
      </c>
      <c r="P48" s="37">
        <v>7.9629803135999992</v>
      </c>
      <c r="Q48" s="7">
        <f t="shared" si="1"/>
        <v>7.962980313600001</v>
      </c>
      <c r="R48" s="60">
        <v>212.71875000000003</v>
      </c>
      <c r="S48" s="61">
        <v>1552.12363125</v>
      </c>
      <c r="T48" s="91"/>
      <c r="U48" s="89">
        <v>68705.439972498163</v>
      </c>
      <c r="V48" s="77">
        <v>5.1303776021933431E-3</v>
      </c>
      <c r="W48" s="80">
        <v>1.1573398676809161E-4</v>
      </c>
      <c r="X48" s="86" t="e">
        <f t="shared" si="0"/>
        <v>#VALUE!</v>
      </c>
    </row>
    <row r="49" spans="1:24" s="16" customFormat="1" x14ac:dyDescent="0.3">
      <c r="A49" s="32">
        <v>2010</v>
      </c>
      <c r="B49" s="3">
        <v>40225</v>
      </c>
      <c r="C49" s="33">
        <v>2</v>
      </c>
      <c r="D49" s="2">
        <v>16</v>
      </c>
      <c r="E49" s="33">
        <v>47</v>
      </c>
      <c r="F49" s="92">
        <v>412</v>
      </c>
      <c r="G49" s="4">
        <v>-1.5124166666666661</v>
      </c>
      <c r="H49" s="37">
        <v>213.08125000000015</v>
      </c>
      <c r="I49" s="4">
        <v>-1.2371249999999991</v>
      </c>
      <c r="J49" s="37">
        <v>4.936826388888889</v>
      </c>
      <c r="K49" s="4">
        <v>5.7158888888888884</v>
      </c>
      <c r="L49" s="37">
        <v>4.9079652777777776</v>
      </c>
      <c r="M49" s="4">
        <v>1.5663958333333337</v>
      </c>
      <c r="N49" s="63">
        <v>120.290327906977</v>
      </c>
      <c r="O49" s="6">
        <v>120.290327906977</v>
      </c>
      <c r="P49" s="37">
        <v>10.393084331162811</v>
      </c>
      <c r="Q49" s="7">
        <f t="shared" si="1"/>
        <v>10.393084331162814</v>
      </c>
      <c r="R49" s="60">
        <v>213.08125000000015</v>
      </c>
      <c r="S49" s="61">
        <v>1554.7686487500011</v>
      </c>
      <c r="T49" s="91"/>
      <c r="U49" s="89">
        <v>68681.909282605906</v>
      </c>
      <c r="V49" s="77">
        <v>6.6846500535746051E-3</v>
      </c>
      <c r="W49" s="80">
        <v>1.5110848128209215E-4</v>
      </c>
      <c r="X49" s="86" t="e">
        <f t="shared" si="0"/>
        <v>#VALUE!</v>
      </c>
    </row>
    <row r="50" spans="1:24" x14ac:dyDescent="0.3">
      <c r="A50" s="32">
        <v>2010</v>
      </c>
      <c r="B50" s="3">
        <v>40226</v>
      </c>
      <c r="C50" s="33">
        <v>2</v>
      </c>
      <c r="D50" s="2">
        <v>17</v>
      </c>
      <c r="E50" s="33">
        <v>48</v>
      </c>
      <c r="F50" s="92">
        <v>413</v>
      </c>
      <c r="G50" s="4">
        <v>4.3403125000000005</v>
      </c>
      <c r="H50" s="37">
        <v>210.04583333333326</v>
      </c>
      <c r="I50" s="4">
        <v>3.3180208333333332</v>
      </c>
      <c r="J50" s="37">
        <v>4.7723263888888887</v>
      </c>
      <c r="K50" s="4">
        <v>5.6157916666666665</v>
      </c>
      <c r="L50" s="37">
        <v>4.8389305555555557</v>
      </c>
      <c r="M50" s="4">
        <v>1.5581875000000001</v>
      </c>
      <c r="N50" s="63">
        <v>83.149737500000001</v>
      </c>
      <c r="O50" s="6">
        <v>83.149737500000001</v>
      </c>
      <c r="P50" s="37">
        <v>7.1841373199999996</v>
      </c>
      <c r="Q50" s="7">
        <f t="shared" si="1"/>
        <v>7.1841373200000014</v>
      </c>
      <c r="R50" s="60">
        <v>210.04583333333326</v>
      </c>
      <c r="S50" s="61">
        <v>1532.6204274999993</v>
      </c>
      <c r="T50" s="91"/>
      <c r="U50" s="89">
        <v>68658.378592713649</v>
      </c>
      <c r="V50" s="77">
        <v>4.6874863411018987E-3</v>
      </c>
      <c r="W50" s="80">
        <v>1.0449083278623668E-4</v>
      </c>
      <c r="X50" s="86" t="e">
        <f t="shared" si="0"/>
        <v>#VALUE!</v>
      </c>
    </row>
    <row r="51" spans="1:24" x14ac:dyDescent="0.3">
      <c r="A51" s="32">
        <v>2010</v>
      </c>
      <c r="B51" s="3">
        <v>40227</v>
      </c>
      <c r="C51" s="33">
        <v>2</v>
      </c>
      <c r="D51" s="2">
        <v>18</v>
      </c>
      <c r="E51" s="33">
        <v>49</v>
      </c>
      <c r="F51" s="92">
        <v>414</v>
      </c>
      <c r="G51" s="4">
        <v>3.6884791666666668</v>
      </c>
      <c r="H51" s="37">
        <v>197.92083333333335</v>
      </c>
      <c r="I51" s="4">
        <v>2.5657708333333336</v>
      </c>
      <c r="J51" s="37">
        <v>4.8851597222222232</v>
      </c>
      <c r="K51" s="4">
        <v>5.5824999999999996</v>
      </c>
      <c r="L51" s="37">
        <v>4.4909097222222227</v>
      </c>
      <c r="M51" s="4">
        <v>1.4810347222222224</v>
      </c>
      <c r="N51" s="63">
        <v>113.565144</v>
      </c>
      <c r="O51" s="6">
        <v>113.565144</v>
      </c>
      <c r="P51" s="37">
        <v>9.8120284416000008</v>
      </c>
      <c r="Q51" s="7">
        <f t="shared" si="1"/>
        <v>9.8120284416000025</v>
      </c>
      <c r="R51" s="60">
        <v>197.92083333333335</v>
      </c>
      <c r="S51" s="61">
        <v>1444.1491524999999</v>
      </c>
      <c r="T51" s="91"/>
      <c r="U51" s="89">
        <v>68634.847902821391</v>
      </c>
      <c r="V51" s="77">
        <v>6.794331752100655E-3</v>
      </c>
      <c r="W51" s="80">
        <v>1.4276495024028251E-4</v>
      </c>
      <c r="X51" s="86" t="e">
        <f t="shared" si="0"/>
        <v>#VALUE!</v>
      </c>
    </row>
    <row r="52" spans="1:24" x14ac:dyDescent="0.3">
      <c r="A52" s="32">
        <v>2010</v>
      </c>
      <c r="B52" s="3">
        <v>40228</v>
      </c>
      <c r="C52" s="33">
        <v>2</v>
      </c>
      <c r="D52" s="2">
        <v>19</v>
      </c>
      <c r="E52" s="33">
        <v>50</v>
      </c>
      <c r="F52" s="92">
        <v>415</v>
      </c>
      <c r="G52" s="4">
        <v>-5.9830624999999991</v>
      </c>
      <c r="H52" s="37">
        <v>197.63750000000002</v>
      </c>
      <c r="I52" s="4">
        <v>-3.7803333333333331</v>
      </c>
      <c r="J52" s="37">
        <v>5.0939583333333331</v>
      </c>
      <c r="K52" s="4">
        <v>5.5680486111111103</v>
      </c>
      <c r="L52" s="37">
        <v>4.5775555555555547</v>
      </c>
      <c r="M52" s="4">
        <v>1.4657777777777774</v>
      </c>
      <c r="N52" s="63" t="s">
        <v>27</v>
      </c>
      <c r="O52" s="6">
        <v>81.658056999999999</v>
      </c>
      <c r="P52" s="37" t="s">
        <v>27</v>
      </c>
      <c r="Q52" s="7">
        <f t="shared" si="1"/>
        <v>7.0552561247999988</v>
      </c>
      <c r="R52" s="60">
        <v>197.63750000000002</v>
      </c>
      <c r="S52" s="61">
        <v>1442.0817824999999</v>
      </c>
      <c r="T52" s="91"/>
      <c r="U52" s="89">
        <v>68611.317212929134</v>
      </c>
      <c r="V52" s="77" t="s">
        <v>27</v>
      </c>
      <c r="W52" s="80" t="s">
        <v>27</v>
      </c>
      <c r="X52" s="86" t="e">
        <f t="shared" si="0"/>
        <v>#VALUE!</v>
      </c>
    </row>
    <row r="53" spans="1:24" x14ac:dyDescent="0.3">
      <c r="A53" s="32">
        <v>2010</v>
      </c>
      <c r="B53" s="3">
        <v>40229</v>
      </c>
      <c r="C53" s="33">
        <v>2</v>
      </c>
      <c r="D53" s="2">
        <v>20</v>
      </c>
      <c r="E53" s="33">
        <v>51</v>
      </c>
      <c r="F53" s="92">
        <v>416</v>
      </c>
      <c r="G53" s="4">
        <v>-6.7990833333333329</v>
      </c>
      <c r="H53" s="37">
        <v>197.22708333333333</v>
      </c>
      <c r="I53" s="4">
        <v>-5.4983020833333338</v>
      </c>
      <c r="J53" s="37">
        <v>4.9551249999999998</v>
      </c>
      <c r="K53" s="4">
        <v>5.5417916666666658</v>
      </c>
      <c r="L53" s="37">
        <v>4.606694444444444</v>
      </c>
      <c r="M53" s="4">
        <v>1.4405277777777774</v>
      </c>
      <c r="N53" s="63">
        <v>49.750970000000002</v>
      </c>
      <c r="O53" s="6">
        <v>49.750970000000002</v>
      </c>
      <c r="P53" s="37">
        <v>4.2984838080000003</v>
      </c>
      <c r="Q53" s="7">
        <f t="shared" si="1"/>
        <v>4.2984838080000003</v>
      </c>
      <c r="R53" s="60">
        <v>197.22708333333333</v>
      </c>
      <c r="S53" s="61">
        <v>1439.0871362499997</v>
      </c>
      <c r="T53" s="91"/>
      <c r="U53" s="89">
        <v>68587.786523036877</v>
      </c>
      <c r="V53" s="77">
        <v>2.9869517277467091E-3</v>
      </c>
      <c r="W53" s="80">
        <v>6.258881643618933E-5</v>
      </c>
      <c r="X53" s="86" t="e">
        <f t="shared" si="0"/>
        <v>#VALUE!</v>
      </c>
    </row>
    <row r="54" spans="1:24" x14ac:dyDescent="0.3">
      <c r="A54" s="32">
        <v>2010</v>
      </c>
      <c r="B54" s="3">
        <v>40230</v>
      </c>
      <c r="C54" s="33">
        <v>2</v>
      </c>
      <c r="D54" s="2">
        <v>21</v>
      </c>
      <c r="E54" s="33">
        <v>52</v>
      </c>
      <c r="F54" s="92">
        <v>417</v>
      </c>
      <c r="G54" s="4">
        <v>-11.197500000000003</v>
      </c>
      <c r="H54" s="37">
        <v>200.46041666666667</v>
      </c>
      <c r="I54" s="4">
        <v>-9.0806354166666701</v>
      </c>
      <c r="J54" s="37">
        <v>4.8587152777777778</v>
      </c>
      <c r="K54" s="4">
        <v>5.6356319444444436</v>
      </c>
      <c r="L54" s="37">
        <v>4.5803611111111113</v>
      </c>
      <c r="M54" s="4">
        <v>1.3653819444444446</v>
      </c>
      <c r="N54" s="63">
        <v>78.108417073170799</v>
      </c>
      <c r="O54" s="6">
        <v>78.108417073170799</v>
      </c>
      <c r="P54" s="37">
        <v>6.748567235121957</v>
      </c>
      <c r="Q54" s="7">
        <f t="shared" si="1"/>
        <v>6.7485672351219561</v>
      </c>
      <c r="R54" s="60">
        <v>200.46041666666667</v>
      </c>
      <c r="S54" s="61">
        <v>1462.6794762500001</v>
      </c>
      <c r="T54" s="91"/>
      <c r="U54" s="89">
        <v>68564.25583314462</v>
      </c>
      <c r="V54" s="77">
        <v>4.6138387423223107E-3</v>
      </c>
      <c r="W54" s="80">
        <v>9.8299754392374444E-5</v>
      </c>
      <c r="X54" s="86" t="e">
        <f t="shared" si="0"/>
        <v>#VALUE!</v>
      </c>
    </row>
    <row r="55" spans="1:24" x14ac:dyDescent="0.3">
      <c r="A55" s="32">
        <v>2010</v>
      </c>
      <c r="B55" s="3">
        <v>40231</v>
      </c>
      <c r="C55" s="33">
        <v>2</v>
      </c>
      <c r="D55" s="2">
        <v>22</v>
      </c>
      <c r="E55" s="33">
        <v>53</v>
      </c>
      <c r="F55" s="92">
        <v>418</v>
      </c>
      <c r="G55" s="4">
        <v>-10.942020833333332</v>
      </c>
      <c r="H55" s="37">
        <v>199.67083333333338</v>
      </c>
      <c r="I55" s="4">
        <v>-11.965947916666664</v>
      </c>
      <c r="J55" s="37">
        <v>4.8878819444444455</v>
      </c>
      <c r="K55" s="4">
        <v>5.6314166666666674</v>
      </c>
      <c r="L55" s="37">
        <v>4.531493055555555</v>
      </c>
      <c r="M55" s="4">
        <v>1.1646041666666667</v>
      </c>
      <c r="N55" s="63">
        <v>77.798291176470599</v>
      </c>
      <c r="O55" s="6">
        <v>77.798291176470599</v>
      </c>
      <c r="P55" s="37">
        <v>6.7217723576470592</v>
      </c>
      <c r="Q55" s="7">
        <f t="shared" si="1"/>
        <v>6.7217723576470583</v>
      </c>
      <c r="R55" s="60">
        <v>199.67083333333338</v>
      </c>
      <c r="S55" s="61">
        <v>1456.9182025000002</v>
      </c>
      <c r="T55" s="91"/>
      <c r="U55" s="89">
        <v>68540.725143252363</v>
      </c>
      <c r="V55" s="77">
        <v>4.6136923446442133E-3</v>
      </c>
      <c r="W55" s="80">
        <v>9.7945417616847555E-5</v>
      </c>
      <c r="X55" s="86" t="e">
        <f t="shared" si="0"/>
        <v>#VALUE!</v>
      </c>
    </row>
    <row r="56" spans="1:24" x14ac:dyDescent="0.3">
      <c r="A56" s="32">
        <v>2010</v>
      </c>
      <c r="B56" s="3">
        <v>40232</v>
      </c>
      <c r="C56" s="33">
        <v>2</v>
      </c>
      <c r="D56" s="2">
        <v>23</v>
      </c>
      <c r="E56" s="33">
        <v>54</v>
      </c>
      <c r="F56" s="92">
        <v>419</v>
      </c>
      <c r="G56" s="4">
        <v>-5.6935833333333354</v>
      </c>
      <c r="H56" s="37">
        <v>199.51458333333332</v>
      </c>
      <c r="I56" s="4">
        <v>-7.7861145833333332</v>
      </c>
      <c r="J56" s="37">
        <v>4.8439305555555565</v>
      </c>
      <c r="K56" s="4">
        <v>5.6398472222222216</v>
      </c>
      <c r="L56" s="37">
        <v>4.5588194444444445</v>
      </c>
      <c r="M56" s="4">
        <v>1.0371736111111109</v>
      </c>
      <c r="N56" s="63">
        <v>53.684142857142902</v>
      </c>
      <c r="O56" s="6">
        <v>53.684142857142902</v>
      </c>
      <c r="P56" s="37">
        <v>4.6383099428571466</v>
      </c>
      <c r="Q56" s="7">
        <f t="shared" si="1"/>
        <v>4.6383099428571466</v>
      </c>
      <c r="R56" s="60">
        <v>199.51458333333332</v>
      </c>
      <c r="S56" s="61">
        <v>1455.77810875</v>
      </c>
      <c r="T56" s="91"/>
      <c r="U56" s="89">
        <v>68517.194453360105</v>
      </c>
      <c r="V56" s="77">
        <v>3.1861379938181783E-3</v>
      </c>
      <c r="W56" s="80">
        <v>6.7611351092277145E-5</v>
      </c>
      <c r="X56" s="86" t="e">
        <f t="shared" si="0"/>
        <v>#VALUE!</v>
      </c>
    </row>
    <row r="57" spans="1:24" x14ac:dyDescent="0.3">
      <c r="A57" s="32">
        <v>2010</v>
      </c>
      <c r="B57" s="3">
        <v>40233</v>
      </c>
      <c r="C57" s="33">
        <v>2</v>
      </c>
      <c r="D57" s="2">
        <v>24</v>
      </c>
      <c r="E57" s="33">
        <v>55</v>
      </c>
      <c r="F57" s="92">
        <v>420</v>
      </c>
      <c r="G57" s="4">
        <v>-3.1733958333333341</v>
      </c>
      <c r="H57" s="37">
        <v>215.46250000000009</v>
      </c>
      <c r="I57" s="4">
        <v>-1.1914687500000003</v>
      </c>
      <c r="J57" s="37">
        <v>4.9558958333333329</v>
      </c>
      <c r="K57" s="4">
        <v>5.5590208333333342</v>
      </c>
      <c r="L57" s="37">
        <v>4.584083333333334</v>
      </c>
      <c r="M57" s="4">
        <v>1.3420208333333337</v>
      </c>
      <c r="N57" s="63">
        <v>84.867628571428597</v>
      </c>
      <c r="O57" s="6">
        <v>84.867628571428597</v>
      </c>
      <c r="P57" s="37">
        <v>7.3325631085714305</v>
      </c>
      <c r="Q57" s="7">
        <f t="shared" si="1"/>
        <v>7.3325631085714296</v>
      </c>
      <c r="R57" s="60">
        <v>215.46250000000009</v>
      </c>
      <c r="S57" s="61">
        <v>1572.1436775000006</v>
      </c>
      <c r="T57" s="91"/>
      <c r="U57" s="89">
        <v>68493.663763467848</v>
      </c>
      <c r="V57" s="77">
        <v>4.6640540642134964E-3</v>
      </c>
      <c r="W57" s="80">
        <v>1.0692401144010465E-4</v>
      </c>
      <c r="X57" s="86" t="e">
        <f t="shared" si="0"/>
        <v>#VALUE!</v>
      </c>
    </row>
    <row r="58" spans="1:24" x14ac:dyDescent="0.3">
      <c r="A58" s="32">
        <v>2010</v>
      </c>
      <c r="B58" s="3">
        <v>40234</v>
      </c>
      <c r="C58" s="33">
        <v>2</v>
      </c>
      <c r="D58" s="2">
        <v>25</v>
      </c>
      <c r="E58" s="33">
        <v>56</v>
      </c>
      <c r="F58" s="92">
        <v>421</v>
      </c>
      <c r="G58" s="4">
        <v>-5.1278333333333341</v>
      </c>
      <c r="H58" s="37">
        <v>270.11875000000003</v>
      </c>
      <c r="I58" s="4">
        <v>-4.4572708333333324</v>
      </c>
      <c r="J58" s="37">
        <v>5.0156111111111121</v>
      </c>
      <c r="K58" s="4">
        <v>5.256388888888889</v>
      </c>
      <c r="L58" s="37">
        <v>4.5387777777777787</v>
      </c>
      <c r="M58" s="4">
        <v>2.4877847222222216</v>
      </c>
      <c r="N58" s="63">
        <v>43.08811</v>
      </c>
      <c r="O58" s="6">
        <v>43.08811</v>
      </c>
      <c r="P58" s="37">
        <v>3.7228127039999999</v>
      </c>
      <c r="Q58" s="7">
        <f t="shared" si="1"/>
        <v>3.7228127039999999</v>
      </c>
      <c r="R58" s="60">
        <v>270.11875000000003</v>
      </c>
      <c r="S58" s="61">
        <v>1970.9484712500002</v>
      </c>
      <c r="T58" s="91"/>
      <c r="U58" s="89">
        <v>68470.133073575591</v>
      </c>
      <c r="V58" s="77">
        <v>1.8888432439022342E-3</v>
      </c>
      <c r="W58" s="80">
        <v>5.4306306400884853E-5</v>
      </c>
      <c r="X58" s="86" t="e">
        <f t="shared" si="0"/>
        <v>#VALUE!</v>
      </c>
    </row>
    <row r="59" spans="1:24" x14ac:dyDescent="0.3">
      <c r="A59" s="32">
        <v>2010</v>
      </c>
      <c r="B59" s="3">
        <v>40235</v>
      </c>
      <c r="C59" s="33">
        <v>2</v>
      </c>
      <c r="D59" s="2">
        <v>26</v>
      </c>
      <c r="E59" s="33">
        <v>57</v>
      </c>
      <c r="F59" s="92">
        <v>422</v>
      </c>
      <c r="G59" s="4">
        <v>-5.5345208333333318</v>
      </c>
      <c r="H59" s="37">
        <v>273.58333333333331</v>
      </c>
      <c r="I59" s="4">
        <v>-4.1911145833333343</v>
      </c>
      <c r="J59" s="37">
        <v>5.0277986111111117</v>
      </c>
      <c r="K59" s="4">
        <v>5.3392986111111114</v>
      </c>
      <c r="L59" s="37">
        <v>4.4820416666666665</v>
      </c>
      <c r="M59" s="4">
        <v>2.3062916666666666</v>
      </c>
      <c r="N59" s="63">
        <v>56.704825925925903</v>
      </c>
      <c r="O59" s="6">
        <v>56.704825925925903</v>
      </c>
      <c r="P59" s="37">
        <v>4.8992969599999983</v>
      </c>
      <c r="Q59" s="7">
        <f t="shared" si="1"/>
        <v>4.8992969599999983</v>
      </c>
      <c r="R59" s="60">
        <v>273.58333333333331</v>
      </c>
      <c r="S59" s="61">
        <v>1996.2281499999997</v>
      </c>
      <c r="T59" s="91"/>
      <c r="U59" s="89">
        <v>68446.602383683334</v>
      </c>
      <c r="V59" s="77">
        <v>2.4542770624690364E-3</v>
      </c>
      <c r="W59" s="80">
        <v>7.1494485510109807E-5</v>
      </c>
      <c r="X59" s="86" t="e">
        <f t="shared" si="0"/>
        <v>#VALUE!</v>
      </c>
    </row>
    <row r="60" spans="1:24" x14ac:dyDescent="0.3">
      <c r="A60" s="32">
        <v>2010</v>
      </c>
      <c r="B60" s="3">
        <v>40236</v>
      </c>
      <c r="C60" s="33">
        <v>2</v>
      </c>
      <c r="D60" s="2">
        <v>27</v>
      </c>
      <c r="E60" s="33">
        <v>58</v>
      </c>
      <c r="F60" s="92">
        <v>423</v>
      </c>
      <c r="G60" s="4">
        <v>-1.3062708333333328</v>
      </c>
      <c r="H60" s="37">
        <v>279.83958333333334</v>
      </c>
      <c r="I60" s="4">
        <v>0.63989583333333333</v>
      </c>
      <c r="J60" s="37">
        <v>4.5710902777777784</v>
      </c>
      <c r="K60" s="4">
        <v>5.1398263888888893</v>
      </c>
      <c r="L60" s="37">
        <v>4.3769583333333335</v>
      </c>
      <c r="M60" s="4">
        <v>1.9073402777777773</v>
      </c>
      <c r="N60" s="63">
        <v>77.667624444444499</v>
      </c>
      <c r="O60" s="6">
        <v>77.667624444444499</v>
      </c>
      <c r="P60" s="37">
        <v>6.7104827520000043</v>
      </c>
      <c r="Q60" s="7">
        <f t="shared" si="1"/>
        <v>6.7104827520000052</v>
      </c>
      <c r="R60" s="60">
        <v>279.83958333333334</v>
      </c>
      <c r="S60" s="61">
        <v>2041.87750375</v>
      </c>
      <c r="T60" s="91"/>
      <c r="U60" s="89">
        <v>68423.071693791077</v>
      </c>
      <c r="V60" s="77">
        <v>3.2864276822071356E-3</v>
      </c>
      <c r="W60" s="80">
        <v>9.7960796400250953E-5</v>
      </c>
      <c r="X60" s="86" t="e">
        <f t="shared" si="0"/>
        <v>#VALUE!</v>
      </c>
    </row>
    <row r="61" spans="1:24" x14ac:dyDescent="0.3">
      <c r="A61" s="32">
        <v>2010</v>
      </c>
      <c r="B61" s="3">
        <v>40237</v>
      </c>
      <c r="C61" s="33">
        <v>2</v>
      </c>
      <c r="D61" s="2">
        <v>28</v>
      </c>
      <c r="E61" s="33">
        <v>59</v>
      </c>
      <c r="F61" s="92">
        <v>424</v>
      </c>
      <c r="G61" s="4">
        <v>-1.931604166666667</v>
      </c>
      <c r="H61" s="37">
        <v>273.7520833333333</v>
      </c>
      <c r="I61" s="4">
        <v>-0.25582291666666657</v>
      </c>
      <c r="J61" s="37">
        <v>4.815534722222222</v>
      </c>
      <c r="K61" s="4">
        <v>5.3836805555555562</v>
      </c>
      <c r="L61" s="37">
        <v>4.4755902777777772</v>
      </c>
      <c r="M61" s="4">
        <v>1.6109583333333335</v>
      </c>
      <c r="N61" s="63">
        <v>73.136700000000005</v>
      </c>
      <c r="O61" s="6">
        <v>73.136700000000005</v>
      </c>
      <c r="P61" s="37">
        <v>6.3190108800000004</v>
      </c>
      <c r="Q61" s="7">
        <f t="shared" si="1"/>
        <v>6.3190108799999996</v>
      </c>
      <c r="R61" s="60">
        <v>273.7520833333333</v>
      </c>
      <c r="S61" s="61">
        <v>1997.4594512499998</v>
      </c>
      <c r="T61" s="91"/>
      <c r="U61" s="89">
        <v>68399.541003898819</v>
      </c>
      <c r="V61" s="77">
        <v>3.163523983450876E-3</v>
      </c>
      <c r="W61" s="80">
        <v>9.2279974588784487E-5</v>
      </c>
      <c r="X61" s="86" t="e">
        <f t="shared" si="0"/>
        <v>#VALUE!</v>
      </c>
    </row>
    <row r="62" spans="1:24" x14ac:dyDescent="0.3">
      <c r="A62" s="32">
        <v>2010</v>
      </c>
      <c r="B62" s="3">
        <v>40238</v>
      </c>
      <c r="C62" s="33">
        <v>3</v>
      </c>
      <c r="D62" s="2">
        <v>1</v>
      </c>
      <c r="E62" s="33">
        <v>60</v>
      </c>
      <c r="F62" s="92">
        <v>425</v>
      </c>
      <c r="G62" s="4">
        <v>-4.501854166666666</v>
      </c>
      <c r="H62" s="37">
        <v>272.10833333333341</v>
      </c>
      <c r="I62" s="4">
        <v>-5.0383854166666664</v>
      </c>
      <c r="J62" s="37">
        <v>5.0040555555555555</v>
      </c>
      <c r="K62" s="4">
        <v>5.4654444444444437</v>
      </c>
      <c r="L62" s="37">
        <v>4.5349027777777779</v>
      </c>
      <c r="M62" s="4">
        <v>1.4122986111111107</v>
      </c>
      <c r="N62" s="63">
        <v>96.589603333333301</v>
      </c>
      <c r="O62" s="6">
        <v>96.589603333333301</v>
      </c>
      <c r="P62" s="37">
        <v>8.3453417279999975</v>
      </c>
      <c r="Q62" s="7">
        <f t="shared" si="1"/>
        <v>8.3453417279999957</v>
      </c>
      <c r="R62" s="60">
        <v>272.10833333333341</v>
      </c>
      <c r="S62" s="61">
        <v>1985.4656650000004</v>
      </c>
      <c r="T62" s="91"/>
      <c r="U62" s="89">
        <v>68376.010314006562</v>
      </c>
      <c r="V62" s="77">
        <v>4.2032163411901639E-3</v>
      </c>
      <c r="W62" s="80">
        <v>1.2191646658984763E-4</v>
      </c>
      <c r="X62" s="86" t="e">
        <f t="shared" si="0"/>
        <v>#VALUE!</v>
      </c>
    </row>
    <row r="63" spans="1:24" x14ac:dyDescent="0.3">
      <c r="A63" s="32">
        <v>2010</v>
      </c>
      <c r="B63" s="3">
        <v>40239</v>
      </c>
      <c r="C63" s="33">
        <v>3</v>
      </c>
      <c r="D63" s="2">
        <v>2</v>
      </c>
      <c r="E63" s="33">
        <v>61</v>
      </c>
      <c r="F63" s="92">
        <v>426</v>
      </c>
      <c r="G63" s="4">
        <v>-7.8658125000000014</v>
      </c>
      <c r="H63" s="37">
        <v>273.39999999999998</v>
      </c>
      <c r="I63" s="4">
        <v>-6.7308124999999981</v>
      </c>
      <c r="J63" s="37">
        <v>5.0435902777777768</v>
      </c>
      <c r="K63" s="4">
        <v>5.4697222222222228</v>
      </c>
      <c r="L63" s="37">
        <v>4.5344791666666673</v>
      </c>
      <c r="M63" s="4">
        <v>1.2391458333333334</v>
      </c>
      <c r="N63" s="63">
        <v>66.737575000000007</v>
      </c>
      <c r="O63" s="6">
        <v>66.737575000000007</v>
      </c>
      <c r="P63" s="37">
        <v>5.7661264800000005</v>
      </c>
      <c r="Q63" s="7">
        <f t="shared" si="1"/>
        <v>5.7661264800000005</v>
      </c>
      <c r="R63" s="60">
        <v>273.39999999999998</v>
      </c>
      <c r="S63" s="61">
        <v>1994.8904399999997</v>
      </c>
      <c r="T63" s="91"/>
      <c r="U63" s="89">
        <v>68352.479624114305</v>
      </c>
      <c r="V63" s="77">
        <v>2.8904476979698199E-3</v>
      </c>
      <c r="W63" s="80">
        <v>8.4267933687561441E-5</v>
      </c>
      <c r="X63" s="86" t="e">
        <f t="shared" si="0"/>
        <v>#VALUE!</v>
      </c>
    </row>
    <row r="64" spans="1:24" x14ac:dyDescent="0.3">
      <c r="A64" s="32">
        <v>2010</v>
      </c>
      <c r="B64" s="3">
        <v>40240</v>
      </c>
      <c r="C64" s="33">
        <v>3</v>
      </c>
      <c r="D64" s="2">
        <v>3</v>
      </c>
      <c r="E64" s="33">
        <v>62</v>
      </c>
      <c r="F64" s="92">
        <v>427</v>
      </c>
      <c r="G64" s="4">
        <v>-7.6560208333333337</v>
      </c>
      <c r="H64" s="37">
        <v>273.93124999999992</v>
      </c>
      <c r="I64" s="4">
        <v>-6.6195833333333329</v>
      </c>
      <c r="J64" s="37">
        <v>5.1244375</v>
      </c>
      <c r="K64" s="4">
        <v>5.489826388888889</v>
      </c>
      <c r="L64" s="37">
        <v>4.4588888888888896</v>
      </c>
      <c r="M64" s="4">
        <v>1.0936458333333334</v>
      </c>
      <c r="N64" s="63">
        <v>64.686980000000005</v>
      </c>
      <c r="O64" s="6">
        <v>64.686980000000005</v>
      </c>
      <c r="P64" s="37">
        <v>5.5889550720000001</v>
      </c>
      <c r="Q64" s="7">
        <f t="shared" si="1"/>
        <v>5.588955072000001</v>
      </c>
      <c r="R64" s="60">
        <v>273.93124999999992</v>
      </c>
      <c r="S64" s="61">
        <v>1998.7667587499993</v>
      </c>
      <c r="T64" s="91"/>
      <c r="U64" s="89">
        <v>68328.948934222048</v>
      </c>
      <c r="V64" s="77">
        <v>2.7962017316594031E-3</v>
      </c>
      <c r="W64" s="80">
        <v>8.1708793137245616E-5</v>
      </c>
      <c r="X64" s="86" t="e">
        <f t="shared" si="0"/>
        <v>#VALUE!</v>
      </c>
    </row>
    <row r="65" spans="1:24" x14ac:dyDescent="0.3">
      <c r="A65" s="32">
        <v>2010</v>
      </c>
      <c r="B65" s="3">
        <v>40241</v>
      </c>
      <c r="C65" s="33">
        <v>3</v>
      </c>
      <c r="D65" s="2">
        <v>4</v>
      </c>
      <c r="E65" s="33">
        <v>63</v>
      </c>
      <c r="F65" s="92">
        <v>428</v>
      </c>
      <c r="G65" s="4">
        <v>-1.3487916666666659</v>
      </c>
      <c r="H65" s="37">
        <v>276.125</v>
      </c>
      <c r="I65" s="4">
        <v>-0.52088541666666699</v>
      </c>
      <c r="J65" s="37">
        <v>5.0826458333333333</v>
      </c>
      <c r="K65" s="4">
        <v>5.461423611111111</v>
      </c>
      <c r="L65" s="37">
        <v>4.3732708333333337</v>
      </c>
      <c r="M65" s="4">
        <v>0.94745138888888913</v>
      </c>
      <c r="N65" s="63">
        <v>90.647237500000003</v>
      </c>
      <c r="O65" s="6">
        <v>90.647237500000003</v>
      </c>
      <c r="P65" s="37">
        <v>7.8319213200000002</v>
      </c>
      <c r="Q65" s="7">
        <f t="shared" si="1"/>
        <v>7.8319213200000002</v>
      </c>
      <c r="R65" s="60">
        <v>276.125</v>
      </c>
      <c r="S65" s="61">
        <v>2014.7736749999999</v>
      </c>
      <c r="T65" s="91"/>
      <c r="U65" s="89">
        <v>68305.41824432979</v>
      </c>
      <c r="V65" s="77">
        <v>3.8872462039687911E-3</v>
      </c>
      <c r="W65" s="80">
        <v>1.145424713818009E-4</v>
      </c>
      <c r="X65" s="86" t="e">
        <f t="shared" si="0"/>
        <v>#VALUE!</v>
      </c>
    </row>
    <row r="66" spans="1:24" x14ac:dyDescent="0.3">
      <c r="A66" s="32">
        <v>2010</v>
      </c>
      <c r="B66" s="3">
        <v>40242</v>
      </c>
      <c r="C66" s="33">
        <v>3</v>
      </c>
      <c r="D66" s="2">
        <v>5</v>
      </c>
      <c r="E66" s="33">
        <v>64</v>
      </c>
      <c r="F66" s="92">
        <v>429</v>
      </c>
      <c r="G66" s="4">
        <v>1.188791666666666</v>
      </c>
      <c r="H66" s="37">
        <v>272.20416666666665</v>
      </c>
      <c r="I66" s="4">
        <v>3.3886458333333334</v>
      </c>
      <c r="J66" s="37">
        <v>5.1323680555555553</v>
      </c>
      <c r="K66" s="4">
        <v>5.4826180555555561</v>
      </c>
      <c r="L66" s="37">
        <v>4.28767361111111</v>
      </c>
      <c r="M66" s="4">
        <v>0.89664583333333348</v>
      </c>
      <c r="N66" s="63">
        <v>69.890230769230797</v>
      </c>
      <c r="O66" s="6">
        <v>69.890230769230797</v>
      </c>
      <c r="P66" s="37">
        <v>6.0385159384615408</v>
      </c>
      <c r="Q66" s="7">
        <f t="shared" si="1"/>
        <v>6.0385159384615408</v>
      </c>
      <c r="R66" s="60">
        <v>272.20416666666665</v>
      </c>
      <c r="S66" s="61">
        <v>1986.1649224999999</v>
      </c>
      <c r="T66" s="91"/>
      <c r="U66" s="89">
        <v>68281.887554437533</v>
      </c>
      <c r="V66" s="77">
        <v>3.0402892881930561E-3</v>
      </c>
      <c r="W66" s="80">
        <v>8.8346340611056149E-5</v>
      </c>
      <c r="X66" s="86" t="e">
        <f t="shared" si="0"/>
        <v>#VALUE!</v>
      </c>
    </row>
    <row r="67" spans="1:24" x14ac:dyDescent="0.3">
      <c r="A67" s="32">
        <v>2010</v>
      </c>
      <c r="B67" s="3">
        <v>40243</v>
      </c>
      <c r="C67" s="33">
        <v>3</v>
      </c>
      <c r="D67" s="2">
        <v>6</v>
      </c>
      <c r="E67" s="33">
        <v>65</v>
      </c>
      <c r="F67" s="92">
        <v>430</v>
      </c>
      <c r="G67" s="4">
        <v>-7.6442916666666649</v>
      </c>
      <c r="H67" s="37">
        <v>287.77291666666662</v>
      </c>
      <c r="I67" s="4">
        <v>-6.5623750000000012</v>
      </c>
      <c r="J67" s="37">
        <v>5.2514722222222225</v>
      </c>
      <c r="K67" s="4">
        <v>5.5001458333333337</v>
      </c>
      <c r="L67" s="37">
        <v>4.250506944444445</v>
      </c>
      <c r="M67" s="4">
        <v>0.87420833333333325</v>
      </c>
      <c r="N67" s="63">
        <v>88.850233333333307</v>
      </c>
      <c r="O67" s="6">
        <v>88.850233333333307</v>
      </c>
      <c r="P67" s="37">
        <v>7.6766601599999973</v>
      </c>
      <c r="Q67" s="7">
        <f t="shared" si="1"/>
        <v>7.6766601599999982</v>
      </c>
      <c r="R67" s="60">
        <v>287.77291666666662</v>
      </c>
      <c r="S67" s="61">
        <v>2099.7638637499995</v>
      </c>
      <c r="T67" s="91"/>
      <c r="U67" s="89">
        <v>68258.356864545276</v>
      </c>
      <c r="V67" s="77">
        <v>3.6559635550114365E-3</v>
      </c>
      <c r="W67" s="80">
        <v>1.1235459473289835E-4</v>
      </c>
      <c r="X67" s="86" t="e">
        <f t="shared" ref="X67:X130" si="2">X66+Q67</f>
        <v>#VALUE!</v>
      </c>
    </row>
    <row r="68" spans="1:24" x14ac:dyDescent="0.3">
      <c r="A68" s="32">
        <v>2010</v>
      </c>
      <c r="B68" s="3">
        <v>40244</v>
      </c>
      <c r="C68" s="33">
        <v>3</v>
      </c>
      <c r="D68" s="2">
        <v>7</v>
      </c>
      <c r="E68" s="33">
        <v>66</v>
      </c>
      <c r="F68" s="92">
        <v>431</v>
      </c>
      <c r="G68" s="4">
        <v>-8.9353333333333307</v>
      </c>
      <c r="H68" s="37">
        <v>285.01666666666682</v>
      </c>
      <c r="I68" s="4">
        <v>-9.7181874999999991</v>
      </c>
      <c r="J68" s="37">
        <v>5.2590694444444441</v>
      </c>
      <c r="K68" s="4">
        <v>5.5455902777777775</v>
      </c>
      <c r="L68" s="37">
        <v>4.2145138888888889</v>
      </c>
      <c r="M68" s="4">
        <v>0.82975694444444448</v>
      </c>
      <c r="N68" s="63">
        <v>148.26397499999999</v>
      </c>
      <c r="O68" s="6">
        <v>148.26397499999999</v>
      </c>
      <c r="P68" s="37">
        <v>12.81000744</v>
      </c>
      <c r="Q68" s="7">
        <f t="shared" ref="Q68:Q131" si="3">O68*60*60*24/10^6</f>
        <v>12.810007439999998</v>
      </c>
      <c r="R68" s="60">
        <v>285.01666666666682</v>
      </c>
      <c r="S68" s="61">
        <v>2079.652610000001</v>
      </c>
      <c r="T68" s="91"/>
      <c r="U68" s="89">
        <v>68234.826174653019</v>
      </c>
      <c r="V68" s="77">
        <v>6.1596861795105255E-3</v>
      </c>
      <c r="W68" s="80">
        <v>1.8755478022586895E-4</v>
      </c>
      <c r="X68" s="86" t="e">
        <f t="shared" si="2"/>
        <v>#VALUE!</v>
      </c>
    </row>
    <row r="69" spans="1:24" s="15" customFormat="1" x14ac:dyDescent="0.3">
      <c r="A69" s="32">
        <v>2010</v>
      </c>
      <c r="B69" s="3">
        <v>40245</v>
      </c>
      <c r="C69" s="33">
        <v>3</v>
      </c>
      <c r="D69" s="2">
        <v>8</v>
      </c>
      <c r="E69" s="33">
        <v>67</v>
      </c>
      <c r="F69" s="92">
        <v>432</v>
      </c>
      <c r="G69" s="4">
        <v>-3.5243541666666687</v>
      </c>
      <c r="H69" s="37">
        <v>282.48124999999999</v>
      </c>
      <c r="I69" s="4">
        <v>-3.8733854166666672</v>
      </c>
      <c r="J69" s="37">
        <v>5.3319513888888892</v>
      </c>
      <c r="K69" s="4">
        <v>5.5378402777777778</v>
      </c>
      <c r="L69" s="37">
        <v>4.1312638888888884</v>
      </c>
      <c r="M69" s="4">
        <v>0.76642361111111068</v>
      </c>
      <c r="N69" s="63">
        <v>47.088724999999997</v>
      </c>
      <c r="O69" s="6">
        <v>47.088724999999997</v>
      </c>
      <c r="P69" s="37">
        <v>4.06846584</v>
      </c>
      <c r="Q69" s="7">
        <f t="shared" si="3"/>
        <v>4.06846584</v>
      </c>
      <c r="R69" s="60">
        <v>282.48124999999999</v>
      </c>
      <c r="S69" s="61">
        <v>2061.1526887499999</v>
      </c>
      <c r="T69" s="91"/>
      <c r="U69" s="89">
        <v>68211.295484760762</v>
      </c>
      <c r="V69" s="77">
        <v>1.9738789184353678E-3</v>
      </c>
      <c r="W69" s="80">
        <v>5.9589497299652509E-5</v>
      </c>
      <c r="X69" s="86" t="e">
        <f t="shared" si="2"/>
        <v>#VALUE!</v>
      </c>
    </row>
    <row r="70" spans="1:24" x14ac:dyDescent="0.3">
      <c r="A70" s="32">
        <v>2010</v>
      </c>
      <c r="B70" s="3">
        <v>40246</v>
      </c>
      <c r="C70" s="33">
        <v>3</v>
      </c>
      <c r="D70" s="2">
        <v>9</v>
      </c>
      <c r="E70" s="33">
        <v>68</v>
      </c>
      <c r="F70" s="92">
        <v>433</v>
      </c>
      <c r="G70" s="4">
        <v>-0.73322916666666715</v>
      </c>
      <c r="H70" s="37">
        <v>283.63541666666663</v>
      </c>
      <c r="I70" s="4">
        <v>0.79333333333333333</v>
      </c>
      <c r="J70" s="37">
        <v>5.2283194444444447</v>
      </c>
      <c r="K70" s="4">
        <v>5.4948611111111108</v>
      </c>
      <c r="L70" s="37">
        <v>4.0837777777777768</v>
      </c>
      <c r="M70" s="4">
        <v>0.72375694444444461</v>
      </c>
      <c r="N70" s="63">
        <v>65.151250000000005</v>
      </c>
      <c r="O70" s="6">
        <v>65.151250000000005</v>
      </c>
      <c r="P70" s="37">
        <v>5.6290680000000002</v>
      </c>
      <c r="Q70" s="7">
        <f t="shared" si="3"/>
        <v>5.6290680000000011</v>
      </c>
      <c r="R70" s="60">
        <v>283.63541666666663</v>
      </c>
      <c r="S70" s="61">
        <v>2069.5741812499996</v>
      </c>
      <c r="T70" s="91"/>
      <c r="U70" s="89">
        <v>68187.764794868504</v>
      </c>
      <c r="V70" s="77">
        <v>2.7199160344183004E-3</v>
      </c>
      <c r="W70" s="80">
        <v>8.2477577078516202E-5</v>
      </c>
      <c r="X70" s="86" t="e">
        <f t="shared" si="2"/>
        <v>#VALUE!</v>
      </c>
    </row>
    <row r="71" spans="1:24" x14ac:dyDescent="0.3">
      <c r="A71" s="32">
        <v>2010</v>
      </c>
      <c r="B71" s="3">
        <v>40247</v>
      </c>
      <c r="C71" s="33">
        <v>3</v>
      </c>
      <c r="D71" s="2">
        <v>10</v>
      </c>
      <c r="E71" s="33">
        <v>69</v>
      </c>
      <c r="F71" s="92">
        <v>434</v>
      </c>
      <c r="G71" s="4">
        <v>2.3520833333333337</v>
      </c>
      <c r="H71" s="37">
        <v>282.57083333333333</v>
      </c>
      <c r="I71" s="4">
        <v>5.0743020833333334</v>
      </c>
      <c r="J71" s="37">
        <v>5.145104166666667</v>
      </c>
      <c r="K71" s="4">
        <v>5.5156944444444456</v>
      </c>
      <c r="L71" s="37">
        <v>3.9761666666666664</v>
      </c>
      <c r="M71" s="4">
        <v>0.7245069444444443</v>
      </c>
      <c r="N71" s="63">
        <v>66.273819047619099</v>
      </c>
      <c r="O71" s="6">
        <v>66.273819047619099</v>
      </c>
      <c r="P71" s="37">
        <v>5.7260579657142898</v>
      </c>
      <c r="Q71" s="7">
        <f t="shared" si="3"/>
        <v>5.7260579657142907</v>
      </c>
      <c r="R71" s="60">
        <v>282.57083333333333</v>
      </c>
      <c r="S71" s="61">
        <v>2061.8063424999996</v>
      </c>
      <c r="T71" s="91"/>
      <c r="U71" s="89">
        <v>68164.234104976247</v>
      </c>
      <c r="V71" s="77">
        <v>2.777204554900767E-3</v>
      </c>
      <c r="W71" s="80">
        <v>8.3929676679243335E-5</v>
      </c>
      <c r="X71" s="86" t="e">
        <f t="shared" si="2"/>
        <v>#VALUE!</v>
      </c>
    </row>
    <row r="72" spans="1:24" x14ac:dyDescent="0.3">
      <c r="A72" s="32">
        <v>2010</v>
      </c>
      <c r="B72" s="3">
        <v>40248</v>
      </c>
      <c r="C72" s="33">
        <v>3</v>
      </c>
      <c r="D72" s="2">
        <v>11</v>
      </c>
      <c r="E72" s="33">
        <v>70</v>
      </c>
      <c r="F72" s="92">
        <v>435</v>
      </c>
      <c r="G72" s="4">
        <v>-0.63037499999999991</v>
      </c>
      <c r="H72" s="37">
        <v>290.91041666666666</v>
      </c>
      <c r="I72" s="4">
        <v>2.0474166666666664</v>
      </c>
      <c r="J72" s="37">
        <v>5.1332847222222222</v>
      </c>
      <c r="K72" s="4">
        <v>5.4944444444444436</v>
      </c>
      <c r="L72" s="37">
        <v>4.037805555555555</v>
      </c>
      <c r="M72" s="4">
        <v>0.72392361111111114</v>
      </c>
      <c r="N72" s="63" t="s">
        <v>27</v>
      </c>
      <c r="O72" s="6">
        <v>84.887230952381003</v>
      </c>
      <c r="P72" s="37" t="s">
        <v>27</v>
      </c>
      <c r="Q72" s="7">
        <f t="shared" si="3"/>
        <v>7.3342567542857191</v>
      </c>
      <c r="R72" s="60">
        <v>290.91041666666666</v>
      </c>
      <c r="S72" s="61">
        <v>2122.6569462499997</v>
      </c>
      <c r="T72" s="91"/>
      <c r="U72" s="89">
        <v>68140.70341508399</v>
      </c>
      <c r="V72" s="77" t="s">
        <v>27</v>
      </c>
      <c r="W72" s="80" t="s">
        <v>27</v>
      </c>
      <c r="X72" s="86" t="e">
        <f t="shared" si="2"/>
        <v>#VALUE!</v>
      </c>
    </row>
    <row r="73" spans="1:24" x14ac:dyDescent="0.3">
      <c r="A73" s="32">
        <v>2010</v>
      </c>
      <c r="B73" s="3">
        <v>40249</v>
      </c>
      <c r="C73" s="33">
        <v>3</v>
      </c>
      <c r="D73" s="2">
        <v>12</v>
      </c>
      <c r="E73" s="33">
        <v>71</v>
      </c>
      <c r="F73" s="92">
        <v>436</v>
      </c>
      <c r="G73" s="4">
        <v>-0.49660416666666657</v>
      </c>
      <c r="H73" s="37">
        <v>300.03541666666666</v>
      </c>
      <c r="I73" s="4">
        <v>1.2221354166666667</v>
      </c>
      <c r="J73" s="37">
        <v>5.1304236111111114</v>
      </c>
      <c r="K73" s="4">
        <v>5.4825833333333334</v>
      </c>
      <c r="L73" s="37">
        <v>3.9554722222222214</v>
      </c>
      <c r="M73" s="4">
        <v>0.73845833333333355</v>
      </c>
      <c r="N73" s="63">
        <v>103.50064285714301</v>
      </c>
      <c r="O73" s="6">
        <v>103.50064285714301</v>
      </c>
      <c r="P73" s="37">
        <v>8.9424555428571555</v>
      </c>
      <c r="Q73" s="7">
        <f t="shared" si="3"/>
        <v>8.9424555428571555</v>
      </c>
      <c r="R73" s="60">
        <v>300.03541666666666</v>
      </c>
      <c r="S73" s="61">
        <v>2189.2384212500001</v>
      </c>
      <c r="T73" s="91"/>
      <c r="U73" s="89">
        <v>68117.172725191733</v>
      </c>
      <c r="V73" s="77">
        <v>4.0847335110039034E-3</v>
      </c>
      <c r="W73" s="80">
        <v>1.3117093037072131E-4</v>
      </c>
      <c r="X73" s="86" t="e">
        <f t="shared" si="2"/>
        <v>#VALUE!</v>
      </c>
    </row>
    <row r="74" spans="1:24" x14ac:dyDescent="0.3">
      <c r="A74" s="32">
        <v>2010</v>
      </c>
      <c r="B74" s="3">
        <v>40250</v>
      </c>
      <c r="C74" s="33">
        <v>3</v>
      </c>
      <c r="D74" s="2">
        <v>13</v>
      </c>
      <c r="E74" s="33">
        <v>72</v>
      </c>
      <c r="F74" s="92">
        <v>437</v>
      </c>
      <c r="G74" s="4">
        <v>-1.7759375000000002</v>
      </c>
      <c r="H74" s="37">
        <v>302.8145833333333</v>
      </c>
      <c r="I74" s="4">
        <v>0.49914583333333351</v>
      </c>
      <c r="J74" s="37">
        <v>5.2083194444444452</v>
      </c>
      <c r="K74" s="4">
        <v>5.4977222222222224</v>
      </c>
      <c r="L74" s="37">
        <v>3.9122569444444451</v>
      </c>
      <c r="M74" s="4">
        <v>0.76865277777777807</v>
      </c>
      <c r="N74" s="63" t="s">
        <v>27</v>
      </c>
      <c r="O74" s="6">
        <v>94.623071428571393</v>
      </c>
      <c r="P74" s="37" t="s">
        <v>27</v>
      </c>
      <c r="Q74" s="7">
        <f t="shared" si="3"/>
        <v>8.1754333714285679</v>
      </c>
      <c r="R74" s="60">
        <v>302.8145833333333</v>
      </c>
      <c r="S74" s="61">
        <v>2209.5168887499995</v>
      </c>
      <c r="T74" s="91"/>
      <c r="U74" s="89">
        <v>68093.642035299476</v>
      </c>
      <c r="V74" s="77" t="s">
        <v>27</v>
      </c>
      <c r="W74" s="80" t="s">
        <v>27</v>
      </c>
      <c r="X74" s="86" t="e">
        <f t="shared" si="2"/>
        <v>#VALUE!</v>
      </c>
    </row>
    <row r="75" spans="1:24" x14ac:dyDescent="0.3">
      <c r="A75" s="32">
        <v>2010</v>
      </c>
      <c r="B75" s="3">
        <v>40251</v>
      </c>
      <c r="C75" s="33">
        <v>3</v>
      </c>
      <c r="D75" s="2">
        <v>14</v>
      </c>
      <c r="E75" s="33">
        <v>73</v>
      </c>
      <c r="F75" s="92">
        <v>438</v>
      </c>
      <c r="G75" s="4">
        <v>-4.1336041666666663</v>
      </c>
      <c r="H75" s="37">
        <v>299.31041666666675</v>
      </c>
      <c r="I75" s="4">
        <v>-5.0112916666666667</v>
      </c>
      <c r="J75" s="37">
        <v>5.2493263888888881</v>
      </c>
      <c r="K75" s="4">
        <v>5.5330486111111119</v>
      </c>
      <c r="L75" s="37">
        <v>3.9284583333333329</v>
      </c>
      <c r="M75" s="4">
        <v>0.79561805555555543</v>
      </c>
      <c r="N75" s="63">
        <v>85.745500000000007</v>
      </c>
      <c r="O75" s="6">
        <v>85.745500000000007</v>
      </c>
      <c r="P75" s="37">
        <v>7.4084111999999998</v>
      </c>
      <c r="Q75" s="7">
        <f t="shared" si="3"/>
        <v>7.4084112000000015</v>
      </c>
      <c r="R75" s="60">
        <v>299.31041666666675</v>
      </c>
      <c r="S75" s="61">
        <v>2183.9483862500006</v>
      </c>
      <c r="T75" s="91"/>
      <c r="U75" s="89">
        <v>68070.111345407218</v>
      </c>
      <c r="V75" s="77">
        <v>3.3922098373033371E-3</v>
      </c>
      <c r="W75" s="80">
        <v>1.0874946409215529E-4</v>
      </c>
      <c r="X75" s="86" t="e">
        <f t="shared" si="2"/>
        <v>#VALUE!</v>
      </c>
    </row>
    <row r="76" spans="1:24" x14ac:dyDescent="0.3">
      <c r="A76" s="32">
        <v>2010</v>
      </c>
      <c r="B76" s="3">
        <v>40252</v>
      </c>
      <c r="C76" s="33">
        <v>3</v>
      </c>
      <c r="D76" s="2">
        <v>15</v>
      </c>
      <c r="E76" s="33">
        <v>74</v>
      </c>
      <c r="F76" s="92">
        <v>439</v>
      </c>
      <c r="G76" s="4">
        <v>-0.98414583333333339</v>
      </c>
      <c r="H76" s="37">
        <v>297.88541666666663</v>
      </c>
      <c r="I76" s="4">
        <v>-2.4641770833333325</v>
      </c>
      <c r="J76" s="37">
        <v>5.3013402777777765</v>
      </c>
      <c r="K76" s="4">
        <v>5.5366111111111111</v>
      </c>
      <c r="L76" s="37">
        <v>3.9037638888888879</v>
      </c>
      <c r="M76" s="4">
        <v>0.80006250000000012</v>
      </c>
      <c r="N76" s="63">
        <v>57.995646153846202</v>
      </c>
      <c r="O76" s="6">
        <v>57.995646153846202</v>
      </c>
      <c r="P76" s="37">
        <v>5.0108238276923123</v>
      </c>
      <c r="Q76" s="7">
        <f t="shared" si="3"/>
        <v>5.0108238276923114</v>
      </c>
      <c r="R76" s="60">
        <v>297.88541666666663</v>
      </c>
      <c r="S76" s="61">
        <v>2173.5507312499994</v>
      </c>
      <c r="T76" s="91"/>
      <c r="U76" s="89">
        <v>68046.580655514961</v>
      </c>
      <c r="V76" s="77">
        <v>2.3053631809231384E-3</v>
      </c>
      <c r="W76" s="80">
        <v>7.3582050696651007E-5</v>
      </c>
      <c r="X76" s="86" t="e">
        <f t="shared" si="2"/>
        <v>#VALUE!</v>
      </c>
    </row>
    <row r="77" spans="1:24" x14ac:dyDescent="0.3">
      <c r="A77" s="32">
        <v>2010</v>
      </c>
      <c r="B77" s="3">
        <v>40253</v>
      </c>
      <c r="C77" s="33">
        <v>3</v>
      </c>
      <c r="D77" s="2">
        <v>16</v>
      </c>
      <c r="E77" s="33">
        <v>75</v>
      </c>
      <c r="F77" s="92">
        <v>440</v>
      </c>
      <c r="G77" s="4">
        <v>1.9057708333333334</v>
      </c>
      <c r="H77" s="37">
        <v>294.94166666666678</v>
      </c>
      <c r="I77" s="4">
        <v>2.2284479166666671</v>
      </c>
      <c r="J77" s="37">
        <v>5.1456597222222227</v>
      </c>
      <c r="K77" s="4">
        <v>5.4885555555555543</v>
      </c>
      <c r="L77" s="37">
        <v>3.8076666666666661</v>
      </c>
      <c r="M77" s="4">
        <v>0.8035000000000001</v>
      </c>
      <c r="N77" s="63">
        <v>84.2606258064516</v>
      </c>
      <c r="O77" s="6">
        <v>84.2606258064516</v>
      </c>
      <c r="P77" s="37">
        <v>7.2801180696774175</v>
      </c>
      <c r="Q77" s="7">
        <f t="shared" si="3"/>
        <v>7.2801180696774184</v>
      </c>
      <c r="R77" s="60">
        <v>294.94166666666678</v>
      </c>
      <c r="S77" s="61">
        <v>2152.0713650000007</v>
      </c>
      <c r="T77" s="91"/>
      <c r="U77" s="89">
        <v>68023.049965622704</v>
      </c>
      <c r="V77" s="77">
        <v>3.3828423109367543E-3</v>
      </c>
      <c r="W77" s="80">
        <v>1.0694535909914221E-4</v>
      </c>
      <c r="X77" s="86" t="e">
        <f t="shared" si="2"/>
        <v>#VALUE!</v>
      </c>
    </row>
    <row r="78" spans="1:24" x14ac:dyDescent="0.3">
      <c r="A78" s="32">
        <v>2010</v>
      </c>
      <c r="B78" s="3">
        <v>40254</v>
      </c>
      <c r="C78" s="33">
        <v>3</v>
      </c>
      <c r="D78" s="2">
        <v>17</v>
      </c>
      <c r="E78" s="33">
        <v>76</v>
      </c>
      <c r="F78" s="92">
        <v>441</v>
      </c>
      <c r="G78" s="4">
        <v>6.3354583333333325</v>
      </c>
      <c r="H78" s="37">
        <v>290.45416666666677</v>
      </c>
      <c r="I78" s="4">
        <v>2.3782187499999998</v>
      </c>
      <c r="J78" s="37">
        <v>5.1751874999999998</v>
      </c>
      <c r="K78" s="4">
        <v>5.5175208333333332</v>
      </c>
      <c r="L78" s="37">
        <v>3.8105694444444445</v>
      </c>
      <c r="M78" s="4">
        <v>0.91312499999999996</v>
      </c>
      <c r="N78" s="63">
        <v>132.64167708333301</v>
      </c>
      <c r="O78" s="6">
        <v>132.64167708333301</v>
      </c>
      <c r="P78" s="37">
        <v>11.460240899999972</v>
      </c>
      <c r="Q78" s="7">
        <f t="shared" si="3"/>
        <v>11.460240899999972</v>
      </c>
      <c r="R78" s="60">
        <v>290.45416666666677</v>
      </c>
      <c r="S78" s="61">
        <v>2119.3278725000005</v>
      </c>
      <c r="T78" s="91"/>
      <c r="U78" s="89">
        <v>67999.519275730447</v>
      </c>
      <c r="V78" s="77">
        <v>5.4074884064452232E-3</v>
      </c>
      <c r="W78" s="80">
        <v>1.6841396226401507E-4</v>
      </c>
      <c r="X78" s="86" t="e">
        <f t="shared" si="2"/>
        <v>#VALUE!</v>
      </c>
    </row>
    <row r="79" spans="1:24" x14ac:dyDescent="0.3">
      <c r="A79" s="32">
        <v>2010</v>
      </c>
      <c r="B79" s="3">
        <v>40255</v>
      </c>
      <c r="C79" s="33">
        <v>3</v>
      </c>
      <c r="D79" s="2">
        <v>18</v>
      </c>
      <c r="E79" s="33">
        <v>77</v>
      </c>
      <c r="F79" s="92">
        <v>442</v>
      </c>
      <c r="G79" s="4">
        <v>4.3300425531914897</v>
      </c>
      <c r="H79" s="37">
        <v>281.76595744680844</v>
      </c>
      <c r="I79" s="4">
        <v>2.9876382978723406</v>
      </c>
      <c r="J79" s="37">
        <v>5.1644917257683218</v>
      </c>
      <c r="K79" s="4">
        <v>5.5560069444444444</v>
      </c>
      <c r="L79" s="37">
        <v>3.922861554373521</v>
      </c>
      <c r="M79" s="4">
        <v>1.6070814125295509</v>
      </c>
      <c r="N79" s="63">
        <v>164.431166666667</v>
      </c>
      <c r="O79" s="6">
        <v>164.431166666667</v>
      </c>
      <c r="P79" s="37">
        <v>14.206852800000028</v>
      </c>
      <c r="Q79" s="7">
        <f t="shared" si="3"/>
        <v>14.206852800000027</v>
      </c>
      <c r="R79" s="60">
        <v>281.76595744680844</v>
      </c>
      <c r="S79" s="61">
        <v>2055.9334851063822</v>
      </c>
      <c r="T79" s="91"/>
      <c r="U79" s="89">
        <v>67975.988585838189</v>
      </c>
      <c r="V79" s="77">
        <v>6.9101714150372473E-3</v>
      </c>
      <c r="W79" s="80">
        <v>2.0885415205509087E-4</v>
      </c>
      <c r="X79" s="86" t="e">
        <f t="shared" si="2"/>
        <v>#VALUE!</v>
      </c>
    </row>
    <row r="80" spans="1:24" x14ac:dyDescent="0.3">
      <c r="A80" s="32">
        <v>2010</v>
      </c>
      <c r="B80" s="3">
        <v>40256</v>
      </c>
      <c r="C80" s="33">
        <v>3</v>
      </c>
      <c r="D80" s="2">
        <v>19</v>
      </c>
      <c r="E80" s="33">
        <v>78</v>
      </c>
      <c r="F80" s="92">
        <v>443</v>
      </c>
      <c r="G80" s="4">
        <v>-2.2962708333333337</v>
      </c>
      <c r="H80" s="37">
        <v>281.48124999999993</v>
      </c>
      <c r="I80" s="4">
        <v>1.2537395833333336</v>
      </c>
      <c r="J80" s="37">
        <v>5.275368055555556</v>
      </c>
      <c r="K80" s="4">
        <v>5.6295972222222224</v>
      </c>
      <c r="L80" s="37">
        <v>4.0024791666666673</v>
      </c>
      <c r="M80" s="4">
        <v>1.7159097222222222</v>
      </c>
      <c r="N80" s="63" t="s">
        <v>27</v>
      </c>
      <c r="O80" s="6">
        <v>99.8221833333333</v>
      </c>
      <c r="P80" s="37" t="s">
        <v>27</v>
      </c>
      <c r="Q80" s="7">
        <f t="shared" si="3"/>
        <v>8.6246366399999967</v>
      </c>
      <c r="R80" s="60">
        <v>281.48124999999993</v>
      </c>
      <c r="S80" s="61">
        <v>2053.8560887499993</v>
      </c>
      <c r="T80" s="91"/>
      <c r="U80" s="89">
        <v>67952.457895945932</v>
      </c>
      <c r="V80" s="77" t="s">
        <v>27</v>
      </c>
      <c r="W80" s="80" t="s">
        <v>27</v>
      </c>
      <c r="X80" s="86" t="e">
        <f t="shared" si="2"/>
        <v>#VALUE!</v>
      </c>
    </row>
    <row r="81" spans="1:24" x14ac:dyDescent="0.3">
      <c r="A81" s="32">
        <v>2010</v>
      </c>
      <c r="B81" s="3">
        <v>40257</v>
      </c>
      <c r="C81" s="33">
        <v>3</v>
      </c>
      <c r="D81" s="2">
        <v>20</v>
      </c>
      <c r="E81" s="33">
        <v>79</v>
      </c>
      <c r="F81" s="92">
        <v>444</v>
      </c>
      <c r="G81" s="4">
        <v>-1.2076666666666669</v>
      </c>
      <c r="H81" s="37">
        <v>281.71666666666653</v>
      </c>
      <c r="I81" s="4">
        <v>0.71732291666666681</v>
      </c>
      <c r="J81" s="37">
        <v>5.2679166666666655</v>
      </c>
      <c r="K81" s="4">
        <v>5.5928055555555547</v>
      </c>
      <c r="L81" s="37">
        <v>3.990472222222222</v>
      </c>
      <c r="M81" s="4">
        <v>1.4921249999999999</v>
      </c>
      <c r="N81" s="63">
        <v>35.213200000000001</v>
      </c>
      <c r="O81" s="6">
        <v>35.213200000000001</v>
      </c>
      <c r="P81" s="37">
        <v>3.0424204799999996</v>
      </c>
      <c r="Q81" s="7">
        <f t="shared" si="3"/>
        <v>3.0424204799999996</v>
      </c>
      <c r="R81" s="60">
        <v>281.71666666666653</v>
      </c>
      <c r="S81" s="61">
        <v>2055.5738299999989</v>
      </c>
      <c r="T81" s="91"/>
      <c r="U81" s="89">
        <v>67928.927206053675</v>
      </c>
      <c r="V81" s="77">
        <v>1.4800832913892475E-3</v>
      </c>
      <c r="W81" s="80">
        <v>4.4759622987889713E-5</v>
      </c>
      <c r="X81" s="86" t="e">
        <f t="shared" si="2"/>
        <v>#VALUE!</v>
      </c>
    </row>
    <row r="82" spans="1:24" x14ac:dyDescent="0.3">
      <c r="A82" s="32">
        <v>2010</v>
      </c>
      <c r="B82" s="3">
        <v>40258</v>
      </c>
      <c r="C82" s="33">
        <v>3</v>
      </c>
      <c r="D82" s="2">
        <v>21</v>
      </c>
      <c r="E82" s="33">
        <v>80</v>
      </c>
      <c r="F82" s="92">
        <v>445</v>
      </c>
      <c r="G82" s="4">
        <v>2.1677291666666663</v>
      </c>
      <c r="H82" s="37">
        <v>289.86874999999992</v>
      </c>
      <c r="I82" s="4">
        <v>4.1557395833333324</v>
      </c>
      <c r="J82" s="37">
        <v>5.0164513888888891</v>
      </c>
      <c r="K82" s="4">
        <v>5.4399097222222226</v>
      </c>
      <c r="L82" s="37">
        <v>3.6230694444444445</v>
      </c>
      <c r="M82" s="4">
        <v>2.0188194444444445</v>
      </c>
      <c r="N82" s="63">
        <v>119.55625714285701</v>
      </c>
      <c r="O82" s="6">
        <v>119.55625714285701</v>
      </c>
      <c r="P82" s="37">
        <v>10.329660617142844</v>
      </c>
      <c r="Q82" s="7">
        <f t="shared" si="3"/>
        <v>10.329660617142846</v>
      </c>
      <c r="R82" s="60">
        <v>289.86874999999992</v>
      </c>
      <c r="S82" s="61">
        <v>2115.0563212499997</v>
      </c>
      <c r="T82" s="91"/>
      <c r="U82" s="89">
        <v>67905.396516161418</v>
      </c>
      <c r="V82" s="77">
        <v>4.8838702370998842E-3</v>
      </c>
      <c r="W82" s="80">
        <v>1.5202475141550301E-4</v>
      </c>
      <c r="X82" s="86" t="e">
        <f t="shared" si="2"/>
        <v>#VALUE!</v>
      </c>
    </row>
    <row r="83" spans="1:24" x14ac:dyDescent="0.3">
      <c r="A83" s="32">
        <v>2010</v>
      </c>
      <c r="B83" s="3">
        <v>40259</v>
      </c>
      <c r="C83" s="33">
        <v>3</v>
      </c>
      <c r="D83" s="2">
        <v>22</v>
      </c>
      <c r="E83" s="33">
        <v>81</v>
      </c>
      <c r="F83" s="92">
        <v>446</v>
      </c>
      <c r="G83" s="4">
        <v>0.70256249999999987</v>
      </c>
      <c r="H83" s="37">
        <v>306.67708333333343</v>
      </c>
      <c r="I83" s="4">
        <v>3.1911354166666666</v>
      </c>
      <c r="J83" s="37">
        <v>5.1726874999999994</v>
      </c>
      <c r="K83" s="4">
        <v>5.3103680555555552</v>
      </c>
      <c r="L83" s="37">
        <v>3.5109652777777778</v>
      </c>
      <c r="M83" s="4">
        <v>3.404798611111111</v>
      </c>
      <c r="N83" s="63">
        <v>61.8582055555556</v>
      </c>
      <c r="O83" s="6">
        <v>61.8582055555556</v>
      </c>
      <c r="P83" s="37">
        <v>5.3445489600000036</v>
      </c>
      <c r="Q83" s="7">
        <f t="shared" si="3"/>
        <v>5.3445489600000036</v>
      </c>
      <c r="R83" s="60">
        <v>306.67708333333343</v>
      </c>
      <c r="S83" s="61">
        <v>2237.7000062500006</v>
      </c>
      <c r="T83" s="91"/>
      <c r="U83" s="89">
        <v>67881.865826269161</v>
      </c>
      <c r="V83" s="77">
        <v>2.3884117375306919E-3</v>
      </c>
      <c r="W83" s="80">
        <v>7.8686537241642773E-5</v>
      </c>
      <c r="X83" s="86" t="e">
        <f t="shared" si="2"/>
        <v>#VALUE!</v>
      </c>
    </row>
    <row r="84" spans="1:24" x14ac:dyDescent="0.3">
      <c r="A84" s="32">
        <v>2010</v>
      </c>
      <c r="B84" s="3">
        <v>40260</v>
      </c>
      <c r="C84" s="33">
        <v>3</v>
      </c>
      <c r="D84" s="2">
        <v>23</v>
      </c>
      <c r="E84" s="33">
        <v>82</v>
      </c>
      <c r="F84" s="92">
        <v>447</v>
      </c>
      <c r="G84" s="4">
        <v>-5.0276458333333354</v>
      </c>
      <c r="H84" s="37">
        <v>307.82083333333327</v>
      </c>
      <c r="I84" s="4">
        <v>-1.3960000000000001</v>
      </c>
      <c r="J84" s="37">
        <v>5.1598541666666664</v>
      </c>
      <c r="K84" s="4">
        <v>5.3462152777777776</v>
      </c>
      <c r="L84" s="37">
        <v>3.7768958333333331</v>
      </c>
      <c r="M84" s="4">
        <v>3.1070624999999996</v>
      </c>
      <c r="N84" s="63">
        <v>58.728454838709702</v>
      </c>
      <c r="O84" s="6">
        <v>58.728454838709702</v>
      </c>
      <c r="P84" s="37">
        <v>5.0741384980645181</v>
      </c>
      <c r="Q84" s="7">
        <f t="shared" si="3"/>
        <v>5.0741384980645181</v>
      </c>
      <c r="R84" s="60">
        <v>307.82083333333327</v>
      </c>
      <c r="S84" s="61">
        <v>2246.0454924999995</v>
      </c>
      <c r="T84" s="91"/>
      <c r="U84" s="89">
        <v>67858.335136376903</v>
      </c>
      <c r="V84" s="77">
        <v>2.2591432430946272E-3</v>
      </c>
      <c r="W84" s="80">
        <v>7.4733079002971311E-5</v>
      </c>
      <c r="X84" s="86" t="e">
        <f t="shared" si="2"/>
        <v>#VALUE!</v>
      </c>
    </row>
    <row r="85" spans="1:24" x14ac:dyDescent="0.3">
      <c r="A85" s="32">
        <v>2010</v>
      </c>
      <c r="B85" s="3">
        <v>40261</v>
      </c>
      <c r="C85" s="33">
        <v>3</v>
      </c>
      <c r="D85" s="2">
        <v>24</v>
      </c>
      <c r="E85" s="33">
        <v>83</v>
      </c>
      <c r="F85" s="92">
        <v>448</v>
      </c>
      <c r="G85" s="4">
        <v>-7.8642708333333351</v>
      </c>
      <c r="H85" s="37">
        <v>306.80625000000003</v>
      </c>
      <c r="I85" s="4">
        <v>-6.2146979166666654</v>
      </c>
      <c r="J85" s="37">
        <v>5.1130972222222226</v>
      </c>
      <c r="K85" s="4">
        <v>5.3937500000000007</v>
      </c>
      <c r="L85" s="37">
        <v>3.8387847222222233</v>
      </c>
      <c r="M85" s="4">
        <v>2.7053541666666661</v>
      </c>
      <c r="N85" s="63">
        <v>62.250399999999999</v>
      </c>
      <c r="O85" s="6">
        <v>62.250399999999999</v>
      </c>
      <c r="P85" s="37">
        <v>5.3784345599999996</v>
      </c>
      <c r="Q85" s="7">
        <f t="shared" si="3"/>
        <v>5.3784345600000005</v>
      </c>
      <c r="R85" s="60">
        <v>306.80625000000003</v>
      </c>
      <c r="S85" s="61">
        <v>2238.6424837500003</v>
      </c>
      <c r="T85" s="91"/>
      <c r="U85" s="89">
        <v>67834.804446484646</v>
      </c>
      <c r="V85" s="77">
        <v>2.4025428799110712E-3</v>
      </c>
      <c r="W85" s="80">
        <v>7.9244237671647149E-5</v>
      </c>
      <c r="X85" s="86" t="e">
        <f t="shared" si="2"/>
        <v>#VALUE!</v>
      </c>
    </row>
    <row r="86" spans="1:24" x14ac:dyDescent="0.3">
      <c r="A86" s="32">
        <v>2010</v>
      </c>
      <c r="B86" s="3">
        <v>40262</v>
      </c>
      <c r="C86" s="33">
        <v>3</v>
      </c>
      <c r="D86" s="2">
        <v>25</v>
      </c>
      <c r="E86" s="33">
        <v>84</v>
      </c>
      <c r="F86" s="92">
        <v>449</v>
      </c>
      <c r="G86" s="4">
        <v>-8.7965208333333322</v>
      </c>
      <c r="H86" s="37">
        <v>307.02708333333322</v>
      </c>
      <c r="I86" s="4">
        <v>-5.5510625000000005</v>
      </c>
      <c r="J86" s="37">
        <v>5.0937847222222219</v>
      </c>
      <c r="K86" s="4">
        <v>5.3498472222222233</v>
      </c>
      <c r="L86" s="37">
        <v>3.8923124999999992</v>
      </c>
      <c r="M86" s="4">
        <v>2.421416666666667</v>
      </c>
      <c r="N86" s="63" t="s">
        <v>27</v>
      </c>
      <c r="O86" s="6">
        <v>63.993379166666699</v>
      </c>
      <c r="P86" s="37" t="s">
        <v>27</v>
      </c>
      <c r="Q86" s="7">
        <f t="shared" si="3"/>
        <v>5.5290279600000032</v>
      </c>
      <c r="R86" s="60">
        <v>307.02708333333322</v>
      </c>
      <c r="S86" s="61">
        <v>2240.2538162499991</v>
      </c>
      <c r="T86" s="91"/>
      <c r="U86" s="89">
        <v>67811.273756592389</v>
      </c>
      <c r="V86" s="77" t="s">
        <v>27</v>
      </c>
      <c r="W86" s="80" t="s">
        <v>27</v>
      </c>
      <c r="X86" s="86" t="e">
        <f t="shared" si="2"/>
        <v>#VALUE!</v>
      </c>
    </row>
    <row r="87" spans="1:24" s="16" customFormat="1" x14ac:dyDescent="0.3">
      <c r="A87" s="32">
        <v>2010</v>
      </c>
      <c r="B87" s="3">
        <v>40263</v>
      </c>
      <c r="C87" s="33">
        <v>3</v>
      </c>
      <c r="D87" s="2">
        <v>26</v>
      </c>
      <c r="E87" s="33">
        <v>85</v>
      </c>
      <c r="F87" s="92">
        <v>450</v>
      </c>
      <c r="G87" s="4">
        <v>-9.1788541666666656</v>
      </c>
      <c r="H87" s="37">
        <v>307.33333333333337</v>
      </c>
      <c r="I87" s="4">
        <v>-4.7024895833333318</v>
      </c>
      <c r="J87" s="37">
        <v>5.121645833333333</v>
      </c>
      <c r="K87" s="4">
        <v>5.3102291666666659</v>
      </c>
      <c r="L87" s="37">
        <v>3.9454861111111108</v>
      </c>
      <c r="M87" s="4">
        <v>2.1613263888888894</v>
      </c>
      <c r="N87" s="63" t="s">
        <v>27</v>
      </c>
      <c r="O87" s="6">
        <v>65.7363583333333</v>
      </c>
      <c r="P87" s="37" t="s">
        <v>27</v>
      </c>
      <c r="Q87" s="7">
        <f t="shared" si="3"/>
        <v>5.679621359999997</v>
      </c>
      <c r="R87" s="60">
        <v>307.33333333333337</v>
      </c>
      <c r="S87" s="61">
        <v>2242.4884000000002</v>
      </c>
      <c r="T87" s="91"/>
      <c r="U87" s="89">
        <v>67787.743066700132</v>
      </c>
      <c r="V87" s="77" t="s">
        <v>27</v>
      </c>
      <c r="W87" s="80" t="s">
        <v>27</v>
      </c>
      <c r="X87" s="86" t="e">
        <f t="shared" si="2"/>
        <v>#VALUE!</v>
      </c>
    </row>
    <row r="88" spans="1:24" x14ac:dyDescent="0.3">
      <c r="A88" s="32">
        <v>2010</v>
      </c>
      <c r="B88" s="3">
        <v>40264</v>
      </c>
      <c r="C88" s="33">
        <v>3</v>
      </c>
      <c r="D88" s="2">
        <v>27</v>
      </c>
      <c r="E88" s="33">
        <v>86</v>
      </c>
      <c r="F88" s="92">
        <v>451</v>
      </c>
      <c r="G88" s="4">
        <v>-8.5941250000000036</v>
      </c>
      <c r="H88" s="37">
        <v>307.74999999999994</v>
      </c>
      <c r="I88" s="4">
        <v>-4.480437499999999</v>
      </c>
      <c r="J88" s="37">
        <v>5.073555555555556</v>
      </c>
      <c r="K88" s="4">
        <v>5.272159722222221</v>
      </c>
      <c r="L88" s="37">
        <v>3.9967152777777777</v>
      </c>
      <c r="M88" s="4">
        <v>2.0447361111111113</v>
      </c>
      <c r="N88" s="63" t="s">
        <v>27</v>
      </c>
      <c r="O88" s="6">
        <v>67.4793375</v>
      </c>
      <c r="P88" s="37" t="s">
        <v>27</v>
      </c>
      <c r="Q88" s="7">
        <f t="shared" si="3"/>
        <v>5.8302147599999996</v>
      </c>
      <c r="R88" s="60">
        <v>307.74999999999994</v>
      </c>
      <c r="S88" s="61">
        <v>2245.5286499999997</v>
      </c>
      <c r="T88" s="91"/>
      <c r="U88" s="89">
        <v>67764.212376807875</v>
      </c>
      <c r="V88" s="77" t="s">
        <v>27</v>
      </c>
      <c r="W88" s="80" t="s">
        <v>27</v>
      </c>
      <c r="X88" s="86" t="e">
        <f t="shared" si="2"/>
        <v>#VALUE!</v>
      </c>
    </row>
    <row r="89" spans="1:24" x14ac:dyDescent="0.3">
      <c r="A89" s="32">
        <v>2010</v>
      </c>
      <c r="B89" s="3">
        <v>40265</v>
      </c>
      <c r="C89" s="33">
        <v>3</v>
      </c>
      <c r="D89" s="2">
        <v>28</v>
      </c>
      <c r="E89" s="33">
        <v>87</v>
      </c>
      <c r="F89" s="92">
        <v>452</v>
      </c>
      <c r="G89" s="4">
        <v>-6.0681666666666665</v>
      </c>
      <c r="H89" s="37">
        <v>306.71666666666658</v>
      </c>
      <c r="I89" s="4">
        <v>-2.8157083333333333</v>
      </c>
      <c r="J89" s="37">
        <v>5.1221666666666676</v>
      </c>
      <c r="K89" s="4">
        <v>5.3236666666666661</v>
      </c>
      <c r="L89" s="37">
        <v>3.9752152777777781</v>
      </c>
      <c r="M89" s="4">
        <v>1.9340208333333333</v>
      </c>
      <c r="N89" s="63" t="s">
        <v>27</v>
      </c>
      <c r="O89" s="6">
        <v>69.2223166666667</v>
      </c>
      <c r="P89" s="37" t="s">
        <v>27</v>
      </c>
      <c r="Q89" s="7">
        <f t="shared" si="3"/>
        <v>5.9808081600000031</v>
      </c>
      <c r="R89" s="60">
        <v>306.71666666666658</v>
      </c>
      <c r="S89" s="61">
        <v>2237.9888299999993</v>
      </c>
      <c r="T89" s="91"/>
      <c r="U89" s="89">
        <v>67740.681686915617</v>
      </c>
      <c r="V89" s="77" t="s">
        <v>27</v>
      </c>
      <c r="W89" s="80" t="s">
        <v>27</v>
      </c>
      <c r="X89" s="86" t="e">
        <f t="shared" si="2"/>
        <v>#VALUE!</v>
      </c>
    </row>
    <row r="90" spans="1:24" x14ac:dyDescent="0.3">
      <c r="A90" s="32">
        <v>2010</v>
      </c>
      <c r="B90" s="3">
        <v>40266</v>
      </c>
      <c r="C90" s="33">
        <v>3</v>
      </c>
      <c r="D90" s="2">
        <v>29</v>
      </c>
      <c r="E90" s="33">
        <v>88</v>
      </c>
      <c r="F90" s="92">
        <v>453</v>
      </c>
      <c r="G90" s="4">
        <v>-2.402520833333333</v>
      </c>
      <c r="H90" s="37">
        <v>304.45416666666665</v>
      </c>
      <c r="I90" s="4">
        <v>0.5927291666666672</v>
      </c>
      <c r="J90" s="37">
        <v>5.123368055555555</v>
      </c>
      <c r="K90" s="4">
        <v>5.3651597222222236</v>
      </c>
      <c r="L90" s="37">
        <v>4.0157361111111127</v>
      </c>
      <c r="M90" s="4">
        <v>1.9004652777777775</v>
      </c>
      <c r="N90" s="63" t="s">
        <v>27</v>
      </c>
      <c r="O90" s="6">
        <v>70.9652958333333</v>
      </c>
      <c r="P90" s="37" t="s">
        <v>27</v>
      </c>
      <c r="Q90" s="7">
        <f t="shared" si="3"/>
        <v>6.1314015599999969</v>
      </c>
      <c r="R90" s="60">
        <v>304.45416666666665</v>
      </c>
      <c r="S90" s="61">
        <v>2221.4802725</v>
      </c>
      <c r="T90" s="91"/>
      <c r="U90" s="89">
        <v>67717.15099702336</v>
      </c>
      <c r="V90" s="77" t="s">
        <v>27</v>
      </c>
      <c r="W90" s="80" t="s">
        <v>27</v>
      </c>
      <c r="X90" s="86" t="e">
        <f t="shared" si="2"/>
        <v>#VALUE!</v>
      </c>
    </row>
    <row r="91" spans="1:24" x14ac:dyDescent="0.3">
      <c r="A91" s="32">
        <v>2010</v>
      </c>
      <c r="B91" s="3">
        <v>40267</v>
      </c>
      <c r="C91" s="33">
        <v>3</v>
      </c>
      <c r="D91" s="2">
        <v>30</v>
      </c>
      <c r="E91" s="33">
        <v>89</v>
      </c>
      <c r="F91" s="92">
        <v>454</v>
      </c>
      <c r="G91" s="4">
        <v>0.12824999999999981</v>
      </c>
      <c r="H91" s="37">
        <v>303.21458333333334</v>
      </c>
      <c r="I91" s="4">
        <v>2.8385833333333332</v>
      </c>
      <c r="J91" s="37">
        <v>5.1958055555555553</v>
      </c>
      <c r="K91" s="4">
        <v>5.3690416666666652</v>
      </c>
      <c r="L91" s="37">
        <v>4.011541666666667</v>
      </c>
      <c r="M91" s="4">
        <v>1.7970069444444439</v>
      </c>
      <c r="N91" s="63">
        <v>72.708275</v>
      </c>
      <c r="O91" s="6">
        <v>72.708275</v>
      </c>
      <c r="P91" s="37">
        <v>6.2819949599999996</v>
      </c>
      <c r="Q91" s="7">
        <f t="shared" si="3"/>
        <v>6.2819949599999996</v>
      </c>
      <c r="R91" s="60">
        <v>303.21458333333334</v>
      </c>
      <c r="S91" s="61">
        <v>2212.4355287499998</v>
      </c>
      <c r="T91" s="91"/>
      <c r="U91" s="89">
        <v>67693.620307131103</v>
      </c>
      <c r="V91" s="77">
        <v>2.8394024948375572E-3</v>
      </c>
      <c r="W91" s="80">
        <v>9.2763710682893983E-5</v>
      </c>
      <c r="X91" s="86" t="e">
        <f t="shared" si="2"/>
        <v>#VALUE!</v>
      </c>
    </row>
    <row r="92" spans="1:24" x14ac:dyDescent="0.3">
      <c r="A92" s="32">
        <v>2010</v>
      </c>
      <c r="B92" s="3">
        <v>40268</v>
      </c>
      <c r="C92" s="33">
        <v>3</v>
      </c>
      <c r="D92" s="2">
        <v>31</v>
      </c>
      <c r="E92" s="33">
        <v>90</v>
      </c>
      <c r="F92" s="92">
        <v>455</v>
      </c>
      <c r="G92" s="4">
        <v>1.2961666666666665</v>
      </c>
      <c r="H92" s="37">
        <v>303.23750000000013</v>
      </c>
      <c r="I92" s="4">
        <v>4.216874999999999</v>
      </c>
      <c r="J92" s="37">
        <v>5.2103611111111112</v>
      </c>
      <c r="K92" s="4">
        <v>5.3810069444444446</v>
      </c>
      <c r="L92" s="37">
        <v>4.053319444444444</v>
      </c>
      <c r="M92" s="4">
        <v>1.8390069444444446</v>
      </c>
      <c r="N92" s="63">
        <v>100.137886666667</v>
      </c>
      <c r="O92" s="6">
        <v>100.137886666667</v>
      </c>
      <c r="P92" s="37">
        <v>8.6519134080000288</v>
      </c>
      <c r="Q92" s="7">
        <f t="shared" si="3"/>
        <v>8.6519134080000271</v>
      </c>
      <c r="R92" s="60">
        <v>303.23750000000013</v>
      </c>
      <c r="S92" s="61">
        <v>2212.6027425000007</v>
      </c>
      <c r="T92" s="91"/>
      <c r="U92" s="89">
        <v>67670.089617238846</v>
      </c>
      <c r="V92" s="77">
        <v>3.9102877537900487E-3</v>
      </c>
      <c r="W92" s="80">
        <v>1.2780691674630544E-4</v>
      </c>
      <c r="X92" s="86" t="e">
        <f t="shared" si="2"/>
        <v>#VALUE!</v>
      </c>
    </row>
    <row r="93" spans="1:24" x14ac:dyDescent="0.3">
      <c r="A93" s="32">
        <v>2010</v>
      </c>
      <c r="B93" s="3">
        <v>40269</v>
      </c>
      <c r="C93" s="33">
        <v>4</v>
      </c>
      <c r="D93" s="2">
        <v>1</v>
      </c>
      <c r="E93" s="33">
        <v>91</v>
      </c>
      <c r="F93" s="92">
        <v>456</v>
      </c>
      <c r="G93" s="4">
        <v>2.2494375000000009</v>
      </c>
      <c r="H93" s="37">
        <v>302.84375</v>
      </c>
      <c r="I93" s="4">
        <v>5.3357187499999998</v>
      </c>
      <c r="J93" s="37">
        <v>5.1501111111111113</v>
      </c>
      <c r="K93" s="4">
        <v>5.101055555555555</v>
      </c>
      <c r="L93" s="37">
        <v>3.4687152777777777</v>
      </c>
      <c r="M93" s="4">
        <v>1.942159722222222</v>
      </c>
      <c r="N93" s="63" t="s">
        <v>27</v>
      </c>
      <c r="O93" s="6">
        <v>95.655344814814796</v>
      </c>
      <c r="P93" s="37" t="s">
        <v>27</v>
      </c>
      <c r="Q93" s="7">
        <f t="shared" si="3"/>
        <v>8.2646217919999998</v>
      </c>
      <c r="R93" s="60">
        <v>302.84375</v>
      </c>
      <c r="S93" s="61">
        <v>2209.7297062499997</v>
      </c>
      <c r="T93" s="91"/>
      <c r="U93" s="89">
        <v>67646.558927346588</v>
      </c>
      <c r="V93" s="77" t="s">
        <v>27</v>
      </c>
      <c r="W93" s="80" t="s">
        <v>27</v>
      </c>
      <c r="X93" s="86" t="e">
        <f t="shared" si="2"/>
        <v>#VALUE!</v>
      </c>
    </row>
    <row r="94" spans="1:24" x14ac:dyDescent="0.3">
      <c r="A94" s="32">
        <v>2010</v>
      </c>
      <c r="B94" s="3">
        <v>40270</v>
      </c>
      <c r="C94" s="33">
        <v>4</v>
      </c>
      <c r="D94" s="2">
        <v>2</v>
      </c>
      <c r="E94" s="33">
        <v>92</v>
      </c>
      <c r="F94" s="92">
        <v>457</v>
      </c>
      <c r="G94" s="4">
        <v>2.3141666666666669</v>
      </c>
      <c r="H94" s="37">
        <v>302.33958333333339</v>
      </c>
      <c r="I94" s="4">
        <v>4.4832187499999998</v>
      </c>
      <c r="J94" s="37">
        <v>5.1701805555555547</v>
      </c>
      <c r="K94" s="4">
        <v>4.878520833333333</v>
      </c>
      <c r="L94" s="37">
        <v>2.9725208333333337</v>
      </c>
      <c r="M94" s="4">
        <v>1.871201388888889</v>
      </c>
      <c r="N94" s="63" t="s">
        <v>27</v>
      </c>
      <c r="O94" s="6">
        <v>91.172802962963004</v>
      </c>
      <c r="P94" s="37" t="s">
        <v>27</v>
      </c>
      <c r="Q94" s="7">
        <f t="shared" si="3"/>
        <v>7.8773301760000027</v>
      </c>
      <c r="R94" s="60">
        <v>302.33958333333339</v>
      </c>
      <c r="S94" s="61">
        <v>2206.0510037500003</v>
      </c>
      <c r="T94" s="91"/>
      <c r="U94" s="89">
        <v>67623.028237454331</v>
      </c>
      <c r="V94" s="77" t="s">
        <v>27</v>
      </c>
      <c r="W94" s="80" t="s">
        <v>27</v>
      </c>
      <c r="X94" s="86" t="e">
        <f t="shared" si="2"/>
        <v>#VALUE!</v>
      </c>
    </row>
    <row r="95" spans="1:24" x14ac:dyDescent="0.3">
      <c r="A95" s="32">
        <v>2010</v>
      </c>
      <c r="B95" s="3">
        <v>40271</v>
      </c>
      <c r="C95" s="33">
        <v>4</v>
      </c>
      <c r="D95" s="2">
        <v>3</v>
      </c>
      <c r="E95" s="33">
        <v>93</v>
      </c>
      <c r="F95" s="92">
        <v>458</v>
      </c>
      <c r="G95" s="4">
        <v>1.933208333333333</v>
      </c>
      <c r="H95" s="37">
        <v>302.26249999999999</v>
      </c>
      <c r="I95" s="4">
        <v>4.2132708333333326</v>
      </c>
      <c r="J95" s="37">
        <v>4.9389097222222222</v>
      </c>
      <c r="K95" s="4">
        <v>4.8009236111111102</v>
      </c>
      <c r="L95" s="37">
        <v>2.9728263888888899</v>
      </c>
      <c r="M95" s="4">
        <v>2.0663888888888891</v>
      </c>
      <c r="N95" s="63">
        <v>86.690261111111099</v>
      </c>
      <c r="O95" s="6">
        <v>86.690261111111099</v>
      </c>
      <c r="P95" s="37">
        <v>7.4900385599999986</v>
      </c>
      <c r="Q95" s="7">
        <f t="shared" si="3"/>
        <v>7.4900385599999986</v>
      </c>
      <c r="R95" s="60">
        <v>302.26249999999999</v>
      </c>
      <c r="S95" s="61">
        <v>2205.4885574999998</v>
      </c>
      <c r="T95" s="91"/>
      <c r="U95" s="89">
        <v>67599.497547562074</v>
      </c>
      <c r="V95" s="77">
        <v>3.3960904192993071E-3</v>
      </c>
      <c r="W95" s="80">
        <v>1.1076730837658538E-4</v>
      </c>
      <c r="X95" s="86" t="e">
        <f t="shared" si="2"/>
        <v>#VALUE!</v>
      </c>
    </row>
    <row r="96" spans="1:24" x14ac:dyDescent="0.3">
      <c r="A96" s="32">
        <v>2010</v>
      </c>
      <c r="B96" s="3">
        <v>40272</v>
      </c>
      <c r="C96" s="33">
        <v>4</v>
      </c>
      <c r="D96" s="2">
        <v>4</v>
      </c>
      <c r="E96" s="33">
        <v>94</v>
      </c>
      <c r="F96" s="92">
        <v>459</v>
      </c>
      <c r="G96" s="4">
        <v>5.2519791666666675</v>
      </c>
      <c r="H96" s="37">
        <v>303.86874999999992</v>
      </c>
      <c r="I96" s="4">
        <v>7.6438229166666654</v>
      </c>
      <c r="J96" s="37">
        <v>5.0557777777777781</v>
      </c>
      <c r="K96" s="4">
        <v>5.088298611111111</v>
      </c>
      <c r="L96" s="37">
        <v>3.512673611111111</v>
      </c>
      <c r="M96" s="4">
        <v>2.598930555555556</v>
      </c>
      <c r="N96" s="63">
        <v>107.6328</v>
      </c>
      <c r="O96" s="6">
        <v>107.6328</v>
      </c>
      <c r="P96" s="37">
        <v>9.2994739199999987</v>
      </c>
      <c r="Q96" s="7">
        <f t="shared" si="3"/>
        <v>9.2994739200000005</v>
      </c>
      <c r="R96" s="60">
        <v>303.86874999999992</v>
      </c>
      <c r="S96" s="61">
        <v>2217.2087212499991</v>
      </c>
      <c r="T96" s="91"/>
      <c r="U96" s="89">
        <v>67575.966857669817</v>
      </c>
      <c r="V96" s="77">
        <v>4.1942257537022588E-3</v>
      </c>
      <c r="W96" s="80">
        <v>1.3757763374331035E-4</v>
      </c>
      <c r="X96" s="86" t="e">
        <f t="shared" si="2"/>
        <v>#VALUE!</v>
      </c>
    </row>
    <row r="97" spans="1:24" x14ac:dyDescent="0.3">
      <c r="A97" s="32">
        <v>2010</v>
      </c>
      <c r="B97" s="3">
        <v>40273</v>
      </c>
      <c r="C97" s="33">
        <v>4</v>
      </c>
      <c r="D97" s="2">
        <v>5</v>
      </c>
      <c r="E97" s="33">
        <v>95</v>
      </c>
      <c r="F97" s="92">
        <v>460</v>
      </c>
      <c r="G97" s="4">
        <v>0.25727083333333334</v>
      </c>
      <c r="H97" s="37">
        <v>303.73541666666665</v>
      </c>
      <c r="I97" s="4">
        <v>3.6532395833333329</v>
      </c>
      <c r="J97" s="37">
        <v>5.2431666666666645</v>
      </c>
      <c r="K97" s="4">
        <v>5.3872430555555546</v>
      </c>
      <c r="L97" s="37">
        <v>3.8959791666666681</v>
      </c>
      <c r="M97" s="4">
        <v>2.5089166666666669</v>
      </c>
      <c r="N97" s="63">
        <v>11.6311</v>
      </c>
      <c r="O97" s="6">
        <v>11.6311</v>
      </c>
      <c r="P97" s="37">
        <v>1.0049270399999999</v>
      </c>
      <c r="Q97" s="7">
        <f t="shared" si="3"/>
        <v>1.0049270400000001</v>
      </c>
      <c r="R97" s="60">
        <v>303.73541666666665</v>
      </c>
      <c r="S97" s="61">
        <v>2216.2358412499998</v>
      </c>
      <c r="T97" s="91"/>
      <c r="U97" s="89">
        <v>67552.43616777756</v>
      </c>
      <c r="V97" s="77">
        <v>4.5343867349117577E-4</v>
      </c>
      <c r="W97" s="80">
        <v>1.4872567647761969E-5</v>
      </c>
      <c r="X97" s="86" t="e">
        <f t="shared" si="2"/>
        <v>#VALUE!</v>
      </c>
    </row>
    <row r="98" spans="1:24" x14ac:dyDescent="0.3">
      <c r="A98" s="32">
        <v>2010</v>
      </c>
      <c r="B98" s="3">
        <v>40274</v>
      </c>
      <c r="C98" s="33">
        <v>4</v>
      </c>
      <c r="D98" s="2">
        <v>6</v>
      </c>
      <c r="E98" s="33">
        <v>96</v>
      </c>
      <c r="F98" s="92">
        <v>461</v>
      </c>
      <c r="G98" s="4">
        <v>1.540375</v>
      </c>
      <c r="H98" s="37">
        <v>303.77083333333331</v>
      </c>
      <c r="I98" s="4">
        <v>3.551541666666667</v>
      </c>
      <c r="J98" s="37">
        <v>5.1608680555555573</v>
      </c>
      <c r="K98" s="4">
        <v>5.3441319444444453</v>
      </c>
      <c r="L98" s="37">
        <v>3.8942847222222228</v>
      </c>
      <c r="M98" s="4">
        <v>2.4827777777777773</v>
      </c>
      <c r="N98" s="63">
        <v>41.694618518518503</v>
      </c>
      <c r="O98" s="6">
        <v>41.694618518518503</v>
      </c>
      <c r="P98" s="37">
        <v>3.6024150399999986</v>
      </c>
      <c r="Q98" s="7">
        <f t="shared" si="3"/>
        <v>3.602415039999999</v>
      </c>
      <c r="R98" s="60">
        <v>303.77083333333331</v>
      </c>
      <c r="S98" s="61">
        <v>2216.4942624999999</v>
      </c>
      <c r="T98" s="91"/>
      <c r="U98" s="89">
        <v>67528.905477885302</v>
      </c>
      <c r="V98" s="77">
        <v>1.6252760500885793E-3</v>
      </c>
      <c r="W98" s="80">
        <v>5.3334373077112865E-5</v>
      </c>
      <c r="X98" s="86" t="e">
        <f t="shared" si="2"/>
        <v>#VALUE!</v>
      </c>
    </row>
    <row r="99" spans="1:24" x14ac:dyDescent="0.3">
      <c r="A99" s="32">
        <v>2010</v>
      </c>
      <c r="B99" s="3">
        <v>40275</v>
      </c>
      <c r="C99" s="33">
        <v>4</v>
      </c>
      <c r="D99" s="2">
        <v>7</v>
      </c>
      <c r="E99" s="33">
        <v>97</v>
      </c>
      <c r="F99" s="92">
        <v>462</v>
      </c>
      <c r="G99" s="4">
        <v>4.7374791666666658</v>
      </c>
      <c r="H99" s="37">
        <v>303.6229166666667</v>
      </c>
      <c r="I99" s="4">
        <v>7.933958333333333</v>
      </c>
      <c r="J99" s="37">
        <v>5.2085902777777777</v>
      </c>
      <c r="K99" s="4">
        <v>5.4236597222222223</v>
      </c>
      <c r="L99" s="37">
        <v>3.9831111111111119</v>
      </c>
      <c r="M99" s="4">
        <v>3.0294861111111113</v>
      </c>
      <c r="N99" s="63">
        <v>59.105400000000003</v>
      </c>
      <c r="O99" s="6">
        <v>59.105400000000003</v>
      </c>
      <c r="P99" s="37">
        <v>5.1067065600000001</v>
      </c>
      <c r="Q99" s="7">
        <f t="shared" si="3"/>
        <v>5.1067065600000001</v>
      </c>
      <c r="R99" s="60">
        <v>303.6229166666667</v>
      </c>
      <c r="S99" s="61">
        <v>2215.4149737500002</v>
      </c>
      <c r="T99" s="91"/>
      <c r="U99" s="89">
        <v>67505.374787993045</v>
      </c>
      <c r="V99" s="77">
        <v>2.3050790125138288E-3</v>
      </c>
      <c r="W99" s="80">
        <v>7.5633890010812444E-5</v>
      </c>
      <c r="X99" s="86" t="e">
        <f t="shared" si="2"/>
        <v>#VALUE!</v>
      </c>
    </row>
    <row r="100" spans="1:24" x14ac:dyDescent="0.3">
      <c r="A100" s="32">
        <v>2010</v>
      </c>
      <c r="B100" s="3">
        <v>40276</v>
      </c>
      <c r="C100" s="33">
        <v>4</v>
      </c>
      <c r="D100" s="2">
        <v>8</v>
      </c>
      <c r="E100" s="33">
        <v>98</v>
      </c>
      <c r="F100" s="92">
        <v>463</v>
      </c>
      <c r="G100" s="4">
        <v>4.8215416666666666</v>
      </c>
      <c r="H100" s="37">
        <v>303.46666666666653</v>
      </c>
      <c r="I100" s="4">
        <v>5.6623125000000005</v>
      </c>
      <c r="J100" s="37">
        <v>5.1774305555555564</v>
      </c>
      <c r="K100" s="4">
        <v>5.3718680555555567</v>
      </c>
      <c r="L100" s="37">
        <v>3.9289861111111115</v>
      </c>
      <c r="M100" s="4">
        <v>3.6675486111111106</v>
      </c>
      <c r="N100" s="63" t="s">
        <v>27</v>
      </c>
      <c r="O100" s="6">
        <v>70.628103846153905</v>
      </c>
      <c r="P100" s="37" t="s">
        <v>27</v>
      </c>
      <c r="Q100" s="7">
        <f t="shared" si="3"/>
        <v>6.1022681723076984</v>
      </c>
      <c r="R100" s="60">
        <v>303.46666666666653</v>
      </c>
      <c r="S100" s="61">
        <v>2214.274879999999</v>
      </c>
      <c r="T100" s="91"/>
      <c r="U100" s="89">
        <v>67481.844098100788</v>
      </c>
      <c r="V100" s="77" t="s">
        <v>27</v>
      </c>
      <c r="W100" s="80" t="s">
        <v>27</v>
      </c>
      <c r="X100" s="86" t="e">
        <f t="shared" si="2"/>
        <v>#VALUE!</v>
      </c>
    </row>
    <row r="101" spans="1:24" x14ac:dyDescent="0.3">
      <c r="A101" s="32">
        <v>2010</v>
      </c>
      <c r="B101" s="3">
        <v>40277</v>
      </c>
      <c r="C101" s="33">
        <v>4</v>
      </c>
      <c r="D101" s="2">
        <v>9</v>
      </c>
      <c r="E101" s="33">
        <v>99</v>
      </c>
      <c r="F101" s="92">
        <v>464</v>
      </c>
      <c r="G101" s="4">
        <v>8.7680000000000007</v>
      </c>
      <c r="H101" s="37">
        <v>303.38333333333321</v>
      </c>
      <c r="I101" s="4">
        <v>10.849052083333333</v>
      </c>
      <c r="J101" s="37">
        <v>5.2059097222222235</v>
      </c>
      <c r="K101" s="4">
        <v>5.4469722222222225</v>
      </c>
      <c r="L101" s="37">
        <v>4.2410138888888884</v>
      </c>
      <c r="M101" s="4">
        <v>4.5033541666666661</v>
      </c>
      <c r="N101" s="63">
        <v>82.150807692307694</v>
      </c>
      <c r="O101" s="6">
        <v>82.150807692307694</v>
      </c>
      <c r="P101" s="37">
        <v>7.0978297846153842</v>
      </c>
      <c r="Q101" s="7">
        <f t="shared" si="3"/>
        <v>7.0978297846153842</v>
      </c>
      <c r="R101" s="60">
        <v>303.38333333333321</v>
      </c>
      <c r="S101" s="61">
        <v>2213.6668299999992</v>
      </c>
      <c r="T101" s="91"/>
      <c r="U101" s="89">
        <v>67458.313408208531</v>
      </c>
      <c r="V101" s="77">
        <v>3.2063676829884049E-3</v>
      </c>
      <c r="W101" s="80">
        <v>1.0520235702146452E-4</v>
      </c>
      <c r="X101" s="86" t="e">
        <f t="shared" si="2"/>
        <v>#VALUE!</v>
      </c>
    </row>
    <row r="102" spans="1:24" x14ac:dyDescent="0.3">
      <c r="A102" s="32">
        <v>2010</v>
      </c>
      <c r="B102" s="3">
        <v>40278</v>
      </c>
      <c r="C102" s="33">
        <v>4</v>
      </c>
      <c r="D102" s="2">
        <v>10</v>
      </c>
      <c r="E102" s="33">
        <v>100</v>
      </c>
      <c r="F102" s="92">
        <v>465</v>
      </c>
      <c r="G102" s="4">
        <v>11.619437499999998</v>
      </c>
      <c r="H102" s="37">
        <v>303.49583333333345</v>
      </c>
      <c r="I102" s="4">
        <v>13.470666666666666</v>
      </c>
      <c r="J102" s="37">
        <v>5.089291666666667</v>
      </c>
      <c r="K102" s="4">
        <v>5.4647430555555561</v>
      </c>
      <c r="L102" s="37">
        <v>4.4660624999999996</v>
      </c>
      <c r="M102" s="4">
        <v>6.5979722222222223</v>
      </c>
      <c r="N102" s="63">
        <v>93.431502325581405</v>
      </c>
      <c r="O102" s="6">
        <v>93.431502325581405</v>
      </c>
      <c r="P102" s="37">
        <v>8.0724818009302339</v>
      </c>
      <c r="Q102" s="7">
        <f t="shared" si="3"/>
        <v>8.0724818009302339</v>
      </c>
      <c r="R102" s="60">
        <v>303.49583333333345</v>
      </c>
      <c r="S102" s="61">
        <v>2214.4876975000006</v>
      </c>
      <c r="T102" s="91"/>
      <c r="U102" s="89">
        <v>67434.782718316274</v>
      </c>
      <c r="V102" s="77">
        <v>3.645304424153493E-3</v>
      </c>
      <c r="W102" s="80">
        <v>1.1969313254022343E-4</v>
      </c>
      <c r="X102" s="86" t="e">
        <f t="shared" si="2"/>
        <v>#VALUE!</v>
      </c>
    </row>
    <row r="103" spans="1:24" x14ac:dyDescent="0.3">
      <c r="A103" s="32">
        <v>2010</v>
      </c>
      <c r="B103" s="3">
        <v>40279</v>
      </c>
      <c r="C103" s="33">
        <v>4</v>
      </c>
      <c r="D103" s="2">
        <v>11</v>
      </c>
      <c r="E103" s="33">
        <v>101</v>
      </c>
      <c r="F103" s="92">
        <v>466</v>
      </c>
      <c r="G103" s="4">
        <v>13.201000000000001</v>
      </c>
      <c r="H103" s="37">
        <v>303.33541666666667</v>
      </c>
      <c r="I103" s="4">
        <v>15.096770833333331</v>
      </c>
      <c r="J103" s="37">
        <v>5.1253263888888876</v>
      </c>
      <c r="K103" s="4">
        <v>5.4561736111111108</v>
      </c>
      <c r="L103" s="37">
        <v>4.4570694444444436</v>
      </c>
      <c r="M103" s="4">
        <v>6.9657708333333304</v>
      </c>
      <c r="N103" s="63">
        <v>124.320654166667</v>
      </c>
      <c r="O103" s="6">
        <v>124.320654166667</v>
      </c>
      <c r="P103" s="37">
        <v>10.741304520000028</v>
      </c>
      <c r="Q103" s="7">
        <f t="shared" si="3"/>
        <v>10.74130452000003</v>
      </c>
      <c r="R103" s="60">
        <v>303.33541666666667</v>
      </c>
      <c r="S103" s="61">
        <v>2213.3172012499999</v>
      </c>
      <c r="T103" s="91"/>
      <c r="U103" s="89">
        <v>67411.252028424016</v>
      </c>
      <c r="V103" s="77">
        <v>4.8530344019075689E-3</v>
      </c>
      <c r="W103" s="80">
        <v>1.5932411586892496E-4</v>
      </c>
      <c r="X103" s="86" t="e">
        <f t="shared" si="2"/>
        <v>#VALUE!</v>
      </c>
    </row>
    <row r="104" spans="1:24" x14ac:dyDescent="0.3">
      <c r="A104" s="32">
        <v>2010</v>
      </c>
      <c r="B104" s="3">
        <v>40280</v>
      </c>
      <c r="C104" s="33">
        <v>4</v>
      </c>
      <c r="D104" s="2">
        <v>12</v>
      </c>
      <c r="E104" s="33">
        <v>102</v>
      </c>
      <c r="F104" s="92">
        <v>467</v>
      </c>
      <c r="G104" s="4">
        <v>6.1622916666666674</v>
      </c>
      <c r="H104" s="37">
        <v>302.76458333333329</v>
      </c>
      <c r="I104" s="4">
        <v>9.5516354166666666</v>
      </c>
      <c r="J104" s="37">
        <v>5.2343263888888885</v>
      </c>
      <c r="K104" s="4">
        <v>5.5025138888888883</v>
      </c>
      <c r="L104" s="37">
        <v>4.5887013888888886</v>
      </c>
      <c r="M104" s="4">
        <v>5.7458819444444451</v>
      </c>
      <c r="N104" s="63">
        <v>49.354104878048801</v>
      </c>
      <c r="O104" s="6">
        <v>49.354104878048801</v>
      </c>
      <c r="P104" s="37">
        <v>4.2641946614634163</v>
      </c>
      <c r="Q104" s="7">
        <f t="shared" si="3"/>
        <v>4.2641946614634172</v>
      </c>
      <c r="R104" s="60">
        <v>302.76458333333329</v>
      </c>
      <c r="S104" s="61">
        <v>2209.1520587499995</v>
      </c>
      <c r="T104" s="91"/>
      <c r="U104" s="89">
        <v>67387.721338531759</v>
      </c>
      <c r="V104" s="77">
        <v>1.9302404488517725E-3</v>
      </c>
      <c r="W104" s="80">
        <v>6.3273797478307487E-5</v>
      </c>
      <c r="X104" s="86" t="e">
        <f t="shared" si="2"/>
        <v>#VALUE!</v>
      </c>
    </row>
    <row r="105" spans="1:24" x14ac:dyDescent="0.3">
      <c r="A105" s="32">
        <v>2010</v>
      </c>
      <c r="B105" s="3">
        <v>40281</v>
      </c>
      <c r="C105" s="33">
        <v>4</v>
      </c>
      <c r="D105" s="2">
        <v>13</v>
      </c>
      <c r="E105" s="33">
        <v>103</v>
      </c>
      <c r="F105" s="92">
        <v>468</v>
      </c>
      <c r="G105" s="4">
        <v>8.0144583333333319</v>
      </c>
      <c r="H105" s="37">
        <v>302.39375000000001</v>
      </c>
      <c r="I105" s="4">
        <v>10.869</v>
      </c>
      <c r="J105" s="37">
        <v>5.2127986111111113</v>
      </c>
      <c r="K105" s="4">
        <v>5.5378263888888881</v>
      </c>
      <c r="L105" s="37">
        <v>4.6225208333333345</v>
      </c>
      <c r="M105" s="4">
        <v>6.4042013888888887</v>
      </c>
      <c r="N105" s="63">
        <v>70.989631578947396</v>
      </c>
      <c r="O105" s="6">
        <v>70.989631578947396</v>
      </c>
      <c r="P105" s="37">
        <v>6.1335041684210552</v>
      </c>
      <c r="Q105" s="7">
        <f t="shared" si="3"/>
        <v>6.1335041684210552</v>
      </c>
      <c r="R105" s="60">
        <v>302.39375000000001</v>
      </c>
      <c r="S105" s="61">
        <v>2206.4462362499999</v>
      </c>
      <c r="T105" s="91"/>
      <c r="U105" s="89">
        <v>67364.190648639502</v>
      </c>
      <c r="V105" s="77">
        <v>2.7798112945844299E-3</v>
      </c>
      <c r="W105" s="80">
        <v>9.1045396909622946E-5</v>
      </c>
      <c r="X105" s="86" t="e">
        <f t="shared" si="2"/>
        <v>#VALUE!</v>
      </c>
    </row>
    <row r="106" spans="1:24" x14ac:dyDescent="0.3">
      <c r="A106" s="32">
        <v>2010</v>
      </c>
      <c r="B106" s="3">
        <v>40282</v>
      </c>
      <c r="C106" s="33">
        <v>4</v>
      </c>
      <c r="D106" s="2">
        <v>14</v>
      </c>
      <c r="E106" s="33">
        <v>104</v>
      </c>
      <c r="F106" s="92">
        <v>469</v>
      </c>
      <c r="G106" s="4">
        <v>5.6072083333333333</v>
      </c>
      <c r="H106" s="37">
        <v>301.92083333333335</v>
      </c>
      <c r="I106" s="4">
        <v>9.8383958333333332</v>
      </c>
      <c r="J106" s="37">
        <v>5.2358541666666669</v>
      </c>
      <c r="K106" s="4">
        <v>5.5410763888888894</v>
      </c>
      <c r="L106" s="37">
        <v>4.7068819444444445</v>
      </c>
      <c r="M106" s="4">
        <v>5.7660069444444453</v>
      </c>
      <c r="N106" s="63">
        <v>107.86454999999999</v>
      </c>
      <c r="O106" s="6">
        <v>107.86454999999999</v>
      </c>
      <c r="P106" s="37">
        <v>9.3194971199999994</v>
      </c>
      <c r="Q106" s="7">
        <f t="shared" si="3"/>
        <v>9.3194971200000012</v>
      </c>
      <c r="R106" s="60">
        <v>301.92083333333335</v>
      </c>
      <c r="S106" s="61">
        <v>2202.9955525</v>
      </c>
      <c r="T106" s="91"/>
      <c r="U106" s="89">
        <v>67340.659958747245</v>
      </c>
      <c r="V106" s="77">
        <v>4.2303749135689638E-3</v>
      </c>
      <c r="W106" s="80">
        <v>1.3838987555699663E-4</v>
      </c>
      <c r="X106" s="86" t="e">
        <f t="shared" si="2"/>
        <v>#VALUE!</v>
      </c>
    </row>
    <row r="107" spans="1:24" x14ac:dyDescent="0.3">
      <c r="A107" s="32">
        <v>2010</v>
      </c>
      <c r="B107" s="3">
        <v>40283</v>
      </c>
      <c r="C107" s="34">
        <v>4</v>
      </c>
      <c r="D107" s="10">
        <v>15</v>
      </c>
      <c r="E107" s="34">
        <v>105</v>
      </c>
      <c r="F107" s="38">
        <v>470</v>
      </c>
      <c r="G107" s="12">
        <v>1.8865833333333335</v>
      </c>
      <c r="H107" s="38">
        <v>301.49375000000015</v>
      </c>
      <c r="I107" s="12">
        <v>5.0373854166666669</v>
      </c>
      <c r="J107" s="38">
        <v>5.2125240839243494</v>
      </c>
      <c r="K107" s="12">
        <v>5.1567013888888882</v>
      </c>
      <c r="L107" s="38">
        <v>4.7671180555555566</v>
      </c>
      <c r="M107" s="12">
        <v>5.7658125</v>
      </c>
      <c r="N107" s="38" t="s">
        <v>27</v>
      </c>
      <c r="O107" s="12">
        <v>81.403577380952399</v>
      </c>
      <c r="P107" s="38" t="s">
        <v>27</v>
      </c>
      <c r="Q107" s="12">
        <f t="shared" si="3"/>
        <v>7.0332690857142879</v>
      </c>
      <c r="R107" s="13">
        <v>301.49375000000015</v>
      </c>
      <c r="S107" s="48">
        <v>2199.8792962500011</v>
      </c>
      <c r="T107" s="13">
        <v>64064</v>
      </c>
      <c r="U107" s="48">
        <v>67317.129268856123</v>
      </c>
      <c r="V107" s="83" t="s">
        <v>27</v>
      </c>
      <c r="W107" s="84" t="s">
        <v>27</v>
      </c>
      <c r="X107" s="87" t="e">
        <f t="shared" si="2"/>
        <v>#VALUE!</v>
      </c>
    </row>
    <row r="108" spans="1:24" x14ac:dyDescent="0.3">
      <c r="A108" s="32">
        <v>2010</v>
      </c>
      <c r="B108" s="3">
        <v>40284</v>
      </c>
      <c r="C108" s="33">
        <v>4</v>
      </c>
      <c r="D108" s="2">
        <v>16</v>
      </c>
      <c r="E108" s="33">
        <v>106</v>
      </c>
      <c r="F108" s="92">
        <v>471</v>
      </c>
      <c r="G108" s="4">
        <v>4.6150416666666674</v>
      </c>
      <c r="H108" s="37">
        <v>302.66666666666663</v>
      </c>
      <c r="I108" s="4">
        <v>6.8282500000000006</v>
      </c>
      <c r="J108" s="37">
        <v>5.0649861111111116</v>
      </c>
      <c r="K108" s="4">
        <v>5.0440416666666676</v>
      </c>
      <c r="L108" s="37">
        <v>4.5783402777777775</v>
      </c>
      <c r="M108" s="4">
        <v>4.7245208333333331</v>
      </c>
      <c r="N108" s="63">
        <v>54.942604761904803</v>
      </c>
      <c r="O108" s="6">
        <v>54.942604761904803</v>
      </c>
      <c r="P108" s="37">
        <v>4.7470410514285746</v>
      </c>
      <c r="Q108" s="7">
        <f t="shared" si="3"/>
        <v>4.7470410514285755</v>
      </c>
      <c r="R108" s="60">
        <v>302.66666666666663</v>
      </c>
      <c r="S108" s="61">
        <v>2208.4375999999993</v>
      </c>
      <c r="T108" s="91"/>
      <c r="U108" s="89">
        <v>67551.126027130114</v>
      </c>
      <c r="V108" s="77">
        <v>2.1495020060465263E-3</v>
      </c>
      <c r="W108" s="80">
        <v>7.0273307502262094E-5</v>
      </c>
      <c r="X108" s="86" t="e">
        <f t="shared" si="2"/>
        <v>#VALUE!</v>
      </c>
    </row>
    <row r="109" spans="1:24" x14ac:dyDescent="0.3">
      <c r="A109" s="32">
        <v>2010</v>
      </c>
      <c r="B109" s="3">
        <v>40285</v>
      </c>
      <c r="C109" s="33">
        <v>4</v>
      </c>
      <c r="D109" s="2">
        <v>17</v>
      </c>
      <c r="E109" s="33">
        <v>107</v>
      </c>
      <c r="F109" s="92">
        <v>472</v>
      </c>
      <c r="G109" s="4">
        <v>0.35120833333333329</v>
      </c>
      <c r="H109" s="37">
        <v>302.90833333333319</v>
      </c>
      <c r="I109" s="4">
        <v>4.1778645833333332</v>
      </c>
      <c r="J109" s="37">
        <v>5.2789583333333345</v>
      </c>
      <c r="K109" s="4">
        <v>5.0780208333333343</v>
      </c>
      <c r="L109" s="37">
        <v>4.9371944444444438</v>
      </c>
      <c r="M109" s="4">
        <v>3.8173124999999999</v>
      </c>
      <c r="N109" s="63">
        <v>85.890223529411799</v>
      </c>
      <c r="O109" s="6">
        <v>85.890223529411799</v>
      </c>
      <c r="P109" s="37">
        <v>7.4209153129411796</v>
      </c>
      <c r="Q109" s="7">
        <f t="shared" si="3"/>
        <v>7.4209153129411805</v>
      </c>
      <c r="R109" s="60">
        <v>302.90833333333319</v>
      </c>
      <c r="S109" s="61">
        <v>2210.2009449999987</v>
      </c>
      <c r="T109" s="91"/>
      <c r="U109" s="89">
        <v>67785.122785404106</v>
      </c>
      <c r="V109" s="77">
        <v>3.3575749434589007E-3</v>
      </c>
      <c r="W109" s="80">
        <v>1.0947705053857474E-4</v>
      </c>
      <c r="X109" s="86" t="e">
        <f t="shared" si="2"/>
        <v>#VALUE!</v>
      </c>
    </row>
    <row r="110" spans="1:24" x14ac:dyDescent="0.3">
      <c r="A110" s="32">
        <v>2010</v>
      </c>
      <c r="B110" s="3">
        <v>40286</v>
      </c>
      <c r="C110" s="33">
        <v>4</v>
      </c>
      <c r="D110" s="2">
        <v>18</v>
      </c>
      <c r="E110" s="33">
        <v>108</v>
      </c>
      <c r="F110" s="92">
        <v>473</v>
      </c>
      <c r="G110" s="4">
        <v>-0.61554166666666665</v>
      </c>
      <c r="H110" s="37">
        <v>303.30625000000003</v>
      </c>
      <c r="I110" s="4">
        <v>3.3328333333333342</v>
      </c>
      <c r="J110" s="37">
        <v>5.3305902777777767</v>
      </c>
      <c r="K110" s="4">
        <v>5.1200902777777779</v>
      </c>
      <c r="L110" s="37">
        <v>4.8825624999999997</v>
      </c>
      <c r="M110" s="4">
        <v>2.5771666666666668</v>
      </c>
      <c r="N110" s="63" t="s">
        <v>27</v>
      </c>
      <c r="O110" s="6">
        <v>82.594559411764706</v>
      </c>
      <c r="P110" s="37" t="s">
        <v>27</v>
      </c>
      <c r="Q110" s="7">
        <f t="shared" si="3"/>
        <v>7.136169933176471</v>
      </c>
      <c r="R110" s="60">
        <v>303.30625000000003</v>
      </c>
      <c r="S110" s="61">
        <v>2213.1043837500001</v>
      </c>
      <c r="T110" s="91"/>
      <c r="U110" s="89">
        <v>68019.119543678098</v>
      </c>
      <c r="V110" s="77" t="s">
        <v>27</v>
      </c>
      <c r="W110" s="80" t="s">
        <v>27</v>
      </c>
      <c r="X110" s="86" t="e">
        <f t="shared" si="2"/>
        <v>#VALUE!</v>
      </c>
    </row>
    <row r="111" spans="1:24" x14ac:dyDescent="0.3">
      <c r="A111" s="32">
        <v>2010</v>
      </c>
      <c r="B111" s="3">
        <v>40287</v>
      </c>
      <c r="C111" s="33">
        <v>4</v>
      </c>
      <c r="D111" s="2">
        <v>19</v>
      </c>
      <c r="E111" s="33">
        <v>109</v>
      </c>
      <c r="F111" s="92">
        <v>474</v>
      </c>
      <c r="G111" s="4">
        <v>0.84158333333333302</v>
      </c>
      <c r="H111" s="37">
        <v>303.43541666666664</v>
      </c>
      <c r="I111" s="4">
        <v>4.3857291666666658</v>
      </c>
      <c r="J111" s="37">
        <v>5.2253194444444437</v>
      </c>
      <c r="K111" s="4">
        <v>5.1590069444444451</v>
      </c>
      <c r="L111" s="37">
        <v>4.8761666666666663</v>
      </c>
      <c r="M111" s="4">
        <v>3.3882499999999998</v>
      </c>
      <c r="N111" s="63" t="s">
        <v>27</v>
      </c>
      <c r="O111" s="6">
        <v>79.298895294117699</v>
      </c>
      <c r="P111" s="37" t="s">
        <v>27</v>
      </c>
      <c r="Q111" s="7">
        <f t="shared" si="3"/>
        <v>6.8514245534117686</v>
      </c>
      <c r="R111" s="60">
        <v>303.43541666666664</v>
      </c>
      <c r="S111" s="61">
        <v>2214.0468612499999</v>
      </c>
      <c r="T111" s="91"/>
      <c r="U111" s="89">
        <v>68253.11630195209</v>
      </c>
      <c r="V111" s="77" t="s">
        <v>27</v>
      </c>
      <c r="W111" s="80" t="s">
        <v>27</v>
      </c>
      <c r="X111" s="86" t="e">
        <f t="shared" si="2"/>
        <v>#VALUE!</v>
      </c>
    </row>
    <row r="112" spans="1:24" x14ac:dyDescent="0.3">
      <c r="A112" s="32">
        <v>2010</v>
      </c>
      <c r="B112" s="3">
        <v>40288</v>
      </c>
      <c r="C112" s="33">
        <v>4</v>
      </c>
      <c r="D112" s="2">
        <v>20</v>
      </c>
      <c r="E112" s="33">
        <v>110</v>
      </c>
      <c r="F112" s="92">
        <v>475</v>
      </c>
      <c r="G112" s="4">
        <v>1.867208333333334</v>
      </c>
      <c r="H112" s="37">
        <v>304.93958333333336</v>
      </c>
      <c r="I112" s="4">
        <v>4.6861666666666668</v>
      </c>
      <c r="J112" s="37">
        <v>5.3815208333333331</v>
      </c>
      <c r="K112" s="4">
        <v>5.2671388888888897</v>
      </c>
      <c r="L112" s="37">
        <v>4.8882777777777768</v>
      </c>
      <c r="M112" s="4">
        <v>3.2128472222222224</v>
      </c>
      <c r="N112" s="63" t="s">
        <v>27</v>
      </c>
      <c r="O112" s="6">
        <v>76.003231176470607</v>
      </c>
      <c r="P112" s="37" t="s">
        <v>27</v>
      </c>
      <c r="Q112" s="7">
        <f t="shared" si="3"/>
        <v>6.5666791736470609</v>
      </c>
      <c r="R112" s="60">
        <v>304.93958333333336</v>
      </c>
      <c r="S112" s="61">
        <v>2225.0221637500003</v>
      </c>
      <c r="T112" s="91"/>
      <c r="U112" s="89">
        <v>68487.113060226082</v>
      </c>
      <c r="V112" s="77" t="s">
        <v>27</v>
      </c>
      <c r="W112" s="80" t="s">
        <v>27</v>
      </c>
      <c r="X112" s="86" t="e">
        <f t="shared" si="2"/>
        <v>#VALUE!</v>
      </c>
    </row>
    <row r="113" spans="1:24" x14ac:dyDescent="0.3">
      <c r="A113" s="32">
        <v>2010</v>
      </c>
      <c r="B113" s="3">
        <v>40289</v>
      </c>
      <c r="C113" s="33">
        <v>4</v>
      </c>
      <c r="D113" s="2">
        <v>21</v>
      </c>
      <c r="E113" s="33">
        <v>111</v>
      </c>
      <c r="F113" s="92">
        <v>476</v>
      </c>
      <c r="G113" s="4">
        <v>1.3028124999999999</v>
      </c>
      <c r="H113" s="37">
        <v>305.47916666666669</v>
      </c>
      <c r="I113" s="4">
        <v>6.630968750000001</v>
      </c>
      <c r="J113" s="37">
        <v>5.379104166666667</v>
      </c>
      <c r="K113" s="4">
        <v>5.2699444444444437</v>
      </c>
      <c r="L113" s="37">
        <v>4.869902777777777</v>
      </c>
      <c r="M113" s="4">
        <v>4.6883680555555562</v>
      </c>
      <c r="N113" s="63" t="s">
        <v>27</v>
      </c>
      <c r="O113" s="6">
        <v>72.7075670588235</v>
      </c>
      <c r="P113" s="37" t="s">
        <v>27</v>
      </c>
      <c r="Q113" s="7">
        <f t="shared" si="3"/>
        <v>6.2819337938823496</v>
      </c>
      <c r="R113" s="60">
        <v>305.47916666666669</v>
      </c>
      <c r="S113" s="61">
        <v>2228.9592874999998</v>
      </c>
      <c r="T113" s="91"/>
      <c r="U113" s="89">
        <v>68721.109818500074</v>
      </c>
      <c r="V113" s="77" t="s">
        <v>27</v>
      </c>
      <c r="W113" s="80" t="s">
        <v>27</v>
      </c>
      <c r="X113" s="86" t="e">
        <f t="shared" si="2"/>
        <v>#VALUE!</v>
      </c>
    </row>
    <row r="114" spans="1:24" x14ac:dyDescent="0.3">
      <c r="A114" s="32">
        <v>2010</v>
      </c>
      <c r="B114" s="3">
        <v>40290</v>
      </c>
      <c r="C114" s="33">
        <v>4</v>
      </c>
      <c r="D114" s="2">
        <v>22</v>
      </c>
      <c r="E114" s="33">
        <v>112</v>
      </c>
      <c r="F114" s="92">
        <v>477</v>
      </c>
      <c r="G114" s="4">
        <v>3.1831875000000003</v>
      </c>
      <c r="H114" s="37">
        <v>305.67083333333323</v>
      </c>
      <c r="I114" s="4">
        <v>7.9591874999999996</v>
      </c>
      <c r="J114" s="37">
        <v>5.2273263888888879</v>
      </c>
      <c r="K114" s="4">
        <v>5.2256527777777775</v>
      </c>
      <c r="L114" s="37">
        <v>4.7568472222222224</v>
      </c>
      <c r="M114" s="4">
        <v>6.5375694444444443</v>
      </c>
      <c r="N114" s="63" t="s">
        <v>27</v>
      </c>
      <c r="O114" s="6">
        <v>69.411902941176507</v>
      </c>
      <c r="P114" s="37" t="s">
        <v>27</v>
      </c>
      <c r="Q114" s="7">
        <f t="shared" si="3"/>
        <v>5.9971884141176499</v>
      </c>
      <c r="R114" s="60">
        <v>305.67083333333323</v>
      </c>
      <c r="S114" s="61">
        <v>2230.3578024999993</v>
      </c>
      <c r="T114" s="91"/>
      <c r="U114" s="89">
        <v>68955.106576774066</v>
      </c>
      <c r="V114" s="77" t="s">
        <v>27</v>
      </c>
      <c r="W114" s="80" t="s">
        <v>27</v>
      </c>
      <c r="X114" s="86" t="e">
        <f t="shared" si="2"/>
        <v>#VALUE!</v>
      </c>
    </row>
    <row r="115" spans="1:24" x14ac:dyDescent="0.3">
      <c r="A115" s="32">
        <v>2010</v>
      </c>
      <c r="B115" s="3">
        <v>40291</v>
      </c>
      <c r="C115" s="33">
        <v>4</v>
      </c>
      <c r="D115" s="2">
        <v>23</v>
      </c>
      <c r="E115" s="33">
        <v>113</v>
      </c>
      <c r="F115" s="92">
        <v>478</v>
      </c>
      <c r="G115" s="4">
        <v>9.5678333333333345</v>
      </c>
      <c r="H115" s="37">
        <v>306.35416666666669</v>
      </c>
      <c r="I115" s="4">
        <v>12.236437500000001</v>
      </c>
      <c r="J115" s="37">
        <v>5.2850972222222206</v>
      </c>
      <c r="K115" s="4">
        <v>5.2792569444444446</v>
      </c>
      <c r="L115" s="37">
        <v>4.7534583333333327</v>
      </c>
      <c r="M115" s="4">
        <v>10.568909722222221</v>
      </c>
      <c r="N115" s="63" t="s">
        <v>27</v>
      </c>
      <c r="O115" s="6">
        <v>66.1162388235294</v>
      </c>
      <c r="P115" s="37" t="s">
        <v>27</v>
      </c>
      <c r="Q115" s="7">
        <f t="shared" si="3"/>
        <v>5.7124430343529395</v>
      </c>
      <c r="R115" s="60">
        <v>306.35416666666669</v>
      </c>
      <c r="S115" s="61">
        <v>2235.3438125000002</v>
      </c>
      <c r="T115" s="91"/>
      <c r="U115" s="89">
        <v>69189.103335048057</v>
      </c>
      <c r="V115" s="77" t="s">
        <v>27</v>
      </c>
      <c r="W115" s="80" t="s">
        <v>27</v>
      </c>
      <c r="X115" s="86" t="e">
        <f t="shared" si="2"/>
        <v>#VALUE!</v>
      </c>
    </row>
    <row r="116" spans="1:24" x14ac:dyDescent="0.3">
      <c r="A116" s="32">
        <v>2010</v>
      </c>
      <c r="B116" s="3">
        <v>40292</v>
      </c>
      <c r="C116" s="33">
        <v>4</v>
      </c>
      <c r="D116" s="2">
        <v>24</v>
      </c>
      <c r="E116" s="33">
        <v>114</v>
      </c>
      <c r="F116" s="92">
        <v>479</v>
      </c>
      <c r="G116" s="4">
        <v>7.0682499999999999</v>
      </c>
      <c r="H116" s="37">
        <v>306.20000000000005</v>
      </c>
      <c r="I116" s="4">
        <v>13.990906249999998</v>
      </c>
      <c r="J116" s="37">
        <v>5.3257083333333322</v>
      </c>
      <c r="K116" s="4">
        <v>5.2711666666666668</v>
      </c>
      <c r="L116" s="37">
        <v>4.7972499999999991</v>
      </c>
      <c r="M116" s="4">
        <v>11.263472222222219</v>
      </c>
      <c r="N116" s="63" t="s">
        <v>27</v>
      </c>
      <c r="O116" s="6">
        <v>62.8205747058824</v>
      </c>
      <c r="P116" s="37" t="s">
        <v>27</v>
      </c>
      <c r="Q116" s="7">
        <f t="shared" si="3"/>
        <v>5.4276976545882389</v>
      </c>
      <c r="R116" s="60">
        <v>306.20000000000005</v>
      </c>
      <c r="S116" s="61">
        <v>2234.2189200000003</v>
      </c>
      <c r="T116" s="91"/>
      <c r="U116" s="89">
        <v>69423.100093322049</v>
      </c>
      <c r="V116" s="77" t="s">
        <v>27</v>
      </c>
      <c r="W116" s="80" t="s">
        <v>27</v>
      </c>
      <c r="X116" s="86" t="e">
        <f t="shared" si="2"/>
        <v>#VALUE!</v>
      </c>
    </row>
    <row r="117" spans="1:24" x14ac:dyDescent="0.3">
      <c r="A117" s="32">
        <v>2010</v>
      </c>
      <c r="B117" s="3">
        <v>40293</v>
      </c>
      <c r="C117" s="33">
        <v>4</v>
      </c>
      <c r="D117" s="2">
        <v>25</v>
      </c>
      <c r="E117" s="33">
        <v>115</v>
      </c>
      <c r="F117" s="92">
        <v>480</v>
      </c>
      <c r="G117" s="4">
        <v>7.2424583333333317</v>
      </c>
      <c r="H117" s="37">
        <v>305.9937500000002</v>
      </c>
      <c r="I117" s="4">
        <v>11.153124999999999</v>
      </c>
      <c r="J117" s="37">
        <v>5.4013194444444439</v>
      </c>
      <c r="K117" s="4">
        <v>5.2922499999999992</v>
      </c>
      <c r="L117" s="37">
        <v>4.8769444444444447</v>
      </c>
      <c r="M117" s="4">
        <v>9.3871527777777786</v>
      </c>
      <c r="N117" s="63" t="s">
        <v>27</v>
      </c>
      <c r="O117" s="6">
        <v>59.524910588235301</v>
      </c>
      <c r="P117" s="37" t="s">
        <v>27</v>
      </c>
      <c r="Q117" s="7">
        <f t="shared" si="3"/>
        <v>5.1429522748235295</v>
      </c>
      <c r="R117" s="60">
        <v>305.9937500000002</v>
      </c>
      <c r="S117" s="61">
        <v>2232.7139962500014</v>
      </c>
      <c r="T117" s="91"/>
      <c r="U117" s="89">
        <v>69657.096851596041</v>
      </c>
      <c r="V117" s="77" t="s">
        <v>27</v>
      </c>
      <c r="W117" s="80" t="s">
        <v>27</v>
      </c>
      <c r="X117" s="86" t="e">
        <f t="shared" si="2"/>
        <v>#VALUE!</v>
      </c>
    </row>
    <row r="118" spans="1:24" x14ac:dyDescent="0.3">
      <c r="A118" s="32">
        <v>2010</v>
      </c>
      <c r="B118" s="3">
        <v>40294</v>
      </c>
      <c r="C118" s="33">
        <v>4</v>
      </c>
      <c r="D118" s="2">
        <v>26</v>
      </c>
      <c r="E118" s="33">
        <v>116</v>
      </c>
      <c r="F118" s="92">
        <v>481</v>
      </c>
      <c r="G118" s="4">
        <v>9.6233541666666671</v>
      </c>
      <c r="H118" s="37">
        <v>306.55416666666673</v>
      </c>
      <c r="I118" s="4">
        <v>12.433541666666667</v>
      </c>
      <c r="J118" s="37">
        <v>4.9363055555555553</v>
      </c>
      <c r="K118" s="4">
        <v>5.0125555555555552</v>
      </c>
      <c r="L118" s="37">
        <v>4.8893472222222227</v>
      </c>
      <c r="M118" s="4">
        <v>9.5954861111111089</v>
      </c>
      <c r="N118" s="63" t="s">
        <v>27</v>
      </c>
      <c r="O118" s="6">
        <v>56.229246470588201</v>
      </c>
      <c r="P118" s="37" t="s">
        <v>27</v>
      </c>
      <c r="Q118" s="7">
        <f t="shared" si="3"/>
        <v>4.85820689505882</v>
      </c>
      <c r="R118" s="60">
        <v>306.55416666666673</v>
      </c>
      <c r="S118" s="61">
        <v>2236.8031325000002</v>
      </c>
      <c r="T118" s="91"/>
      <c r="U118" s="89">
        <v>69891.093609870033</v>
      </c>
      <c r="V118" s="77" t="s">
        <v>27</v>
      </c>
      <c r="W118" s="80" t="s">
        <v>27</v>
      </c>
      <c r="X118" s="86" t="e">
        <f t="shared" si="2"/>
        <v>#VALUE!</v>
      </c>
    </row>
    <row r="119" spans="1:24" x14ac:dyDescent="0.3">
      <c r="A119" s="32">
        <v>2010</v>
      </c>
      <c r="B119" s="3">
        <v>40295</v>
      </c>
      <c r="C119" s="33">
        <v>4</v>
      </c>
      <c r="D119" s="2">
        <v>27</v>
      </c>
      <c r="E119" s="33">
        <v>117</v>
      </c>
      <c r="F119" s="92">
        <v>482</v>
      </c>
      <c r="G119" s="4">
        <v>13.961041666666661</v>
      </c>
      <c r="H119" s="37">
        <v>307.31458333333319</v>
      </c>
      <c r="I119" s="4">
        <v>15.470833333333335</v>
      </c>
      <c r="J119" s="37">
        <v>5.026041666666667</v>
      </c>
      <c r="K119" s="4">
        <v>5.1003472222222213</v>
      </c>
      <c r="L119" s="37">
        <v>5.0611180555555562</v>
      </c>
      <c r="M119" s="4">
        <v>12.148125000000002</v>
      </c>
      <c r="N119" s="63" t="s">
        <v>27</v>
      </c>
      <c r="O119" s="6">
        <v>52.933582352941201</v>
      </c>
      <c r="P119" s="37" t="s">
        <v>27</v>
      </c>
      <c r="Q119" s="7">
        <f t="shared" si="3"/>
        <v>4.5734615152941194</v>
      </c>
      <c r="R119" s="60">
        <v>307.31458333333319</v>
      </c>
      <c r="S119" s="61">
        <v>2242.3515887499989</v>
      </c>
      <c r="T119" s="91"/>
      <c r="U119" s="89">
        <v>70125.090368144025</v>
      </c>
      <c r="V119" s="77" t="s">
        <v>27</v>
      </c>
      <c r="W119" s="80" t="s">
        <v>27</v>
      </c>
      <c r="X119" s="86" t="e">
        <f t="shared" si="2"/>
        <v>#VALUE!</v>
      </c>
    </row>
    <row r="120" spans="1:24" x14ac:dyDescent="0.3">
      <c r="A120" s="32">
        <v>2010</v>
      </c>
      <c r="B120" s="3">
        <v>40296</v>
      </c>
      <c r="C120" s="33">
        <v>4</v>
      </c>
      <c r="D120" s="2">
        <v>28</v>
      </c>
      <c r="E120" s="33">
        <v>118</v>
      </c>
      <c r="F120" s="92">
        <v>483</v>
      </c>
      <c r="G120" s="4">
        <v>8.7763333333333353</v>
      </c>
      <c r="H120" s="37">
        <v>307.70625000000001</v>
      </c>
      <c r="I120" s="4">
        <v>11.814052083333333</v>
      </c>
      <c r="J120" s="37">
        <v>5.1432152777777773</v>
      </c>
      <c r="K120" s="4">
        <v>5.2164791666666668</v>
      </c>
      <c r="L120" s="37">
        <v>5.4714652777777788</v>
      </c>
      <c r="M120" s="4">
        <v>10.54217361111111</v>
      </c>
      <c r="N120" s="63" t="s">
        <v>27</v>
      </c>
      <c r="O120" s="6">
        <v>49.637918235294102</v>
      </c>
      <c r="P120" s="37" t="s">
        <v>27</v>
      </c>
      <c r="Q120" s="7">
        <f t="shared" si="3"/>
        <v>4.2887161355294099</v>
      </c>
      <c r="R120" s="60">
        <v>307.70625000000001</v>
      </c>
      <c r="S120" s="61">
        <v>2245.20942375</v>
      </c>
      <c r="T120" s="91"/>
      <c r="U120" s="89">
        <v>70359.087126418017</v>
      </c>
      <c r="V120" s="77" t="s">
        <v>27</v>
      </c>
      <c r="W120" s="80" t="s">
        <v>27</v>
      </c>
      <c r="X120" s="86" t="e">
        <f t="shared" si="2"/>
        <v>#VALUE!</v>
      </c>
    </row>
    <row r="121" spans="1:24" x14ac:dyDescent="0.3">
      <c r="A121" s="32">
        <v>2010</v>
      </c>
      <c r="B121" s="3">
        <v>40297</v>
      </c>
      <c r="C121" s="33">
        <v>4</v>
      </c>
      <c r="D121" s="2">
        <v>29</v>
      </c>
      <c r="E121" s="33">
        <v>119</v>
      </c>
      <c r="F121" s="92">
        <v>484</v>
      </c>
      <c r="G121" s="4">
        <v>3.5970625000000012</v>
      </c>
      <c r="H121" s="37">
        <v>308.09583333333319</v>
      </c>
      <c r="I121" s="4">
        <v>8.2218437499999997</v>
      </c>
      <c r="J121" s="37">
        <v>5.3782916666666658</v>
      </c>
      <c r="K121" s="4">
        <v>5.3141527777777773</v>
      </c>
      <c r="L121" s="37">
        <v>5.7617152777777791</v>
      </c>
      <c r="M121" s="4">
        <v>6.6995555555555555</v>
      </c>
      <c r="N121" s="63" t="s">
        <v>27</v>
      </c>
      <c r="O121" s="6">
        <v>46.342254117647101</v>
      </c>
      <c r="P121" s="37" t="s">
        <v>27</v>
      </c>
      <c r="Q121" s="7">
        <f t="shared" si="3"/>
        <v>4.0039707557647093</v>
      </c>
      <c r="R121" s="60">
        <v>308.09583333333319</v>
      </c>
      <c r="S121" s="61">
        <v>2248.0520574999987</v>
      </c>
      <c r="T121" s="91"/>
      <c r="U121" s="89">
        <v>70593.083884692009</v>
      </c>
      <c r="V121" s="77" t="s">
        <v>27</v>
      </c>
      <c r="W121" s="80" t="s">
        <v>27</v>
      </c>
      <c r="X121" s="86" t="e">
        <f t="shared" si="2"/>
        <v>#VALUE!</v>
      </c>
    </row>
    <row r="122" spans="1:24" x14ac:dyDescent="0.3">
      <c r="A122" s="32">
        <v>2010</v>
      </c>
      <c r="B122" s="3">
        <v>40298</v>
      </c>
      <c r="C122" s="33">
        <v>4</v>
      </c>
      <c r="D122" s="2">
        <v>30</v>
      </c>
      <c r="E122" s="33">
        <v>120</v>
      </c>
      <c r="F122" s="92">
        <v>485</v>
      </c>
      <c r="G122" s="4">
        <v>8.9097916666666688</v>
      </c>
      <c r="H122" s="37">
        <v>307.83125000000013</v>
      </c>
      <c r="I122" s="4">
        <v>12.700114583333335</v>
      </c>
      <c r="J122" s="37">
        <v>5.4699027777777784</v>
      </c>
      <c r="K122" s="4">
        <v>5.4294236111111109</v>
      </c>
      <c r="L122" s="37">
        <v>5.9802638888888886</v>
      </c>
      <c r="M122" s="4">
        <v>9.9422638888888901</v>
      </c>
      <c r="N122" s="63">
        <v>43.046590000000002</v>
      </c>
      <c r="O122" s="6">
        <v>43.046590000000002</v>
      </c>
      <c r="P122" s="37">
        <v>3.7192253759999998</v>
      </c>
      <c r="Q122" s="7">
        <f t="shared" si="3"/>
        <v>3.7192253759999998</v>
      </c>
      <c r="R122" s="60">
        <v>307.83125000000013</v>
      </c>
      <c r="S122" s="61">
        <v>2246.1214987500007</v>
      </c>
      <c r="T122" s="91"/>
      <c r="U122" s="89">
        <v>70827.080642966001</v>
      </c>
      <c r="V122" s="77">
        <v>1.6558433629123815E-3</v>
      </c>
      <c r="W122" s="80">
        <v>5.2511346539162552E-5</v>
      </c>
      <c r="X122" s="86" t="e">
        <f t="shared" si="2"/>
        <v>#VALUE!</v>
      </c>
    </row>
    <row r="123" spans="1:24" x14ac:dyDescent="0.3">
      <c r="A123" s="32">
        <v>2010</v>
      </c>
      <c r="B123" s="3">
        <v>40299</v>
      </c>
      <c r="C123" s="33">
        <v>5</v>
      </c>
      <c r="D123" s="2">
        <v>1</v>
      </c>
      <c r="E123" s="33">
        <v>121</v>
      </c>
      <c r="F123" s="92">
        <v>486</v>
      </c>
      <c r="G123" s="4">
        <v>10.682499999999999</v>
      </c>
      <c r="H123" s="37">
        <v>307.58333333333343</v>
      </c>
      <c r="I123" s="4">
        <v>12.377708333333334</v>
      </c>
      <c r="J123" s="37">
        <v>5.2120833333333332</v>
      </c>
      <c r="K123" s="4">
        <v>5.3149444444444436</v>
      </c>
      <c r="L123" s="37">
        <v>6.0093333333333341</v>
      </c>
      <c r="M123" s="4">
        <v>10.340208333333331</v>
      </c>
      <c r="N123" s="63">
        <v>57.1795864864865</v>
      </c>
      <c r="O123" s="6">
        <v>57.1795864864865</v>
      </c>
      <c r="P123" s="37">
        <v>4.9403162724324332</v>
      </c>
      <c r="Q123" s="7">
        <f t="shared" si="3"/>
        <v>4.9403162724324332</v>
      </c>
      <c r="R123" s="60">
        <v>307.58333333333343</v>
      </c>
      <c r="S123" s="61">
        <v>2244.3125500000006</v>
      </c>
      <c r="T123" s="91"/>
      <c r="U123" s="89">
        <v>71061.077401239992</v>
      </c>
      <c r="V123" s="77">
        <v>2.2012603692085722E-3</v>
      </c>
      <c r="W123" s="80">
        <v>6.9522113273591126E-5</v>
      </c>
      <c r="X123" s="86" t="e">
        <f t="shared" si="2"/>
        <v>#VALUE!</v>
      </c>
    </row>
    <row r="124" spans="1:24" x14ac:dyDescent="0.3">
      <c r="A124" s="32">
        <v>2010</v>
      </c>
      <c r="B124" s="3">
        <v>40300</v>
      </c>
      <c r="C124" s="33">
        <v>5</v>
      </c>
      <c r="D124" s="2">
        <v>2</v>
      </c>
      <c r="E124" s="33">
        <v>122</v>
      </c>
      <c r="F124" s="92">
        <v>487</v>
      </c>
      <c r="G124" s="4">
        <v>9.1041874999999983</v>
      </c>
      <c r="H124" s="37">
        <v>307.63333333333321</v>
      </c>
      <c r="I124" s="4">
        <v>14.074375</v>
      </c>
      <c r="J124" s="37">
        <v>5.5095972222222214</v>
      </c>
      <c r="K124" s="4">
        <v>5.4483402777777776</v>
      </c>
      <c r="L124" s="37">
        <v>6.1544791666666647</v>
      </c>
      <c r="M124" s="4">
        <v>11.571902777777778</v>
      </c>
      <c r="N124" s="63">
        <v>41.566483333333302</v>
      </c>
      <c r="O124" s="6">
        <v>41.566483333333302</v>
      </c>
      <c r="P124" s="37">
        <v>3.5913441599999971</v>
      </c>
      <c r="Q124" s="7">
        <f t="shared" si="3"/>
        <v>3.5913441599999976</v>
      </c>
      <c r="R124" s="60">
        <v>307.63333333333321</v>
      </c>
      <c r="S124" s="61">
        <v>2244.6773799999992</v>
      </c>
      <c r="T124" s="91"/>
      <c r="U124" s="89">
        <v>71295.074159513984</v>
      </c>
      <c r="V124" s="77">
        <v>1.5999377870507157E-3</v>
      </c>
      <c r="W124" s="80">
        <v>5.0372963382642749E-5</v>
      </c>
      <c r="X124" s="86" t="e">
        <f t="shared" si="2"/>
        <v>#VALUE!</v>
      </c>
    </row>
    <row r="125" spans="1:24" x14ac:dyDescent="0.3">
      <c r="A125" s="32">
        <v>2010</v>
      </c>
      <c r="B125" s="3">
        <v>40301</v>
      </c>
      <c r="C125" s="33">
        <v>5</v>
      </c>
      <c r="D125" s="2">
        <v>3</v>
      </c>
      <c r="E125" s="33">
        <v>123</v>
      </c>
      <c r="F125" s="92">
        <v>488</v>
      </c>
      <c r="G125" s="4">
        <v>4.5121250000000002</v>
      </c>
      <c r="H125" s="37">
        <v>307.62291666666675</v>
      </c>
      <c r="I125" s="4">
        <v>8.5186770833333316</v>
      </c>
      <c r="J125" s="37">
        <v>5.4077916666666654</v>
      </c>
      <c r="K125" s="4">
        <v>5.4057916666666666</v>
      </c>
      <c r="L125" s="37">
        <v>6.2385277777777768</v>
      </c>
      <c r="M125" s="4">
        <v>7.7513958333333335</v>
      </c>
      <c r="N125" s="63">
        <v>59.248550000000002</v>
      </c>
      <c r="O125" s="6">
        <v>59.248550000000002</v>
      </c>
      <c r="P125" s="37">
        <v>5.1190747199999995</v>
      </c>
      <c r="Q125" s="7">
        <f t="shared" si="3"/>
        <v>5.1190747199999995</v>
      </c>
      <c r="R125" s="60">
        <v>307.62291666666675</v>
      </c>
      <c r="S125" s="61">
        <v>2244.6013737500007</v>
      </c>
      <c r="T125" s="91"/>
      <c r="U125" s="89">
        <v>71529.070917787976</v>
      </c>
      <c r="V125" s="77">
        <v>2.2806164069336223E-3</v>
      </c>
      <c r="W125" s="80">
        <v>7.1566352733472719E-5</v>
      </c>
      <c r="X125" s="86" t="e">
        <f t="shared" si="2"/>
        <v>#VALUE!</v>
      </c>
    </row>
    <row r="126" spans="1:24" x14ac:dyDescent="0.3">
      <c r="A126" s="32">
        <v>2010</v>
      </c>
      <c r="B126" s="3">
        <v>40302</v>
      </c>
      <c r="C126" s="33">
        <v>5</v>
      </c>
      <c r="D126" s="2">
        <v>4</v>
      </c>
      <c r="E126" s="33">
        <v>124</v>
      </c>
      <c r="F126" s="92">
        <v>489</v>
      </c>
      <c r="G126" s="4">
        <v>6.9569583333333327</v>
      </c>
      <c r="H126" s="37">
        <v>307.68124999999992</v>
      </c>
      <c r="I126" s="4">
        <v>11.320520833333333</v>
      </c>
      <c r="J126" s="37">
        <v>5.5223958333333334</v>
      </c>
      <c r="K126" s="4">
        <v>5.5540416666666665</v>
      </c>
      <c r="L126" s="37">
        <v>6.5150555555555556</v>
      </c>
      <c r="M126" s="4">
        <v>9.3251458333333339</v>
      </c>
      <c r="N126" s="63" t="s">
        <v>27</v>
      </c>
      <c r="O126" s="6">
        <v>57.527987500000002</v>
      </c>
      <c r="P126" s="37" t="s">
        <v>27</v>
      </c>
      <c r="Q126" s="7">
        <f t="shared" si="3"/>
        <v>4.9704181199999997</v>
      </c>
      <c r="R126" s="60">
        <v>307.68124999999992</v>
      </c>
      <c r="S126" s="61">
        <v>2245.0270087499994</v>
      </c>
      <c r="T126" s="91"/>
      <c r="U126" s="89">
        <v>71763.067676061968</v>
      </c>
      <c r="V126" s="77" t="s">
        <v>27</v>
      </c>
      <c r="W126" s="80" t="s">
        <v>27</v>
      </c>
      <c r="X126" s="86" t="e">
        <f t="shared" si="2"/>
        <v>#VALUE!</v>
      </c>
    </row>
    <row r="127" spans="1:24" x14ac:dyDescent="0.3">
      <c r="A127" s="32">
        <v>2010</v>
      </c>
      <c r="B127" s="3">
        <v>40303</v>
      </c>
      <c r="C127" s="33">
        <v>5</v>
      </c>
      <c r="D127" s="2">
        <v>5</v>
      </c>
      <c r="E127" s="33">
        <v>125</v>
      </c>
      <c r="F127" s="92">
        <v>490</v>
      </c>
      <c r="G127" s="4">
        <v>9.3153333333333332</v>
      </c>
      <c r="H127" s="37">
        <v>306.88541666666663</v>
      </c>
      <c r="I127" s="4">
        <v>14.605239583333333</v>
      </c>
      <c r="J127" s="37">
        <v>5.6126111111111108</v>
      </c>
      <c r="K127" s="4">
        <v>5.6347430555555569</v>
      </c>
      <c r="L127" s="37">
        <v>6.6160972222222219</v>
      </c>
      <c r="M127" s="4">
        <v>12.105166666666667</v>
      </c>
      <c r="N127" s="63">
        <v>55.807425000000002</v>
      </c>
      <c r="O127" s="6">
        <v>55.807425000000002</v>
      </c>
      <c r="P127" s="37">
        <v>4.8217615199999999</v>
      </c>
      <c r="Q127" s="7">
        <f t="shared" si="3"/>
        <v>4.8217615200000008</v>
      </c>
      <c r="R127" s="60">
        <v>306.88541666666663</v>
      </c>
      <c r="S127" s="61">
        <v>2239.2201312499997</v>
      </c>
      <c r="T127" s="91"/>
      <c r="U127" s="89">
        <v>71997.06443433596</v>
      </c>
      <c r="V127" s="77">
        <v>2.1533217983835955E-3</v>
      </c>
      <c r="W127" s="80">
        <v>6.6971640550673124E-5</v>
      </c>
      <c r="X127" s="86" t="e">
        <f t="shared" si="2"/>
        <v>#VALUE!</v>
      </c>
    </row>
    <row r="128" spans="1:24" x14ac:dyDescent="0.3">
      <c r="A128" s="32">
        <v>2010</v>
      </c>
      <c r="B128" s="3">
        <v>40304</v>
      </c>
      <c r="C128" s="33">
        <v>5</v>
      </c>
      <c r="D128" s="2">
        <v>6</v>
      </c>
      <c r="E128" s="33">
        <v>126</v>
      </c>
      <c r="F128" s="92">
        <v>491</v>
      </c>
      <c r="G128" s="4">
        <v>9.1668749999999992</v>
      </c>
      <c r="H128" s="37">
        <v>306.88749999999999</v>
      </c>
      <c r="I128" s="4">
        <v>12.123947916666665</v>
      </c>
      <c r="J128" s="37">
        <v>7.8156597222222226</v>
      </c>
      <c r="K128" s="4">
        <v>8.052944444444444</v>
      </c>
      <c r="L128" s="37">
        <v>8.4157152777777764</v>
      </c>
      <c r="M128" s="4">
        <v>10.012972222222222</v>
      </c>
      <c r="N128" s="63">
        <v>63.909476190476198</v>
      </c>
      <c r="O128" s="6">
        <v>63.909476190476198</v>
      </c>
      <c r="P128" s="37">
        <v>5.5217787428571432</v>
      </c>
      <c r="Q128" s="7">
        <f t="shared" si="3"/>
        <v>5.5217787428571432</v>
      </c>
      <c r="R128" s="60">
        <v>306.88749999999999</v>
      </c>
      <c r="S128" s="61">
        <v>2239.2353324999999</v>
      </c>
      <c r="T128" s="91"/>
      <c r="U128" s="89">
        <v>72231.061192609952</v>
      </c>
      <c r="V128" s="77">
        <v>2.4659215861391128E-3</v>
      </c>
      <c r="W128" s="80">
        <v>7.6446042072300091E-5</v>
      </c>
      <c r="X128" s="86" t="e">
        <f t="shared" si="2"/>
        <v>#VALUE!</v>
      </c>
    </row>
    <row r="129" spans="1:24" x14ac:dyDescent="0.3">
      <c r="A129" s="32">
        <v>2010</v>
      </c>
      <c r="B129" s="3">
        <v>40305</v>
      </c>
      <c r="C129" s="33">
        <v>5</v>
      </c>
      <c r="D129" s="2">
        <v>7</v>
      </c>
      <c r="E129" s="33">
        <v>127</v>
      </c>
      <c r="F129" s="92">
        <v>492</v>
      </c>
      <c r="G129" s="4">
        <v>9.7395833333333357</v>
      </c>
      <c r="H129" s="37">
        <v>306.97291666666644</v>
      </c>
      <c r="I129" s="4">
        <v>14.704531250000002</v>
      </c>
      <c r="J129" s="37" t="s">
        <v>27</v>
      </c>
      <c r="K129" s="4" t="s">
        <v>27</v>
      </c>
      <c r="L129" s="37" t="s">
        <v>27</v>
      </c>
      <c r="M129" s="4" t="s">
        <v>27</v>
      </c>
      <c r="N129" s="63">
        <v>51.796162500000001</v>
      </c>
      <c r="O129" s="6">
        <v>51.796162500000001</v>
      </c>
      <c r="P129" s="37">
        <v>4.4751884400000002</v>
      </c>
      <c r="Q129" s="7">
        <f t="shared" si="3"/>
        <v>4.4751884399999993</v>
      </c>
      <c r="R129" s="60">
        <v>306.97291666666644</v>
      </c>
      <c r="S129" s="61">
        <v>2239.8585837499982</v>
      </c>
      <c r="T129" s="91"/>
      <c r="U129" s="89">
        <v>72465.057950883944</v>
      </c>
      <c r="V129" s="77">
        <v>1.9979781190058821E-3</v>
      </c>
      <c r="W129" s="80">
        <v>6.1756501223434281E-5</v>
      </c>
      <c r="X129" s="86" t="e">
        <f t="shared" si="2"/>
        <v>#VALUE!</v>
      </c>
    </row>
    <row r="130" spans="1:24" x14ac:dyDescent="0.3">
      <c r="A130" s="32">
        <v>2010</v>
      </c>
      <c r="B130" s="3">
        <v>40306</v>
      </c>
      <c r="C130" s="33">
        <v>5</v>
      </c>
      <c r="D130" s="2">
        <v>8</v>
      </c>
      <c r="E130" s="33">
        <v>128</v>
      </c>
      <c r="F130" s="92">
        <v>493</v>
      </c>
      <c r="G130" s="4">
        <v>10.617875000000002</v>
      </c>
      <c r="H130" s="37">
        <v>306.55833333333311</v>
      </c>
      <c r="I130" s="4">
        <v>14.283572916666667</v>
      </c>
      <c r="J130" s="37" t="s">
        <v>27</v>
      </c>
      <c r="K130" s="4" t="s">
        <v>27</v>
      </c>
      <c r="L130" s="37" t="s">
        <v>27</v>
      </c>
      <c r="M130" s="4" t="s">
        <v>27</v>
      </c>
      <c r="N130" s="63" t="s">
        <v>27</v>
      </c>
      <c r="O130" s="6">
        <v>54.867371875000003</v>
      </c>
      <c r="P130" s="37" t="s">
        <v>27</v>
      </c>
      <c r="Q130" s="7">
        <f t="shared" si="3"/>
        <v>4.7405409299999999</v>
      </c>
      <c r="R130" s="60">
        <v>306.55833333333311</v>
      </c>
      <c r="S130" s="61">
        <v>2236.8335349999984</v>
      </c>
      <c r="T130" s="91"/>
      <c r="U130" s="89">
        <v>72699.054709157936</v>
      </c>
      <c r="V130" s="77" t="s">
        <v>27</v>
      </c>
      <c r="W130" s="80" t="s">
        <v>27</v>
      </c>
      <c r="X130" s="86" t="e">
        <f t="shared" si="2"/>
        <v>#VALUE!</v>
      </c>
    </row>
    <row r="131" spans="1:24" x14ac:dyDescent="0.3">
      <c r="A131" s="32">
        <v>2010</v>
      </c>
      <c r="B131" s="3">
        <v>40307</v>
      </c>
      <c r="C131" s="33">
        <v>5</v>
      </c>
      <c r="D131" s="2">
        <v>9</v>
      </c>
      <c r="E131" s="33">
        <v>129</v>
      </c>
      <c r="F131" s="92">
        <v>494</v>
      </c>
      <c r="G131" s="4">
        <v>12.788479166666667</v>
      </c>
      <c r="H131" s="37">
        <v>306.02291666666662</v>
      </c>
      <c r="I131" s="4">
        <v>16.151833333333332</v>
      </c>
      <c r="J131" s="37" t="s">
        <v>27</v>
      </c>
      <c r="K131" s="4" t="s">
        <v>27</v>
      </c>
      <c r="L131" s="37" t="s">
        <v>27</v>
      </c>
      <c r="M131" s="4" t="s">
        <v>27</v>
      </c>
      <c r="N131" s="63" t="s">
        <v>27</v>
      </c>
      <c r="O131" s="6">
        <v>57.938581249999999</v>
      </c>
      <c r="P131" s="37" t="s">
        <v>27</v>
      </c>
      <c r="Q131" s="7">
        <f t="shared" si="3"/>
        <v>5.0058934199999996</v>
      </c>
      <c r="R131" s="60">
        <v>306.02291666666662</v>
      </c>
      <c r="S131" s="61">
        <v>2232.9268137499994</v>
      </c>
      <c r="T131" s="91"/>
      <c r="U131" s="89">
        <v>72933.051467431927</v>
      </c>
      <c r="V131" s="77" t="s">
        <v>27</v>
      </c>
      <c r="W131" s="80" t="s">
        <v>27</v>
      </c>
      <c r="X131" s="86" t="e">
        <f t="shared" ref="X131:X194" si="4">X130+Q131</f>
        <v>#VALUE!</v>
      </c>
    </row>
    <row r="132" spans="1:24" x14ac:dyDescent="0.3">
      <c r="A132" s="32">
        <v>2010</v>
      </c>
      <c r="B132" s="3">
        <v>40308</v>
      </c>
      <c r="C132" s="33">
        <v>5</v>
      </c>
      <c r="D132" s="2">
        <v>10</v>
      </c>
      <c r="E132" s="33">
        <v>130</v>
      </c>
      <c r="F132" s="92">
        <v>495</v>
      </c>
      <c r="G132" s="4">
        <v>11.871666666666664</v>
      </c>
      <c r="H132" s="37">
        <v>305.60624999999987</v>
      </c>
      <c r="I132" s="4">
        <v>13.231875000000002</v>
      </c>
      <c r="J132" s="37" t="s">
        <v>27</v>
      </c>
      <c r="K132" s="4" t="s">
        <v>27</v>
      </c>
      <c r="L132" s="37" t="s">
        <v>27</v>
      </c>
      <c r="M132" s="4" t="s">
        <v>27</v>
      </c>
      <c r="N132" s="63" t="s">
        <v>27</v>
      </c>
      <c r="O132" s="6">
        <v>61.009790625000001</v>
      </c>
      <c r="P132" s="37" t="s">
        <v>27</v>
      </c>
      <c r="Q132" s="7">
        <f t="shared" ref="Q132:Q195" si="5">O132*60*60*24/10^6</f>
        <v>5.2712459100000002</v>
      </c>
      <c r="R132" s="60">
        <v>305.60624999999987</v>
      </c>
      <c r="S132" s="61">
        <v>2229.8865637499989</v>
      </c>
      <c r="T132" s="91"/>
      <c r="U132" s="89">
        <v>73167.048225705919</v>
      </c>
      <c r="V132" s="77" t="s">
        <v>27</v>
      </c>
      <c r="W132" s="80" t="s">
        <v>27</v>
      </c>
      <c r="X132" s="86" t="e">
        <f t="shared" si="4"/>
        <v>#VALUE!</v>
      </c>
    </row>
    <row r="133" spans="1:24" x14ac:dyDescent="0.3">
      <c r="A133" s="32">
        <v>2010</v>
      </c>
      <c r="B133" s="3">
        <v>40309</v>
      </c>
      <c r="C133" s="33">
        <v>5</v>
      </c>
      <c r="D133" s="2">
        <v>11</v>
      </c>
      <c r="E133" s="33">
        <v>131</v>
      </c>
      <c r="F133" s="92">
        <v>496</v>
      </c>
      <c r="G133" s="4">
        <v>14.347291666666662</v>
      </c>
      <c r="H133" s="37">
        <v>305.2270833333335</v>
      </c>
      <c r="I133" s="4">
        <v>16.41822916666667</v>
      </c>
      <c r="J133" s="37" t="s">
        <v>27</v>
      </c>
      <c r="K133" s="4" t="s">
        <v>27</v>
      </c>
      <c r="L133" s="37" t="s">
        <v>27</v>
      </c>
      <c r="M133" s="4" t="s">
        <v>27</v>
      </c>
      <c r="N133" s="63">
        <v>64.081000000000003</v>
      </c>
      <c r="O133" s="6">
        <v>64.081000000000003</v>
      </c>
      <c r="P133" s="37">
        <v>5.5365983999999999</v>
      </c>
      <c r="Q133" s="7">
        <f t="shared" si="5"/>
        <v>5.5365984000000008</v>
      </c>
      <c r="R133" s="60">
        <v>305.2270833333335</v>
      </c>
      <c r="S133" s="61">
        <v>2227.119936250001</v>
      </c>
      <c r="T133" s="91"/>
      <c r="U133" s="89">
        <v>73401.044983979911</v>
      </c>
      <c r="V133" s="77">
        <v>2.4859902288524526E-3</v>
      </c>
      <c r="W133" s="80">
        <v>7.5429422036271909E-5</v>
      </c>
      <c r="X133" s="86" t="e">
        <f t="shared" si="4"/>
        <v>#VALUE!</v>
      </c>
    </row>
    <row r="134" spans="1:24" x14ac:dyDescent="0.3">
      <c r="A134" s="32">
        <v>2010</v>
      </c>
      <c r="B134" s="3">
        <v>40310</v>
      </c>
      <c r="C134" s="33">
        <v>5</v>
      </c>
      <c r="D134" s="2">
        <v>12</v>
      </c>
      <c r="E134" s="33">
        <v>132</v>
      </c>
      <c r="F134" s="92">
        <v>497</v>
      </c>
      <c r="G134" s="4">
        <v>13.89625</v>
      </c>
      <c r="H134" s="37">
        <v>305.02500000000003</v>
      </c>
      <c r="I134" s="4">
        <v>15.325416666666667</v>
      </c>
      <c r="J134" s="37" t="s">
        <v>27</v>
      </c>
      <c r="K134" s="4" t="s">
        <v>27</v>
      </c>
      <c r="L134" s="37" t="s">
        <v>27</v>
      </c>
      <c r="M134" s="4" t="s">
        <v>27</v>
      </c>
      <c r="N134" s="63">
        <v>52.459216666666698</v>
      </c>
      <c r="O134" s="6">
        <v>52.459216666666698</v>
      </c>
      <c r="P134" s="37">
        <v>4.5324763200000024</v>
      </c>
      <c r="Q134" s="7">
        <f t="shared" si="5"/>
        <v>4.5324763200000024</v>
      </c>
      <c r="R134" s="60">
        <v>305.02500000000003</v>
      </c>
      <c r="S134" s="61">
        <v>2225.6454150000004</v>
      </c>
      <c r="T134" s="91"/>
      <c r="U134" s="89">
        <v>73635.041742253903</v>
      </c>
      <c r="V134" s="77">
        <v>2.0364772795580296E-3</v>
      </c>
      <c r="W134" s="80">
        <v>6.1553252537903253E-5</v>
      </c>
      <c r="X134" s="86" t="e">
        <f t="shared" si="4"/>
        <v>#VALUE!</v>
      </c>
    </row>
    <row r="135" spans="1:24" x14ac:dyDescent="0.3">
      <c r="A135" s="32">
        <v>2010</v>
      </c>
      <c r="B135" s="3">
        <v>40311</v>
      </c>
      <c r="C135" s="33">
        <v>5</v>
      </c>
      <c r="D135" s="2">
        <v>13</v>
      </c>
      <c r="E135" s="33">
        <v>133</v>
      </c>
      <c r="F135" s="92">
        <v>498</v>
      </c>
      <c r="G135" s="4">
        <v>17.694166666666668</v>
      </c>
      <c r="H135" s="37">
        <v>305.18541666666653</v>
      </c>
      <c r="I135" s="4">
        <v>19.623541666666668</v>
      </c>
      <c r="J135" s="37">
        <v>6.049555555555556</v>
      </c>
      <c r="K135" s="4">
        <v>6.2395277777777771</v>
      </c>
      <c r="L135" s="37">
        <v>7.9118472222222236</v>
      </c>
      <c r="M135" s="4">
        <v>14.825972222222225</v>
      </c>
      <c r="N135" s="63">
        <v>77.811381249999997</v>
      </c>
      <c r="O135" s="6">
        <v>77.811381249999997</v>
      </c>
      <c r="P135" s="37">
        <v>6.7229033399999993</v>
      </c>
      <c r="Q135" s="7">
        <f t="shared" si="5"/>
        <v>6.7229033400000002</v>
      </c>
      <c r="R135" s="60">
        <v>305.18541666666653</v>
      </c>
      <c r="S135" s="61">
        <v>2226.8159112499989</v>
      </c>
      <c r="T135" s="91"/>
      <c r="U135" s="89">
        <v>73869.038500527895</v>
      </c>
      <c r="V135" s="77">
        <v>3.0190656111425801E-3</v>
      </c>
      <c r="W135" s="80">
        <v>9.1011112050036431E-5</v>
      </c>
      <c r="X135" s="86" t="e">
        <f t="shared" si="4"/>
        <v>#VALUE!</v>
      </c>
    </row>
    <row r="136" spans="1:24" x14ac:dyDescent="0.3">
      <c r="A136" s="32">
        <v>2010</v>
      </c>
      <c r="B136" s="3">
        <v>40312</v>
      </c>
      <c r="C136" s="33">
        <v>5</v>
      </c>
      <c r="D136" s="2">
        <v>14</v>
      </c>
      <c r="E136" s="33">
        <v>134</v>
      </c>
      <c r="F136" s="92">
        <v>499</v>
      </c>
      <c r="G136" s="4">
        <v>14.596249999999996</v>
      </c>
      <c r="H136" s="37">
        <v>306.3645833333336</v>
      </c>
      <c r="I136" s="4">
        <v>17.638333333333332</v>
      </c>
      <c r="J136" s="37">
        <v>5.7558888888888893</v>
      </c>
      <c r="K136" s="4">
        <v>6.0629097222222228</v>
      </c>
      <c r="L136" s="37">
        <v>7.7898472222222219</v>
      </c>
      <c r="M136" s="4">
        <v>15.031319444444442</v>
      </c>
      <c r="N136" s="63">
        <v>87.442639999999997</v>
      </c>
      <c r="O136" s="6">
        <v>87.442639999999997</v>
      </c>
      <c r="P136" s="37">
        <v>7.5550440959999996</v>
      </c>
      <c r="Q136" s="7">
        <f t="shared" si="5"/>
        <v>7.5550440960000005</v>
      </c>
      <c r="R136" s="60">
        <v>306.3645833333336</v>
      </c>
      <c r="S136" s="61">
        <v>2235.4198187500019</v>
      </c>
      <c r="T136" s="91"/>
      <c r="U136" s="89">
        <v>74103.035258801887</v>
      </c>
      <c r="V136" s="77">
        <v>3.3796980918888945E-3</v>
      </c>
      <c r="W136" s="80">
        <v>1.0195323402900179E-4</v>
      </c>
      <c r="X136" s="86" t="e">
        <f t="shared" si="4"/>
        <v>#VALUE!</v>
      </c>
    </row>
    <row r="137" spans="1:24" x14ac:dyDescent="0.3">
      <c r="A137" s="32">
        <v>2010</v>
      </c>
      <c r="B137" s="3">
        <v>40313</v>
      </c>
      <c r="C137" s="33">
        <v>5</v>
      </c>
      <c r="D137" s="2">
        <v>15</v>
      </c>
      <c r="E137" s="33">
        <v>135</v>
      </c>
      <c r="F137" s="92">
        <v>500</v>
      </c>
      <c r="G137" s="4">
        <v>8.7131041666666675</v>
      </c>
      <c r="H137" s="37">
        <v>307.61249999999973</v>
      </c>
      <c r="I137" s="4">
        <v>11.576979166666664</v>
      </c>
      <c r="J137" s="37">
        <v>6.1656111111111116</v>
      </c>
      <c r="K137" s="4">
        <v>6.1885000000000003</v>
      </c>
      <c r="L137" s="37">
        <v>8.8157986111111111</v>
      </c>
      <c r="M137" s="4">
        <v>10.98722222222222</v>
      </c>
      <c r="N137" s="63">
        <v>57.853625531914901</v>
      </c>
      <c r="O137" s="6">
        <v>57.853625531914901</v>
      </c>
      <c r="P137" s="37">
        <v>4.9985532459574467</v>
      </c>
      <c r="Q137" s="7">
        <f t="shared" si="5"/>
        <v>4.9985532459574475</v>
      </c>
      <c r="R137" s="60">
        <v>307.61249999999973</v>
      </c>
      <c r="S137" s="61">
        <v>2244.5253674999981</v>
      </c>
      <c r="T137" s="91"/>
      <c r="U137" s="89">
        <v>74337.032017075879</v>
      </c>
      <c r="V137" s="77">
        <v>2.2269978848690605E-3</v>
      </c>
      <c r="W137" s="80">
        <v>6.7241765111219866E-5</v>
      </c>
      <c r="X137" s="86" t="e">
        <f t="shared" si="4"/>
        <v>#VALUE!</v>
      </c>
    </row>
    <row r="138" spans="1:24" x14ac:dyDescent="0.3">
      <c r="A138" s="32">
        <v>2010</v>
      </c>
      <c r="B138" s="3">
        <v>40314</v>
      </c>
      <c r="C138" s="33">
        <v>5</v>
      </c>
      <c r="D138" s="2">
        <v>16</v>
      </c>
      <c r="E138" s="33">
        <v>136</v>
      </c>
      <c r="F138" s="92">
        <v>501</v>
      </c>
      <c r="G138" s="4">
        <v>6.1331041666666701</v>
      </c>
      <c r="H138" s="37">
        <v>308.3833333333335</v>
      </c>
      <c r="I138" s="4">
        <v>10.089166666666667</v>
      </c>
      <c r="J138" s="37">
        <v>6.2352430555555545</v>
      </c>
      <c r="K138" s="4">
        <v>6.3920555555555554</v>
      </c>
      <c r="L138" s="37">
        <v>8.8827361111111127</v>
      </c>
      <c r="M138" s="4">
        <v>9.4061805555555562</v>
      </c>
      <c r="N138" s="63">
        <v>57.882775000000002</v>
      </c>
      <c r="O138" s="6">
        <v>57.882775000000002</v>
      </c>
      <c r="P138" s="37">
        <v>5.0010717599999994</v>
      </c>
      <c r="Q138" s="7">
        <f t="shared" si="5"/>
        <v>5.0010717599999994</v>
      </c>
      <c r="R138" s="60">
        <v>308.3833333333335</v>
      </c>
      <c r="S138" s="61">
        <v>2250.1498300000007</v>
      </c>
      <c r="T138" s="91"/>
      <c r="U138" s="89">
        <v>74571.028775349871</v>
      </c>
      <c r="V138" s="77">
        <v>2.2225505578888486E-3</v>
      </c>
      <c r="W138" s="80">
        <v>6.706454023942807E-5</v>
      </c>
      <c r="X138" s="86" t="e">
        <f t="shared" si="4"/>
        <v>#VALUE!</v>
      </c>
    </row>
    <row r="139" spans="1:24" x14ac:dyDescent="0.3">
      <c r="A139" s="32">
        <v>2010</v>
      </c>
      <c r="B139" s="3">
        <v>40315</v>
      </c>
      <c r="C139" s="33">
        <v>5</v>
      </c>
      <c r="D139" s="2">
        <v>17</v>
      </c>
      <c r="E139" s="33">
        <v>137</v>
      </c>
      <c r="F139" s="92">
        <v>502</v>
      </c>
      <c r="G139" s="4">
        <v>9.578729166666669</v>
      </c>
      <c r="H139" s="37">
        <v>308.65416666666687</v>
      </c>
      <c r="I139" s="4">
        <v>13.101041666666667</v>
      </c>
      <c r="J139" s="37">
        <v>6.2510069444444447</v>
      </c>
      <c r="K139" s="4">
        <v>6.4778402777777764</v>
      </c>
      <c r="L139" s="37">
        <v>8.8103819444444458</v>
      </c>
      <c r="M139" s="4">
        <v>10.70402777777778</v>
      </c>
      <c r="N139" s="63" t="s">
        <v>27</v>
      </c>
      <c r="O139" s="6">
        <v>61.080029166666698</v>
      </c>
      <c r="P139" s="37" t="s">
        <v>27</v>
      </c>
      <c r="Q139" s="7">
        <f t="shared" si="5"/>
        <v>5.2773145200000036</v>
      </c>
      <c r="R139" s="60">
        <v>308.65416666666687</v>
      </c>
      <c r="S139" s="61">
        <v>2252.1259925000013</v>
      </c>
      <c r="T139" s="91"/>
      <c r="U139" s="89">
        <v>74805.025533623862</v>
      </c>
      <c r="V139" s="77" t="s">
        <v>27</v>
      </c>
      <c r="W139" s="80" t="s">
        <v>27</v>
      </c>
      <c r="X139" s="86" t="e">
        <f t="shared" si="4"/>
        <v>#VALUE!</v>
      </c>
    </row>
    <row r="140" spans="1:24" x14ac:dyDescent="0.3">
      <c r="A140" s="32">
        <v>2010</v>
      </c>
      <c r="B140" s="3">
        <v>40316</v>
      </c>
      <c r="C140" s="33">
        <v>5</v>
      </c>
      <c r="D140" s="2">
        <v>18</v>
      </c>
      <c r="E140" s="33">
        <v>138</v>
      </c>
      <c r="F140" s="92">
        <v>503</v>
      </c>
      <c r="G140" s="4">
        <v>13.503124999999997</v>
      </c>
      <c r="H140" s="37">
        <v>309.21458333333311</v>
      </c>
      <c r="I140" s="4">
        <v>16.781874999999999</v>
      </c>
      <c r="J140" s="37">
        <v>6.1003263888888881</v>
      </c>
      <c r="K140" s="4">
        <v>6.3871041666666661</v>
      </c>
      <c r="L140" s="37">
        <v>8.5879444444444459</v>
      </c>
      <c r="M140" s="4">
        <v>13.586944444444443</v>
      </c>
      <c r="N140" s="63" t="s">
        <v>27</v>
      </c>
      <c r="O140" s="6">
        <v>64.277283333333301</v>
      </c>
      <c r="P140" s="37" t="s">
        <v>27</v>
      </c>
      <c r="Q140" s="7">
        <f t="shared" si="5"/>
        <v>5.553557279999997</v>
      </c>
      <c r="R140" s="60">
        <v>309.21458333333311</v>
      </c>
      <c r="S140" s="61">
        <v>2256.2151287499983</v>
      </c>
      <c r="T140" s="91"/>
      <c r="U140" s="89">
        <v>75039.022291897854</v>
      </c>
      <c r="V140" s="77" t="s">
        <v>27</v>
      </c>
      <c r="W140" s="80" t="s">
        <v>27</v>
      </c>
      <c r="X140" s="86" t="e">
        <f t="shared" si="4"/>
        <v>#VALUE!</v>
      </c>
    </row>
    <row r="141" spans="1:24" x14ac:dyDescent="0.3">
      <c r="A141" s="32">
        <v>2010</v>
      </c>
      <c r="B141" s="3">
        <v>40317</v>
      </c>
      <c r="C141" s="33">
        <v>5</v>
      </c>
      <c r="D141" s="2">
        <v>19</v>
      </c>
      <c r="E141" s="33">
        <v>139</v>
      </c>
      <c r="F141" s="92">
        <v>504</v>
      </c>
      <c r="G141" s="4">
        <v>14.621666666666664</v>
      </c>
      <c r="H141" s="37">
        <v>311.72500000000019</v>
      </c>
      <c r="I141" s="4">
        <v>18.769374999999997</v>
      </c>
      <c r="J141" s="37">
        <v>6.2731319444444447</v>
      </c>
      <c r="K141" s="4">
        <v>6.5641527777777782</v>
      </c>
      <c r="L141" s="37">
        <v>8.7771527777777791</v>
      </c>
      <c r="M141" s="4">
        <v>15.604652777777778</v>
      </c>
      <c r="N141" s="63" t="s">
        <v>27</v>
      </c>
      <c r="O141" s="6">
        <v>67.474537499999997</v>
      </c>
      <c r="P141" s="37" t="s">
        <v>27</v>
      </c>
      <c r="Q141" s="7">
        <f t="shared" si="5"/>
        <v>5.8298000400000003</v>
      </c>
      <c r="R141" s="60">
        <v>311.72500000000019</v>
      </c>
      <c r="S141" s="61">
        <v>2274.5326350000014</v>
      </c>
      <c r="T141" s="91"/>
      <c r="U141" s="89">
        <v>75273.019050171846</v>
      </c>
      <c r="V141" s="77" t="s">
        <v>27</v>
      </c>
      <c r="W141" s="80" t="s">
        <v>27</v>
      </c>
      <c r="X141" s="86" t="e">
        <f t="shared" si="4"/>
        <v>#VALUE!</v>
      </c>
    </row>
    <row r="142" spans="1:24" x14ac:dyDescent="0.3">
      <c r="A142" s="32">
        <v>2010</v>
      </c>
      <c r="B142" s="3">
        <v>40318</v>
      </c>
      <c r="C142" s="34">
        <v>5</v>
      </c>
      <c r="D142" s="10">
        <v>20</v>
      </c>
      <c r="E142" s="34">
        <v>140</v>
      </c>
      <c r="F142" s="38">
        <v>505</v>
      </c>
      <c r="G142" s="12">
        <v>15.874680851063824</v>
      </c>
      <c r="H142" s="38">
        <v>311.77234042553192</v>
      </c>
      <c r="I142" s="12">
        <v>20.84968085106383</v>
      </c>
      <c r="J142" s="38">
        <v>6.3529645390070932</v>
      </c>
      <c r="K142" s="12">
        <v>6.530666666666666</v>
      </c>
      <c r="L142" s="38">
        <v>8.8866737588652498</v>
      </c>
      <c r="M142" s="12">
        <v>16.816737588652483</v>
      </c>
      <c r="N142" s="38" t="s">
        <v>27</v>
      </c>
      <c r="O142" s="12">
        <v>70.671791666666707</v>
      </c>
      <c r="P142" s="38" t="s">
        <v>27</v>
      </c>
      <c r="Q142" s="12">
        <f t="shared" si="5"/>
        <v>6.1060428000000035</v>
      </c>
      <c r="R142" s="13">
        <v>311.77234042553192</v>
      </c>
      <c r="S142" s="48">
        <v>2274.8780591489358</v>
      </c>
      <c r="T142" s="13">
        <v>69621</v>
      </c>
      <c r="U142" s="48">
        <v>75507.015808445591</v>
      </c>
      <c r="V142" s="83" t="s">
        <v>27</v>
      </c>
      <c r="W142" s="84" t="s">
        <v>27</v>
      </c>
      <c r="X142" s="87" t="e">
        <f t="shared" si="4"/>
        <v>#VALUE!</v>
      </c>
    </row>
    <row r="143" spans="1:24" x14ac:dyDescent="0.3">
      <c r="A143" s="32">
        <v>2010</v>
      </c>
      <c r="B143" s="3">
        <v>40319</v>
      </c>
      <c r="C143" s="33">
        <v>5</v>
      </c>
      <c r="D143" s="2">
        <v>21</v>
      </c>
      <c r="E143" s="33">
        <v>141</v>
      </c>
      <c r="F143" s="92">
        <v>506</v>
      </c>
      <c r="G143" s="4">
        <v>18.887708333333329</v>
      </c>
      <c r="H143" s="37">
        <v>311.22083333333353</v>
      </c>
      <c r="I143" s="4">
        <v>23.200104166666677</v>
      </c>
      <c r="J143" s="37">
        <v>6.4878888888888868</v>
      </c>
      <c r="K143" s="4">
        <v>6.7313194444444449</v>
      </c>
      <c r="L143" s="37">
        <v>9.1023611111111133</v>
      </c>
      <c r="M143" s="4">
        <v>18.106736111111108</v>
      </c>
      <c r="N143" s="63" t="s">
        <v>27</v>
      </c>
      <c r="O143" s="6">
        <v>73.869045833333303</v>
      </c>
      <c r="P143" s="37" t="s">
        <v>27</v>
      </c>
      <c r="Q143" s="7">
        <f t="shared" si="5"/>
        <v>6.382285559999997</v>
      </c>
      <c r="R143" s="60">
        <v>311.22083333333353</v>
      </c>
      <c r="S143" s="61">
        <v>2270.8539325000015</v>
      </c>
      <c r="T143" s="91"/>
      <c r="U143" s="89">
        <v>75410.131987560017</v>
      </c>
      <c r="V143" s="77" t="s">
        <v>27</v>
      </c>
      <c r="W143" s="80" t="s">
        <v>27</v>
      </c>
      <c r="X143" s="86" t="e">
        <f t="shared" si="4"/>
        <v>#VALUE!</v>
      </c>
    </row>
    <row r="144" spans="1:24" x14ac:dyDescent="0.3">
      <c r="A144" s="32">
        <v>2010</v>
      </c>
      <c r="B144" s="3">
        <v>40320</v>
      </c>
      <c r="C144" s="33">
        <v>5</v>
      </c>
      <c r="D144" s="2">
        <v>22</v>
      </c>
      <c r="E144" s="33">
        <v>142</v>
      </c>
      <c r="F144" s="92">
        <v>507</v>
      </c>
      <c r="G144" s="4">
        <v>19.179791666666663</v>
      </c>
      <c r="H144" s="37">
        <v>311.02083333333337</v>
      </c>
      <c r="I144" s="4">
        <v>22.021458333333335</v>
      </c>
      <c r="J144" s="37">
        <v>6.6358888888888892</v>
      </c>
      <c r="K144" s="4">
        <v>6.8676458333333317</v>
      </c>
      <c r="L144" s="37">
        <v>9.4902083333333334</v>
      </c>
      <c r="M144" s="4">
        <v>19.420624999999998</v>
      </c>
      <c r="N144" s="63">
        <v>77.066299999999998</v>
      </c>
      <c r="O144" s="6">
        <v>77.066299999999998</v>
      </c>
      <c r="P144" s="37">
        <v>6.6585283200000003</v>
      </c>
      <c r="Q144" s="7">
        <f t="shared" si="5"/>
        <v>6.6585283200000003</v>
      </c>
      <c r="R144" s="60">
        <v>311.02083333333337</v>
      </c>
      <c r="S144" s="61">
        <v>2269.3946125000002</v>
      </c>
      <c r="T144" s="91"/>
      <c r="U144" s="89">
        <v>75313.248166674442</v>
      </c>
      <c r="V144" s="77">
        <v>2.9340548723101366E-3</v>
      </c>
      <c r="W144" s="80">
        <v>8.8411115999991491E-5</v>
      </c>
      <c r="X144" s="86" t="e">
        <f t="shared" si="4"/>
        <v>#VALUE!</v>
      </c>
    </row>
    <row r="145" spans="1:24" x14ac:dyDescent="0.3">
      <c r="A145" s="32">
        <v>2010</v>
      </c>
      <c r="B145" s="3">
        <v>40321</v>
      </c>
      <c r="C145" s="33">
        <v>5</v>
      </c>
      <c r="D145" s="2">
        <v>23</v>
      </c>
      <c r="E145" s="33">
        <v>143</v>
      </c>
      <c r="F145" s="92">
        <v>508</v>
      </c>
      <c r="G145" s="4">
        <v>17.965</v>
      </c>
      <c r="H145" s="37">
        <v>311.1124999999999</v>
      </c>
      <c r="I145" s="4">
        <v>19.98041666666667</v>
      </c>
      <c r="J145" s="37">
        <v>6.6562083333333346</v>
      </c>
      <c r="K145" s="4">
        <v>6.8430347222222219</v>
      </c>
      <c r="L145" s="37">
        <v>9.7202083333333302</v>
      </c>
      <c r="M145" s="4">
        <v>18.534166666666668</v>
      </c>
      <c r="N145" s="63">
        <v>75.231482978723406</v>
      </c>
      <c r="O145" s="6">
        <v>75.231482978723406</v>
      </c>
      <c r="P145" s="37">
        <v>6.5000001293617018</v>
      </c>
      <c r="Q145" s="7">
        <f t="shared" si="5"/>
        <v>6.5000001293617018</v>
      </c>
      <c r="R145" s="60">
        <v>311.1124999999999</v>
      </c>
      <c r="S145" s="61">
        <v>2270.0634674999992</v>
      </c>
      <c r="T145" s="91"/>
      <c r="U145" s="89">
        <v>75216.364345788868</v>
      </c>
      <c r="V145" s="77">
        <v>2.8633561230427158E-3</v>
      </c>
      <c r="W145" s="80">
        <v>8.6417366565067386E-5</v>
      </c>
      <c r="X145" s="86" t="e">
        <f t="shared" si="4"/>
        <v>#VALUE!</v>
      </c>
    </row>
    <row r="146" spans="1:24" x14ac:dyDescent="0.3">
      <c r="A146" s="32">
        <v>2010</v>
      </c>
      <c r="B146" s="3">
        <v>40322</v>
      </c>
      <c r="C146" s="33">
        <v>5</v>
      </c>
      <c r="D146" s="2">
        <v>24</v>
      </c>
      <c r="E146" s="33">
        <v>144</v>
      </c>
      <c r="F146" s="92">
        <v>509</v>
      </c>
      <c r="G146" s="4">
        <v>11.896875000000001</v>
      </c>
      <c r="H146" s="37">
        <v>311.77916666666675</v>
      </c>
      <c r="I146" s="4">
        <v>17.981145833333329</v>
      </c>
      <c r="J146" s="37">
        <v>6.7161944444444437</v>
      </c>
      <c r="K146" s="4">
        <v>6.8623472222222217</v>
      </c>
      <c r="L146" s="37">
        <v>9.6823611111111116</v>
      </c>
      <c r="M146" s="4">
        <v>17.17006944444444</v>
      </c>
      <c r="N146" s="63">
        <v>51.618922222222203</v>
      </c>
      <c r="O146" s="6">
        <v>51.618922222222203</v>
      </c>
      <c r="P146" s="37">
        <v>4.4598748799999974</v>
      </c>
      <c r="Q146" s="7">
        <f t="shared" si="5"/>
        <v>4.4598748799999992</v>
      </c>
      <c r="R146" s="60">
        <v>311.77916666666675</v>
      </c>
      <c r="S146" s="61">
        <v>2274.9278675000005</v>
      </c>
      <c r="T146" s="91"/>
      <c r="U146" s="89">
        <v>75119.480524903294</v>
      </c>
      <c r="V146" s="77">
        <v>1.9604467217244621E-3</v>
      </c>
      <c r="W146" s="80">
        <v>5.9370416952250865E-5</v>
      </c>
      <c r="X146" s="86" t="e">
        <f t="shared" si="4"/>
        <v>#VALUE!</v>
      </c>
    </row>
    <row r="147" spans="1:24" x14ac:dyDescent="0.3">
      <c r="A147" s="32">
        <v>2010</v>
      </c>
      <c r="B147" s="3">
        <v>40323</v>
      </c>
      <c r="C147" s="33">
        <v>5</v>
      </c>
      <c r="D147" s="2">
        <v>25</v>
      </c>
      <c r="E147" s="33">
        <v>145</v>
      </c>
      <c r="F147" s="92">
        <v>510</v>
      </c>
      <c r="G147" s="4">
        <v>11.349812500000001</v>
      </c>
      <c r="H147" s="37">
        <v>312.62916666666655</v>
      </c>
      <c r="I147" s="4">
        <v>16.141770833333332</v>
      </c>
      <c r="J147" s="37">
        <v>6.7815833333333329</v>
      </c>
      <c r="K147" s="4">
        <v>7.1402152777777772</v>
      </c>
      <c r="L147" s="37">
        <v>9.9437500000000014</v>
      </c>
      <c r="M147" s="4">
        <v>15.092152777777779</v>
      </c>
      <c r="N147" s="63">
        <v>69.100283333333294</v>
      </c>
      <c r="O147" s="6">
        <v>69.100283333333294</v>
      </c>
      <c r="P147" s="37">
        <v>5.9702644799999964</v>
      </c>
      <c r="Q147" s="7">
        <f t="shared" si="5"/>
        <v>5.9702644799999964</v>
      </c>
      <c r="R147" s="60">
        <v>312.62916666666655</v>
      </c>
      <c r="S147" s="61">
        <v>2281.1299774999989</v>
      </c>
      <c r="T147" s="91"/>
      <c r="U147" s="89">
        <v>75022.59670401772</v>
      </c>
      <c r="V147" s="77">
        <v>2.6172399376133311E-3</v>
      </c>
      <c r="W147" s="80">
        <v>7.9579549926192682E-5</v>
      </c>
      <c r="X147" s="86" t="e">
        <f t="shared" si="4"/>
        <v>#VALUE!</v>
      </c>
    </row>
    <row r="148" spans="1:24" x14ac:dyDescent="0.3">
      <c r="A148" s="32">
        <v>2010</v>
      </c>
      <c r="B148" s="3">
        <v>40324</v>
      </c>
      <c r="C148" s="33">
        <v>5</v>
      </c>
      <c r="D148" s="2">
        <v>26</v>
      </c>
      <c r="E148" s="33">
        <v>146</v>
      </c>
      <c r="F148" s="92">
        <v>511</v>
      </c>
      <c r="G148" s="4">
        <v>13.501875</v>
      </c>
      <c r="H148" s="37">
        <v>312.26666666666648</v>
      </c>
      <c r="I148" s="4">
        <v>16.984999999999999</v>
      </c>
      <c r="J148" s="37">
        <v>6.7917361111111108</v>
      </c>
      <c r="K148" s="4">
        <v>7.2044652777777776</v>
      </c>
      <c r="L148" s="37">
        <v>10.270069444444445</v>
      </c>
      <c r="M148" s="4">
        <v>15.046875</v>
      </c>
      <c r="N148" s="63">
        <v>59.871375999999998</v>
      </c>
      <c r="O148" s="6">
        <v>59.871375999999998</v>
      </c>
      <c r="P148" s="37">
        <v>5.1728868863999997</v>
      </c>
      <c r="Q148" s="7">
        <f t="shared" si="5"/>
        <v>5.1728868863999988</v>
      </c>
      <c r="R148" s="60">
        <v>312.26666666666648</v>
      </c>
      <c r="S148" s="61">
        <v>2278.4849599999989</v>
      </c>
      <c r="T148" s="91"/>
      <c r="U148" s="89">
        <v>74925.712883132146</v>
      </c>
      <c r="V148" s="77">
        <v>2.2703186447190779E-3</v>
      </c>
      <c r="W148" s="80">
        <v>6.9040209126452771E-5</v>
      </c>
      <c r="X148" s="86" t="e">
        <f t="shared" si="4"/>
        <v>#VALUE!</v>
      </c>
    </row>
    <row r="149" spans="1:24" x14ac:dyDescent="0.3">
      <c r="A149" s="32">
        <v>2010</v>
      </c>
      <c r="B149" s="3">
        <v>40325</v>
      </c>
      <c r="C149" s="33">
        <v>5</v>
      </c>
      <c r="D149" s="2">
        <v>27</v>
      </c>
      <c r="E149" s="33">
        <v>147</v>
      </c>
      <c r="F149" s="92">
        <v>512</v>
      </c>
      <c r="G149" s="4">
        <v>10.990833333333335</v>
      </c>
      <c r="H149" s="37">
        <v>312.21666666666698</v>
      </c>
      <c r="I149" s="4">
        <v>14.904583333333331</v>
      </c>
      <c r="J149" s="37">
        <v>7.0245972222222202</v>
      </c>
      <c r="K149" s="4">
        <v>7.5032569444444448</v>
      </c>
      <c r="L149" s="37">
        <v>10.733333333333334</v>
      </c>
      <c r="M149" s="4">
        <v>13.598680555555559</v>
      </c>
      <c r="N149" s="63">
        <v>53.036785000000002</v>
      </c>
      <c r="O149" s="6">
        <v>53.036785000000002</v>
      </c>
      <c r="P149" s="37">
        <v>4.5823782240000002</v>
      </c>
      <c r="Q149" s="7">
        <f t="shared" si="5"/>
        <v>4.5823782240000002</v>
      </c>
      <c r="R149" s="60">
        <v>312.21666666666698</v>
      </c>
      <c r="S149" s="61">
        <v>2278.1201300000021</v>
      </c>
      <c r="T149" s="91"/>
      <c r="U149" s="89">
        <v>74828.829062246572</v>
      </c>
      <c r="V149" s="77">
        <v>2.0114734792321932E-3</v>
      </c>
      <c r="W149" s="80">
        <v>6.1238138848706769E-5</v>
      </c>
      <c r="X149" s="86" t="e">
        <f t="shared" si="4"/>
        <v>#VALUE!</v>
      </c>
    </row>
    <row r="150" spans="1:24" x14ac:dyDescent="0.3">
      <c r="A150" s="32">
        <v>2010</v>
      </c>
      <c r="B150" s="3">
        <v>40326</v>
      </c>
      <c r="C150" s="33">
        <v>5</v>
      </c>
      <c r="D150" s="2">
        <v>28</v>
      </c>
      <c r="E150" s="33">
        <v>148</v>
      </c>
      <c r="F150" s="92">
        <v>513</v>
      </c>
      <c r="G150" s="4">
        <v>13.988125000000002</v>
      </c>
      <c r="H150" s="37">
        <v>312.13333333333344</v>
      </c>
      <c r="I150" s="4">
        <v>17.042395833333337</v>
      </c>
      <c r="J150" s="37">
        <v>7.0966527777777779</v>
      </c>
      <c r="K150" s="4">
        <v>7.4577499999999972</v>
      </c>
      <c r="L150" s="37">
        <v>10.685416666666667</v>
      </c>
      <c r="M150" s="4">
        <v>14.439583333333331</v>
      </c>
      <c r="N150" s="63">
        <v>58.684992682926797</v>
      </c>
      <c r="O150" s="6">
        <v>58.684992682926797</v>
      </c>
      <c r="P150" s="37">
        <v>5.0703833678048751</v>
      </c>
      <c r="Q150" s="7">
        <f t="shared" si="5"/>
        <v>5.070383367804876</v>
      </c>
      <c r="R150" s="60">
        <v>312.13333333333344</v>
      </c>
      <c r="S150" s="61">
        <v>2277.5120800000009</v>
      </c>
      <c r="T150" s="91"/>
      <c r="U150" s="89">
        <v>74731.945241360998</v>
      </c>
      <c r="V150" s="77">
        <v>2.2262816572217142E-3</v>
      </c>
      <c r="W150" s="80">
        <v>6.7847603209432195E-5</v>
      </c>
      <c r="X150" s="86" t="e">
        <f t="shared" si="4"/>
        <v>#VALUE!</v>
      </c>
    </row>
    <row r="151" spans="1:24" x14ac:dyDescent="0.3">
      <c r="A151" s="32">
        <v>2010</v>
      </c>
      <c r="B151" s="3">
        <v>40327</v>
      </c>
      <c r="C151" s="33">
        <v>5</v>
      </c>
      <c r="D151" s="2">
        <v>29</v>
      </c>
      <c r="E151" s="33">
        <v>149</v>
      </c>
      <c r="F151" s="92">
        <v>514</v>
      </c>
      <c r="G151" s="4">
        <v>18.219166666666663</v>
      </c>
      <c r="H151" s="37">
        <v>312.35625000000016</v>
      </c>
      <c r="I151" s="4">
        <v>21.325312499999995</v>
      </c>
      <c r="J151" s="37">
        <v>7.1501458333333341</v>
      </c>
      <c r="K151" s="4">
        <v>7.5060347222222239</v>
      </c>
      <c r="L151" s="37">
        <v>10.69166666666667</v>
      </c>
      <c r="M151" s="4">
        <v>16.391944444444444</v>
      </c>
      <c r="N151" s="63">
        <v>55.077455</v>
      </c>
      <c r="O151" s="6">
        <v>55.077455</v>
      </c>
      <c r="P151" s="37">
        <v>4.7586921119999994</v>
      </c>
      <c r="Q151" s="7">
        <f t="shared" si="5"/>
        <v>4.7586921120000003</v>
      </c>
      <c r="R151" s="60">
        <v>312.35625000000016</v>
      </c>
      <c r="S151" s="61">
        <v>2279.1386137500008</v>
      </c>
      <c r="T151" s="91"/>
      <c r="U151" s="89">
        <v>74635.061420475424</v>
      </c>
      <c r="V151" s="77">
        <v>2.0879344868674939E-3</v>
      </c>
      <c r="W151" s="80">
        <v>6.3759472042110462E-5</v>
      </c>
      <c r="X151" s="86" t="e">
        <f t="shared" si="4"/>
        <v>#VALUE!</v>
      </c>
    </row>
    <row r="152" spans="1:24" x14ac:dyDescent="0.3">
      <c r="A152" s="32">
        <v>2010</v>
      </c>
      <c r="B152" s="3">
        <v>40328</v>
      </c>
      <c r="C152" s="33">
        <v>5</v>
      </c>
      <c r="D152" s="2">
        <v>30</v>
      </c>
      <c r="E152" s="33">
        <v>150</v>
      </c>
      <c r="F152" s="92">
        <v>515</v>
      </c>
      <c r="G152" s="4">
        <v>21.954374999999999</v>
      </c>
      <c r="H152" s="37">
        <v>312.46041666666662</v>
      </c>
      <c r="I152" s="4">
        <v>25.340937499999999</v>
      </c>
      <c r="J152" s="37">
        <v>7.1506597222222217</v>
      </c>
      <c r="K152" s="4">
        <v>7.6026180555555563</v>
      </c>
      <c r="L152" s="37">
        <v>10.679791666666665</v>
      </c>
      <c r="M152" s="4">
        <v>19.78798611111111</v>
      </c>
      <c r="N152" s="63">
        <v>58.7657148148148</v>
      </c>
      <c r="O152" s="6">
        <v>58.7657148148148</v>
      </c>
      <c r="P152" s="37">
        <v>5.0773577599999991</v>
      </c>
      <c r="Q152" s="7">
        <f t="shared" si="5"/>
        <v>5.0773577599999991</v>
      </c>
      <c r="R152" s="60">
        <v>312.46041666666662</v>
      </c>
      <c r="S152" s="61">
        <v>2279.8986762499994</v>
      </c>
      <c r="T152" s="91"/>
      <c r="U152" s="89">
        <v>74538.17759958985</v>
      </c>
      <c r="V152" s="77">
        <v>2.2270102671191022E-3</v>
      </c>
      <c r="W152" s="80">
        <v>6.8117546249587106E-5</v>
      </c>
      <c r="X152" s="86" t="e">
        <f t="shared" si="4"/>
        <v>#VALUE!</v>
      </c>
    </row>
    <row r="153" spans="1:24" x14ac:dyDescent="0.3">
      <c r="A153" s="32">
        <v>2010</v>
      </c>
      <c r="B153" s="3">
        <v>40329</v>
      </c>
      <c r="C153" s="33">
        <v>5</v>
      </c>
      <c r="D153" s="2">
        <v>31</v>
      </c>
      <c r="E153" s="33">
        <v>151</v>
      </c>
      <c r="F153" s="92">
        <v>516</v>
      </c>
      <c r="G153" s="4">
        <v>25.159166666666664</v>
      </c>
      <c r="H153" s="37">
        <v>311.96666666666653</v>
      </c>
      <c r="I153" s="4">
        <v>27.340729166666669</v>
      </c>
      <c r="J153" s="37">
        <v>7.2426041666666663</v>
      </c>
      <c r="K153" s="4">
        <v>7.6659027777777773</v>
      </c>
      <c r="L153" s="37">
        <v>10.893541666666666</v>
      </c>
      <c r="M153" s="4">
        <v>22.151944444444439</v>
      </c>
      <c r="N153" s="63">
        <v>74.894051428571402</v>
      </c>
      <c r="O153" s="6">
        <v>74.894051428571402</v>
      </c>
      <c r="P153" s="37">
        <v>6.4708460434285691</v>
      </c>
      <c r="Q153" s="7">
        <f t="shared" si="5"/>
        <v>6.4708460434285691</v>
      </c>
      <c r="R153" s="60">
        <v>311.96666666666653</v>
      </c>
      <c r="S153" s="61">
        <v>2276.295979999999</v>
      </c>
      <c r="T153" s="91"/>
      <c r="U153" s="89">
        <v>74441.293778704276</v>
      </c>
      <c r="V153" s="77">
        <v>2.8427085494517157E-3</v>
      </c>
      <c r="W153" s="80">
        <v>8.692549141696555E-5</v>
      </c>
      <c r="X153" s="86" t="e">
        <f t="shared" si="4"/>
        <v>#VALUE!</v>
      </c>
    </row>
    <row r="154" spans="1:24" x14ac:dyDescent="0.3">
      <c r="A154" s="32">
        <v>2010</v>
      </c>
      <c r="B154" s="3">
        <v>40330</v>
      </c>
      <c r="C154" s="33">
        <v>6</v>
      </c>
      <c r="D154" s="2">
        <v>1</v>
      </c>
      <c r="E154" s="33">
        <v>152</v>
      </c>
      <c r="F154" s="92">
        <v>517</v>
      </c>
      <c r="G154" s="4">
        <v>19.598541666666669</v>
      </c>
      <c r="H154" s="37">
        <v>311.07291666666663</v>
      </c>
      <c r="I154" s="4">
        <v>21.18333333333333</v>
      </c>
      <c r="J154" s="37">
        <v>7.4461249999999986</v>
      </c>
      <c r="K154" s="4">
        <v>7.5456805555555553</v>
      </c>
      <c r="L154" s="37">
        <v>11.31138888888889</v>
      </c>
      <c r="M154" s="4">
        <v>20.663819444444442</v>
      </c>
      <c r="N154" s="63">
        <v>93.577530769230805</v>
      </c>
      <c r="O154" s="6">
        <v>93.577530769230805</v>
      </c>
      <c r="P154" s="37">
        <v>8.0850986584615416</v>
      </c>
      <c r="Q154" s="7">
        <f t="shared" si="5"/>
        <v>8.0850986584615416</v>
      </c>
      <c r="R154" s="60">
        <v>311.07291666666663</v>
      </c>
      <c r="S154" s="61">
        <v>2269.7746437499995</v>
      </c>
      <c r="T154" s="91"/>
      <c r="U154" s="89">
        <v>74344.409957818702</v>
      </c>
      <c r="V154" s="77">
        <v>3.5620710984345903E-3</v>
      </c>
      <c r="W154" s="80">
        <v>1.0875193794730282E-4</v>
      </c>
      <c r="X154" s="86" t="e">
        <f t="shared" si="4"/>
        <v>#VALUE!</v>
      </c>
    </row>
    <row r="155" spans="1:24" x14ac:dyDescent="0.3">
      <c r="A155" s="32">
        <v>2010</v>
      </c>
      <c r="B155" s="3">
        <v>40331</v>
      </c>
      <c r="C155" s="33">
        <v>6</v>
      </c>
      <c r="D155" s="2">
        <v>2</v>
      </c>
      <c r="E155" s="33">
        <v>153</v>
      </c>
      <c r="F155" s="92">
        <v>518</v>
      </c>
      <c r="G155" s="4">
        <v>10.944333333333333</v>
      </c>
      <c r="H155" s="37">
        <v>311.33333333333343</v>
      </c>
      <c r="I155" s="4">
        <v>17.769479166666667</v>
      </c>
      <c r="J155" s="37">
        <v>7.5162152777777775</v>
      </c>
      <c r="K155" s="4">
        <v>7.5716597222222246</v>
      </c>
      <c r="L155" s="37">
        <v>11.315138888888889</v>
      </c>
      <c r="M155" s="4">
        <v>17.859027777777779</v>
      </c>
      <c r="N155" s="63" t="s">
        <v>27</v>
      </c>
      <c r="O155" s="6">
        <v>91.129964957265003</v>
      </c>
      <c r="P155" s="37" t="s">
        <v>27</v>
      </c>
      <c r="Q155" s="7">
        <f t="shared" si="5"/>
        <v>7.8736289723076966</v>
      </c>
      <c r="R155" s="60">
        <v>311.33333333333343</v>
      </c>
      <c r="S155" s="61">
        <v>2271.6748000000007</v>
      </c>
      <c r="T155" s="91"/>
      <c r="U155" s="89">
        <v>74247.526136933127</v>
      </c>
      <c r="V155" s="77" t="s">
        <v>27</v>
      </c>
      <c r="W155" s="80" t="s">
        <v>27</v>
      </c>
      <c r="X155" s="86" t="e">
        <f t="shared" si="4"/>
        <v>#VALUE!</v>
      </c>
    </row>
    <row r="156" spans="1:24" x14ac:dyDescent="0.3">
      <c r="A156" s="32">
        <v>2010</v>
      </c>
      <c r="B156" s="3">
        <v>40332</v>
      </c>
      <c r="C156" s="33">
        <v>6</v>
      </c>
      <c r="D156" s="2">
        <v>3</v>
      </c>
      <c r="E156" s="33">
        <v>154</v>
      </c>
      <c r="F156" s="92">
        <v>519</v>
      </c>
      <c r="G156" s="4">
        <v>15.164395833333332</v>
      </c>
      <c r="H156" s="37">
        <v>310.74166666666667</v>
      </c>
      <c r="I156" s="4">
        <v>20.669479166666669</v>
      </c>
      <c r="J156" s="37">
        <v>7.512645833333333</v>
      </c>
      <c r="K156" s="4">
        <v>7.5077291666666666</v>
      </c>
      <c r="L156" s="37">
        <v>11.364652777777778</v>
      </c>
      <c r="M156" s="4">
        <v>16.36645833333333</v>
      </c>
      <c r="N156" s="63" t="s">
        <v>27</v>
      </c>
      <c r="O156" s="6">
        <v>88.682399145299101</v>
      </c>
      <c r="P156" s="37" t="s">
        <v>27</v>
      </c>
      <c r="Q156" s="7">
        <f t="shared" si="5"/>
        <v>7.6621592861538419</v>
      </c>
      <c r="R156" s="60">
        <v>310.74166666666667</v>
      </c>
      <c r="S156" s="61">
        <v>2267.357645</v>
      </c>
      <c r="T156" s="91"/>
      <c r="U156" s="89">
        <v>74150.642316047553</v>
      </c>
      <c r="V156" s="77" t="s">
        <v>27</v>
      </c>
      <c r="W156" s="80" t="s">
        <v>27</v>
      </c>
      <c r="X156" s="86" t="e">
        <f t="shared" si="4"/>
        <v>#VALUE!</v>
      </c>
    </row>
    <row r="157" spans="1:24" x14ac:dyDescent="0.3">
      <c r="A157" s="32">
        <v>2010</v>
      </c>
      <c r="B157" s="3">
        <v>40333</v>
      </c>
      <c r="C157" s="33">
        <v>6</v>
      </c>
      <c r="D157" s="2">
        <v>4</v>
      </c>
      <c r="E157" s="33">
        <v>155</v>
      </c>
      <c r="F157" s="92">
        <v>520</v>
      </c>
      <c r="G157" s="4">
        <v>16.346458333333334</v>
      </c>
      <c r="H157" s="37">
        <v>310.64166666666671</v>
      </c>
      <c r="I157" s="4">
        <v>19.350104166666661</v>
      </c>
      <c r="J157" s="37">
        <v>7.477104166666666</v>
      </c>
      <c r="K157" s="4">
        <v>7.8739583333333343</v>
      </c>
      <c r="L157" s="37">
        <v>11.75888888888889</v>
      </c>
      <c r="M157" s="4">
        <v>16.807847222222222</v>
      </c>
      <c r="N157" s="63">
        <v>86.234833333333299</v>
      </c>
      <c r="O157" s="6">
        <v>86.234833333333299</v>
      </c>
      <c r="P157" s="37">
        <v>7.4506895999999969</v>
      </c>
      <c r="Q157" s="7">
        <f t="shared" si="5"/>
        <v>7.4506895999999978</v>
      </c>
      <c r="R157" s="60">
        <v>310.64166666666671</v>
      </c>
      <c r="S157" s="61">
        <v>2266.6279850000005</v>
      </c>
      <c r="T157" s="91"/>
      <c r="U157" s="89">
        <v>74053.758495161979</v>
      </c>
      <c r="V157" s="77">
        <v>3.2871250374154341E-3</v>
      </c>
      <c r="W157" s="80">
        <v>1.0061190345236507E-4</v>
      </c>
      <c r="X157" s="86" t="e">
        <f t="shared" si="4"/>
        <v>#VALUE!</v>
      </c>
    </row>
    <row r="158" spans="1:24" x14ac:dyDescent="0.3">
      <c r="A158" s="32">
        <v>2010</v>
      </c>
      <c r="B158" s="3">
        <v>40334</v>
      </c>
      <c r="C158" s="33">
        <v>6</v>
      </c>
      <c r="D158" s="2">
        <v>5</v>
      </c>
      <c r="E158" s="33">
        <v>156</v>
      </c>
      <c r="F158" s="92">
        <v>521</v>
      </c>
      <c r="G158" s="4">
        <v>17.856874999999999</v>
      </c>
      <c r="H158" s="37">
        <v>311.00624999999997</v>
      </c>
      <c r="I158" s="4">
        <v>22.911874999999995</v>
      </c>
      <c r="J158" s="37">
        <v>7.6471805555555576</v>
      </c>
      <c r="K158" s="4">
        <v>8.0204861111111079</v>
      </c>
      <c r="L158" s="37">
        <v>11.94083333333333</v>
      </c>
      <c r="M158" s="4">
        <v>19.067916666666669</v>
      </c>
      <c r="N158" s="63" t="s">
        <v>27</v>
      </c>
      <c r="O158" s="6">
        <v>81.064911666666703</v>
      </c>
      <c r="P158" s="37" t="s">
        <v>27</v>
      </c>
      <c r="Q158" s="7">
        <f t="shared" si="5"/>
        <v>7.0040083680000036</v>
      </c>
      <c r="R158" s="60">
        <v>311.00624999999997</v>
      </c>
      <c r="S158" s="61">
        <v>2269.2882037499994</v>
      </c>
      <c r="T158" s="91"/>
      <c r="U158" s="89">
        <v>73956.874674276405</v>
      </c>
      <c r="V158" s="77" t="s">
        <v>27</v>
      </c>
      <c r="W158" s="80" t="s">
        <v>27</v>
      </c>
      <c r="X158" s="86" t="e">
        <f t="shared" si="4"/>
        <v>#VALUE!</v>
      </c>
    </row>
    <row r="159" spans="1:24" x14ac:dyDescent="0.3">
      <c r="A159" s="32">
        <v>2010</v>
      </c>
      <c r="B159" s="3">
        <v>40335</v>
      </c>
      <c r="C159" s="33">
        <v>6</v>
      </c>
      <c r="D159" s="2">
        <v>6</v>
      </c>
      <c r="E159" s="33">
        <v>157</v>
      </c>
      <c r="F159" s="92">
        <v>522</v>
      </c>
      <c r="G159" s="4">
        <v>20.788125000000001</v>
      </c>
      <c r="H159" s="37">
        <v>311.51041666666657</v>
      </c>
      <c r="I159" s="4">
        <v>23.694270833333331</v>
      </c>
      <c r="J159" s="37">
        <v>7.6512986111111099</v>
      </c>
      <c r="K159" s="4">
        <v>7.9665277777777748</v>
      </c>
      <c r="L159" s="37">
        <v>11.962847222222221</v>
      </c>
      <c r="M159" s="4">
        <v>19.242430555555558</v>
      </c>
      <c r="N159" s="63">
        <v>75.894990000000007</v>
      </c>
      <c r="O159" s="6">
        <v>75.894990000000007</v>
      </c>
      <c r="P159" s="37">
        <v>6.5573271360000005</v>
      </c>
      <c r="Q159" s="7">
        <f t="shared" si="5"/>
        <v>6.5573271360000005</v>
      </c>
      <c r="R159" s="60">
        <v>311.51041666666657</v>
      </c>
      <c r="S159" s="61">
        <v>2272.9669062499993</v>
      </c>
      <c r="T159" s="91"/>
      <c r="U159" s="89">
        <v>73859.990853390831</v>
      </c>
      <c r="V159" s="77">
        <v>2.8849197575069193E-3</v>
      </c>
      <c r="W159" s="80">
        <v>8.8780502952079101E-5</v>
      </c>
      <c r="X159" s="86" t="e">
        <f t="shared" si="4"/>
        <v>#VALUE!</v>
      </c>
    </row>
    <row r="160" spans="1:24" x14ac:dyDescent="0.3">
      <c r="A160" s="32">
        <v>2010</v>
      </c>
      <c r="B160" s="3">
        <v>40336</v>
      </c>
      <c r="C160" s="33">
        <v>6</v>
      </c>
      <c r="D160" s="2">
        <v>7</v>
      </c>
      <c r="E160" s="33">
        <v>158</v>
      </c>
      <c r="F160" s="92">
        <v>523</v>
      </c>
      <c r="G160" s="4">
        <v>21.391041666666666</v>
      </c>
      <c r="H160" s="37">
        <v>310.63125000000008</v>
      </c>
      <c r="I160" s="4">
        <v>24.444583333333334</v>
      </c>
      <c r="J160" s="37">
        <v>7.7469444444444449</v>
      </c>
      <c r="K160" s="4">
        <v>8.2309722222222224</v>
      </c>
      <c r="L160" s="37">
        <v>12.239513888888892</v>
      </c>
      <c r="M160" s="4">
        <v>20.044444444444441</v>
      </c>
      <c r="N160" s="63">
        <v>110.414311111111</v>
      </c>
      <c r="O160" s="6">
        <v>110.414311111111</v>
      </c>
      <c r="P160" s="37">
        <v>9.5397964799999908</v>
      </c>
      <c r="Q160" s="7">
        <f t="shared" si="5"/>
        <v>9.5397964799999908</v>
      </c>
      <c r="R160" s="60">
        <v>310.63125000000008</v>
      </c>
      <c r="S160" s="61">
        <v>2266.5519787500002</v>
      </c>
      <c r="T160" s="91"/>
      <c r="U160" s="89">
        <v>73763.107032505257</v>
      </c>
      <c r="V160" s="77">
        <v>4.2089467038215348E-3</v>
      </c>
      <c r="W160" s="80">
        <v>1.2933018772915951E-4</v>
      </c>
      <c r="X160" s="86" t="e">
        <f t="shared" si="4"/>
        <v>#VALUE!</v>
      </c>
    </row>
    <row r="161" spans="1:24" x14ac:dyDescent="0.3">
      <c r="A161" s="32">
        <v>2010</v>
      </c>
      <c r="B161" s="3">
        <v>40337</v>
      </c>
      <c r="C161" s="33">
        <v>6</v>
      </c>
      <c r="D161" s="2">
        <v>8</v>
      </c>
      <c r="E161" s="33">
        <v>159</v>
      </c>
      <c r="F161" s="92">
        <v>524</v>
      </c>
      <c r="G161" s="4">
        <v>23.403333333333332</v>
      </c>
      <c r="H161" s="37">
        <v>311.43958333333325</v>
      </c>
      <c r="I161" s="4">
        <v>25.728333333333332</v>
      </c>
      <c r="J161" s="37">
        <v>7.9102361111111117</v>
      </c>
      <c r="K161" s="4">
        <v>8.4462499999999991</v>
      </c>
      <c r="L161" s="37">
        <v>12.27465277777778</v>
      </c>
      <c r="M161" s="4">
        <v>22.736874999999994</v>
      </c>
      <c r="N161" s="63">
        <v>74.379549999999995</v>
      </c>
      <c r="O161" s="6">
        <v>74.379549999999995</v>
      </c>
      <c r="P161" s="37">
        <v>6.4263931199999993</v>
      </c>
      <c r="Q161" s="7">
        <f t="shared" si="5"/>
        <v>6.4263931199999993</v>
      </c>
      <c r="R161" s="60">
        <v>311.43958333333325</v>
      </c>
      <c r="S161" s="61">
        <v>2272.4500637499996</v>
      </c>
      <c r="T161" s="91"/>
      <c r="U161" s="89">
        <v>73666.223211619683</v>
      </c>
      <c r="V161" s="77">
        <v>2.8279579043401105E-3</v>
      </c>
      <c r="W161" s="80">
        <v>8.7236630844220303E-5</v>
      </c>
      <c r="X161" s="86" t="e">
        <f t="shared" si="4"/>
        <v>#VALUE!</v>
      </c>
    </row>
    <row r="162" spans="1:24" x14ac:dyDescent="0.3">
      <c r="A162" s="32">
        <v>2010</v>
      </c>
      <c r="B162" s="3">
        <v>40338</v>
      </c>
      <c r="C162" s="33">
        <v>6</v>
      </c>
      <c r="D162" s="2">
        <v>9</v>
      </c>
      <c r="E162" s="33">
        <v>160</v>
      </c>
      <c r="F162" s="92">
        <v>525</v>
      </c>
      <c r="G162" s="4">
        <v>18.075208333333332</v>
      </c>
      <c r="H162" s="37">
        <v>311.43958333333325</v>
      </c>
      <c r="I162" s="4">
        <v>22.782291666666666</v>
      </c>
      <c r="J162" s="37">
        <v>8.0491805555555569</v>
      </c>
      <c r="K162" s="4">
        <v>8.3822916666666654</v>
      </c>
      <c r="L162" s="37">
        <v>12.617916666666666</v>
      </c>
      <c r="M162" s="4">
        <v>21.378402777777776</v>
      </c>
      <c r="N162" s="63">
        <v>71.986620000000002</v>
      </c>
      <c r="O162" s="6">
        <v>71.986620000000002</v>
      </c>
      <c r="P162" s="37">
        <v>6.2196439679999997</v>
      </c>
      <c r="Q162" s="7">
        <f t="shared" si="5"/>
        <v>6.2196439680000006</v>
      </c>
      <c r="R162" s="60">
        <v>311.43958333333325</v>
      </c>
      <c r="S162" s="61">
        <v>2272.4500637499996</v>
      </c>
      <c r="T162" s="91"/>
      <c r="U162" s="89">
        <v>73569.339390734109</v>
      </c>
      <c r="V162" s="77">
        <v>2.7369771803637949E-3</v>
      </c>
      <c r="W162" s="80">
        <v>8.4541250737169867E-5</v>
      </c>
      <c r="X162" s="86" t="e">
        <f t="shared" si="4"/>
        <v>#VALUE!</v>
      </c>
    </row>
    <row r="163" spans="1:24" x14ac:dyDescent="0.3">
      <c r="A163" s="32">
        <v>2010</v>
      </c>
      <c r="B163" s="3">
        <v>40339</v>
      </c>
      <c r="C163" s="33">
        <v>6</v>
      </c>
      <c r="D163" s="2">
        <v>10</v>
      </c>
      <c r="E163" s="33">
        <v>161</v>
      </c>
      <c r="F163" s="92">
        <v>526</v>
      </c>
      <c r="G163" s="4">
        <v>13.840208333333331</v>
      </c>
      <c r="H163" s="37">
        <v>311.88958333333323</v>
      </c>
      <c r="I163" s="4">
        <v>18.901041666666664</v>
      </c>
      <c r="J163" s="37">
        <v>8.1437499999999989</v>
      </c>
      <c r="K163" s="4">
        <v>8.5299305555555538</v>
      </c>
      <c r="L163" s="37">
        <v>12.784236111111113</v>
      </c>
      <c r="M163" s="4">
        <v>17.991527777777776</v>
      </c>
      <c r="N163" s="63">
        <v>65.433485714285695</v>
      </c>
      <c r="O163" s="6">
        <v>65.433485714285695</v>
      </c>
      <c r="P163" s="37">
        <v>5.6534531657142839</v>
      </c>
      <c r="Q163" s="7">
        <f t="shared" si="5"/>
        <v>5.6534531657142848</v>
      </c>
      <c r="R163" s="60">
        <v>311.88958333333323</v>
      </c>
      <c r="S163" s="61">
        <v>2275.733533749999</v>
      </c>
      <c r="T163" s="91"/>
      <c r="U163" s="89">
        <v>73472.455569848535</v>
      </c>
      <c r="V163" s="77">
        <v>2.4842333611872439E-3</v>
      </c>
      <c r="W163" s="80">
        <v>7.6946566190913264E-5</v>
      </c>
      <c r="X163" s="86" t="e">
        <f t="shared" si="4"/>
        <v>#VALUE!</v>
      </c>
    </row>
    <row r="164" spans="1:24" x14ac:dyDescent="0.3">
      <c r="A164" s="32">
        <v>2010</v>
      </c>
      <c r="B164" s="3">
        <v>40340</v>
      </c>
      <c r="C164" s="33">
        <v>6</v>
      </c>
      <c r="D164" s="2">
        <v>11</v>
      </c>
      <c r="E164" s="33">
        <v>162</v>
      </c>
      <c r="F164" s="92">
        <v>527</v>
      </c>
      <c r="G164" s="4">
        <v>15.574583333333331</v>
      </c>
      <c r="H164" s="37">
        <v>310.93333333333339</v>
      </c>
      <c r="I164" s="4">
        <v>18.498124999999998</v>
      </c>
      <c r="J164" s="37">
        <v>8.1734722222222231</v>
      </c>
      <c r="K164" s="4">
        <v>8.8708333333333318</v>
      </c>
      <c r="L164" s="37">
        <v>13.133402777777777</v>
      </c>
      <c r="M164" s="4">
        <v>16.736805555555552</v>
      </c>
      <c r="N164" s="63">
        <v>65.074666666666701</v>
      </c>
      <c r="O164" s="6">
        <v>65.074666666666701</v>
      </c>
      <c r="P164" s="37">
        <v>5.6224512000000031</v>
      </c>
      <c r="Q164" s="7">
        <f t="shared" si="5"/>
        <v>5.6224512000000031</v>
      </c>
      <c r="R164" s="60">
        <v>310.93333333333339</v>
      </c>
      <c r="S164" s="61">
        <v>2268.7561600000004</v>
      </c>
      <c r="T164" s="91"/>
      <c r="U164" s="89">
        <v>73375.571748962961</v>
      </c>
      <c r="V164" s="77">
        <v>2.4782086762466364E-3</v>
      </c>
      <c r="W164" s="80">
        <v>7.6625654369493439E-5</v>
      </c>
      <c r="X164" s="86" t="e">
        <f t="shared" si="4"/>
        <v>#VALUE!</v>
      </c>
    </row>
    <row r="165" spans="1:24" x14ac:dyDescent="0.3">
      <c r="A165" s="32">
        <v>2010</v>
      </c>
      <c r="B165" s="3">
        <v>40341</v>
      </c>
      <c r="C165" s="33">
        <v>6</v>
      </c>
      <c r="D165" s="2">
        <v>12</v>
      </c>
      <c r="E165" s="33">
        <v>163</v>
      </c>
      <c r="F165" s="92">
        <v>528</v>
      </c>
      <c r="G165" s="4">
        <v>11.889791666666667</v>
      </c>
      <c r="H165" s="37">
        <v>312.67500000000001</v>
      </c>
      <c r="I165" s="4">
        <v>16.555624999999999</v>
      </c>
      <c r="J165" s="37">
        <v>8.2840277777777782</v>
      </c>
      <c r="K165" s="4">
        <v>8.9306249999999991</v>
      </c>
      <c r="L165" s="37">
        <v>13.320763888888889</v>
      </c>
      <c r="M165" s="4">
        <v>16.0975</v>
      </c>
      <c r="N165" s="63" t="s">
        <v>27</v>
      </c>
      <c r="O165" s="6">
        <v>55.279583333333299</v>
      </c>
      <c r="P165" s="37" t="s">
        <v>27</v>
      </c>
      <c r="Q165" s="7">
        <f t="shared" si="5"/>
        <v>4.7761559999999976</v>
      </c>
      <c r="R165" s="60">
        <v>312.67500000000001</v>
      </c>
      <c r="S165" s="61">
        <v>2281.4644050000002</v>
      </c>
      <c r="T165" s="91"/>
      <c r="U165" s="89">
        <v>73278.687928077386</v>
      </c>
      <c r="V165" s="77" t="s">
        <v>27</v>
      </c>
      <c r="W165" s="80" t="s">
        <v>27</v>
      </c>
      <c r="X165" s="86" t="e">
        <f t="shared" si="4"/>
        <v>#VALUE!</v>
      </c>
    </row>
    <row r="166" spans="1:24" x14ac:dyDescent="0.3">
      <c r="A166" s="32">
        <v>2010</v>
      </c>
      <c r="B166" s="3">
        <v>40342</v>
      </c>
      <c r="C166" s="33">
        <v>6</v>
      </c>
      <c r="D166" s="2">
        <v>13</v>
      </c>
      <c r="E166" s="33">
        <v>164</v>
      </c>
      <c r="F166" s="92">
        <v>529</v>
      </c>
      <c r="G166" s="4">
        <v>12.079375000000004</v>
      </c>
      <c r="H166" s="37">
        <v>312.47083333333342</v>
      </c>
      <c r="I166" s="4">
        <v>16.993333333333332</v>
      </c>
      <c r="J166" s="37">
        <v>8.2830952380952372</v>
      </c>
      <c r="K166" s="4">
        <v>8.8947619047619053</v>
      </c>
      <c r="L166" s="37">
        <v>13.306904761904761</v>
      </c>
      <c r="M166" s="4">
        <v>14.061904761904762</v>
      </c>
      <c r="N166" s="63">
        <v>45.484499999999997</v>
      </c>
      <c r="O166" s="6">
        <v>45.484499999999997</v>
      </c>
      <c r="P166" s="37">
        <v>3.9298607999999997</v>
      </c>
      <c r="Q166" s="7">
        <f t="shared" si="5"/>
        <v>3.9298607999999997</v>
      </c>
      <c r="R166" s="60">
        <v>312.47083333333342</v>
      </c>
      <c r="S166" s="61">
        <v>2279.9746825000007</v>
      </c>
      <c r="T166" s="91"/>
      <c r="U166" s="89">
        <v>73181.804107191812</v>
      </c>
      <c r="V166" s="77">
        <v>1.7236422975060815E-3</v>
      </c>
      <c r="W166" s="80">
        <v>5.3699971570034029E-5</v>
      </c>
      <c r="X166" s="86" t="e">
        <f t="shared" si="4"/>
        <v>#VALUE!</v>
      </c>
    </row>
    <row r="167" spans="1:24" x14ac:dyDescent="0.3">
      <c r="A167" s="32">
        <v>2010</v>
      </c>
      <c r="B167" s="3">
        <v>40343</v>
      </c>
      <c r="C167" s="33">
        <v>6</v>
      </c>
      <c r="D167" s="2">
        <v>14</v>
      </c>
      <c r="E167" s="33">
        <v>165</v>
      </c>
      <c r="F167" s="92">
        <v>530</v>
      </c>
      <c r="G167" s="4">
        <v>15.107291666666667</v>
      </c>
      <c r="H167" s="37">
        <v>310.63125000000008</v>
      </c>
      <c r="I167" s="4">
        <v>19.21947916666667</v>
      </c>
      <c r="J167" s="37" t="s">
        <v>27</v>
      </c>
      <c r="K167" s="4" t="s">
        <v>27</v>
      </c>
      <c r="L167" s="37" t="s">
        <v>27</v>
      </c>
      <c r="M167" s="4" t="s">
        <v>27</v>
      </c>
      <c r="N167" s="63">
        <v>86.028548148148204</v>
      </c>
      <c r="O167" s="6">
        <v>86.028548148148204</v>
      </c>
      <c r="P167" s="37">
        <v>7.4328665600000052</v>
      </c>
      <c r="Q167" s="7">
        <f t="shared" si="5"/>
        <v>7.4328665600000043</v>
      </c>
      <c r="R167" s="60">
        <v>310.63125000000008</v>
      </c>
      <c r="S167" s="61">
        <v>2266.5519787500002</v>
      </c>
      <c r="T167" s="91"/>
      <c r="U167" s="89">
        <v>73084.920286306238</v>
      </c>
      <c r="V167" s="77">
        <v>3.2793717636686271E-3</v>
      </c>
      <c r="W167" s="80">
        <v>1.0170178103611731E-4</v>
      </c>
      <c r="X167" s="86" t="e">
        <f t="shared" si="4"/>
        <v>#VALUE!</v>
      </c>
    </row>
    <row r="168" spans="1:24" x14ac:dyDescent="0.3">
      <c r="A168" s="32">
        <v>2010</v>
      </c>
      <c r="B168" s="3">
        <v>40344</v>
      </c>
      <c r="C168" s="33">
        <v>6</v>
      </c>
      <c r="D168" s="2">
        <v>15</v>
      </c>
      <c r="E168" s="33">
        <v>166</v>
      </c>
      <c r="F168" s="92">
        <v>531</v>
      </c>
      <c r="G168" s="4">
        <v>19.325624999999999</v>
      </c>
      <c r="H168" s="37">
        <v>309.54583333333341</v>
      </c>
      <c r="I168" s="4">
        <v>22.1253125</v>
      </c>
      <c r="J168" s="37" t="s">
        <v>27</v>
      </c>
      <c r="K168" s="4" t="s">
        <v>27</v>
      </c>
      <c r="L168" s="37" t="s">
        <v>27</v>
      </c>
      <c r="M168" s="4" t="s">
        <v>27</v>
      </c>
      <c r="N168" s="63">
        <v>90.074230769230795</v>
      </c>
      <c r="O168" s="6">
        <v>90.074230769230795</v>
      </c>
      <c r="P168" s="37">
        <v>7.7824135384615403</v>
      </c>
      <c r="Q168" s="7">
        <f t="shared" si="5"/>
        <v>7.7824135384615412</v>
      </c>
      <c r="R168" s="60">
        <v>309.54583333333341</v>
      </c>
      <c r="S168" s="61">
        <v>2258.6321275000005</v>
      </c>
      <c r="T168" s="91"/>
      <c r="U168" s="89">
        <v>72988.036465420664</v>
      </c>
      <c r="V168" s="77">
        <v>3.4456312932534157E-3</v>
      </c>
      <c r="W168" s="80">
        <v>1.0662587891576714E-4</v>
      </c>
      <c r="X168" s="86" t="e">
        <f t="shared" si="4"/>
        <v>#VALUE!</v>
      </c>
    </row>
    <row r="169" spans="1:24" x14ac:dyDescent="0.3">
      <c r="A169" s="32">
        <v>2010</v>
      </c>
      <c r="B169" s="3">
        <v>40345</v>
      </c>
      <c r="C169" s="33">
        <v>6</v>
      </c>
      <c r="D169" s="2">
        <v>16</v>
      </c>
      <c r="E169" s="33">
        <v>167</v>
      </c>
      <c r="F169" s="92">
        <v>532</v>
      </c>
      <c r="G169" s="4">
        <v>18.986666666666668</v>
      </c>
      <c r="H169" s="37">
        <v>309.76458333333329</v>
      </c>
      <c r="I169" s="4">
        <v>21.044583333333335</v>
      </c>
      <c r="J169" s="37" t="s">
        <v>27</v>
      </c>
      <c r="K169" s="4" t="s">
        <v>27</v>
      </c>
      <c r="L169" s="37" t="s">
        <v>27</v>
      </c>
      <c r="M169" s="4" t="s">
        <v>27</v>
      </c>
      <c r="N169" s="63">
        <v>90.521192857142907</v>
      </c>
      <c r="O169" s="6">
        <v>90.521192857142907</v>
      </c>
      <c r="P169" s="37">
        <v>7.8210310628571467</v>
      </c>
      <c r="Q169" s="7">
        <f t="shared" si="5"/>
        <v>7.8210310628571476</v>
      </c>
      <c r="R169" s="60">
        <v>309.76458333333329</v>
      </c>
      <c r="S169" s="61">
        <v>2260.2282587499994</v>
      </c>
      <c r="T169" s="91"/>
      <c r="U169" s="89">
        <v>72891.15264453509</v>
      </c>
      <c r="V169" s="77">
        <v>3.4602837269110615E-3</v>
      </c>
      <c r="W169" s="80">
        <v>1.0729739864311938E-4</v>
      </c>
      <c r="X169" s="86" t="e">
        <f t="shared" si="4"/>
        <v>#VALUE!</v>
      </c>
    </row>
    <row r="170" spans="1:24" x14ac:dyDescent="0.3">
      <c r="A170" s="32">
        <v>2010</v>
      </c>
      <c r="B170" s="3">
        <v>40346</v>
      </c>
      <c r="C170" s="33">
        <v>6</v>
      </c>
      <c r="D170" s="2">
        <v>17</v>
      </c>
      <c r="E170" s="33">
        <v>168</v>
      </c>
      <c r="F170" s="92">
        <v>533</v>
      </c>
      <c r="G170" s="4">
        <v>18.165625000000002</v>
      </c>
      <c r="H170" s="37">
        <v>309.7833333333333</v>
      </c>
      <c r="I170" s="4">
        <v>22.346145833333331</v>
      </c>
      <c r="J170" s="37" t="s">
        <v>27</v>
      </c>
      <c r="K170" s="4" t="s">
        <v>27</v>
      </c>
      <c r="L170" s="37" t="s">
        <v>27</v>
      </c>
      <c r="M170" s="4" t="s">
        <v>27</v>
      </c>
      <c r="N170" s="63" t="s">
        <v>27</v>
      </c>
      <c r="O170" s="6">
        <v>109.840652678571</v>
      </c>
      <c r="P170" s="37" t="s">
        <v>27</v>
      </c>
      <c r="Q170" s="7">
        <f t="shared" si="5"/>
        <v>9.4902323914285365</v>
      </c>
      <c r="R170" s="60">
        <v>309.7833333333333</v>
      </c>
      <c r="S170" s="61">
        <v>2260.3650699999994</v>
      </c>
      <c r="T170" s="91"/>
      <c r="U170" s="89">
        <v>72794.268823649516</v>
      </c>
      <c r="V170" s="77" t="s">
        <v>27</v>
      </c>
      <c r="W170" s="80" t="s">
        <v>27</v>
      </c>
      <c r="X170" s="86" t="e">
        <f t="shared" si="4"/>
        <v>#VALUE!</v>
      </c>
    </row>
    <row r="171" spans="1:24" x14ac:dyDescent="0.3">
      <c r="A171" s="32">
        <v>2010</v>
      </c>
      <c r="B171" s="3">
        <v>40347</v>
      </c>
      <c r="C171" s="33">
        <v>6</v>
      </c>
      <c r="D171" s="2">
        <v>18</v>
      </c>
      <c r="E171" s="33">
        <v>169</v>
      </c>
      <c r="F171" s="92">
        <v>534</v>
      </c>
      <c r="G171" s="4">
        <v>19.463749999999997</v>
      </c>
      <c r="H171" s="37">
        <v>308.68333333333322</v>
      </c>
      <c r="I171" s="4">
        <v>23.905833333333334</v>
      </c>
      <c r="J171" s="37" t="s">
        <v>27</v>
      </c>
      <c r="K171" s="4" t="s">
        <v>27</v>
      </c>
      <c r="L171" s="37" t="s">
        <v>27</v>
      </c>
      <c r="M171" s="4" t="s">
        <v>27</v>
      </c>
      <c r="N171" s="63">
        <v>129.1601125</v>
      </c>
      <c r="O171" s="6">
        <v>129.1601125</v>
      </c>
      <c r="P171" s="37">
        <v>11.159433719999999</v>
      </c>
      <c r="Q171" s="7">
        <f t="shared" si="5"/>
        <v>11.159433719999999</v>
      </c>
      <c r="R171" s="60">
        <v>308.68333333333322</v>
      </c>
      <c r="S171" s="61">
        <v>2252.3388099999993</v>
      </c>
      <c r="T171" s="91"/>
      <c r="U171" s="89">
        <v>72697.385002763942</v>
      </c>
      <c r="V171" s="77">
        <v>4.9545981583472348E-3</v>
      </c>
      <c r="W171" s="80">
        <v>1.5350529760562527E-4</v>
      </c>
      <c r="X171" s="86" t="e">
        <f t="shared" si="4"/>
        <v>#VALUE!</v>
      </c>
    </row>
    <row r="172" spans="1:24" x14ac:dyDescent="0.3">
      <c r="A172" s="32">
        <v>2010</v>
      </c>
      <c r="B172" s="3">
        <v>40348</v>
      </c>
      <c r="C172" s="33">
        <v>6</v>
      </c>
      <c r="D172" s="2">
        <v>19</v>
      </c>
      <c r="E172" s="33">
        <v>170</v>
      </c>
      <c r="F172" s="92">
        <v>535</v>
      </c>
      <c r="G172" s="4">
        <v>17.621041666666663</v>
      </c>
      <c r="H172" s="37">
        <v>307.60208333333333</v>
      </c>
      <c r="I172" s="4">
        <v>20.994999999999997</v>
      </c>
      <c r="J172" s="37" t="s">
        <v>27</v>
      </c>
      <c r="K172" s="4" t="s">
        <v>27</v>
      </c>
      <c r="L172" s="37" t="s">
        <v>27</v>
      </c>
      <c r="M172" s="4" t="s">
        <v>27</v>
      </c>
      <c r="N172" s="63">
        <v>86.674512500000006</v>
      </c>
      <c r="O172" s="6">
        <v>86.674512500000006</v>
      </c>
      <c r="P172" s="37">
        <v>7.4886778800000009</v>
      </c>
      <c r="Q172" s="7">
        <f t="shared" si="5"/>
        <v>7.48867788</v>
      </c>
      <c r="R172" s="60">
        <v>307.60208333333333</v>
      </c>
      <c r="S172" s="61">
        <v>2244.4493612499996</v>
      </c>
      <c r="T172" s="91"/>
      <c r="U172" s="89">
        <v>72600.501181878368</v>
      </c>
      <c r="V172" s="77">
        <v>3.3365323403105594E-3</v>
      </c>
      <c r="W172" s="80">
        <v>1.0314912098525886E-4</v>
      </c>
      <c r="X172" s="86" t="e">
        <f t="shared" si="4"/>
        <v>#VALUE!</v>
      </c>
    </row>
    <row r="173" spans="1:24" x14ac:dyDescent="0.3">
      <c r="A173" s="32">
        <v>2010</v>
      </c>
      <c r="B173" s="3">
        <v>40349</v>
      </c>
      <c r="C173" s="33">
        <v>6</v>
      </c>
      <c r="D173" s="2">
        <v>20</v>
      </c>
      <c r="E173" s="33">
        <v>171</v>
      </c>
      <c r="F173" s="92">
        <v>536</v>
      </c>
      <c r="G173" s="4">
        <v>19.095208333333336</v>
      </c>
      <c r="H173" s="37">
        <v>307.00624999999997</v>
      </c>
      <c r="I173" s="4">
        <v>21.774791666666662</v>
      </c>
      <c r="J173" s="37" t="s">
        <v>27</v>
      </c>
      <c r="K173" s="4" t="s">
        <v>27</v>
      </c>
      <c r="L173" s="37" t="s">
        <v>27</v>
      </c>
      <c r="M173" s="4" t="s">
        <v>27</v>
      </c>
      <c r="N173" s="63">
        <v>50.682242857142903</v>
      </c>
      <c r="O173" s="6">
        <v>50.682242857142903</v>
      </c>
      <c r="P173" s="37">
        <v>4.378945782857147</v>
      </c>
      <c r="Q173" s="7">
        <f t="shared" si="5"/>
        <v>4.378945782857147</v>
      </c>
      <c r="R173" s="60">
        <v>307.00624999999997</v>
      </c>
      <c r="S173" s="61">
        <v>2240.1018037499998</v>
      </c>
      <c r="T173" s="91"/>
      <c r="U173" s="89">
        <v>72503.617360992794</v>
      </c>
      <c r="V173" s="77">
        <v>1.9547976683589362E-3</v>
      </c>
      <c r="W173" s="80">
        <v>6.039623872909044E-5</v>
      </c>
      <c r="X173" s="86" t="e">
        <f t="shared" si="4"/>
        <v>#VALUE!</v>
      </c>
    </row>
    <row r="174" spans="1:24" x14ac:dyDescent="0.3">
      <c r="A174" s="32">
        <v>2010</v>
      </c>
      <c r="B174" s="3">
        <v>40350</v>
      </c>
      <c r="C174" s="33">
        <v>6</v>
      </c>
      <c r="D174" s="2">
        <v>21</v>
      </c>
      <c r="E174" s="33">
        <v>172</v>
      </c>
      <c r="F174" s="92">
        <v>537</v>
      </c>
      <c r="G174" s="4">
        <v>21.087500000000002</v>
      </c>
      <c r="H174" s="37">
        <v>306.46875000000006</v>
      </c>
      <c r="I174" s="4">
        <v>23.061875000000001</v>
      </c>
      <c r="J174" s="37" t="s">
        <v>27</v>
      </c>
      <c r="K174" s="4" t="s">
        <v>27</v>
      </c>
      <c r="L174" s="37" t="s">
        <v>27</v>
      </c>
      <c r="M174" s="4" t="s">
        <v>27</v>
      </c>
      <c r="N174" s="63">
        <v>77.108666666666693</v>
      </c>
      <c r="O174" s="6">
        <v>77.108666666666693</v>
      </c>
      <c r="P174" s="37">
        <v>6.6621888000000027</v>
      </c>
      <c r="Q174" s="7">
        <f t="shared" si="5"/>
        <v>6.6621888000000018</v>
      </c>
      <c r="R174" s="60">
        <v>306.46875000000006</v>
      </c>
      <c r="S174" s="61">
        <v>2236.1798812500001</v>
      </c>
      <c r="T174" s="91"/>
      <c r="U174" s="89">
        <v>72406.73354010722</v>
      </c>
      <c r="V174" s="77">
        <v>2.9792723098268428E-3</v>
      </c>
      <c r="W174" s="80">
        <v>9.2010624900095965E-5</v>
      </c>
      <c r="X174" s="86" t="e">
        <f t="shared" si="4"/>
        <v>#VALUE!</v>
      </c>
    </row>
    <row r="175" spans="1:24" x14ac:dyDescent="0.3">
      <c r="A175" s="32">
        <v>2010</v>
      </c>
      <c r="B175" s="3">
        <v>40351</v>
      </c>
      <c r="C175" s="33">
        <v>6</v>
      </c>
      <c r="D175" s="2">
        <v>22</v>
      </c>
      <c r="E175" s="33">
        <v>173</v>
      </c>
      <c r="F175" s="92">
        <v>538</v>
      </c>
      <c r="G175" s="4">
        <v>19.443958333333338</v>
      </c>
      <c r="H175" s="37">
        <v>306.51458333333335</v>
      </c>
      <c r="I175" s="4">
        <v>21.780208333333334</v>
      </c>
      <c r="J175" s="37" t="s">
        <v>27</v>
      </c>
      <c r="K175" s="4" t="s">
        <v>27</v>
      </c>
      <c r="L175" s="37" t="s">
        <v>27</v>
      </c>
      <c r="M175" s="4" t="s">
        <v>27</v>
      </c>
      <c r="N175" s="63">
        <v>112.424248648649</v>
      </c>
      <c r="O175" s="6">
        <v>112.424248648649</v>
      </c>
      <c r="P175" s="37">
        <v>9.7134550832432733</v>
      </c>
      <c r="Q175" s="7">
        <f t="shared" si="5"/>
        <v>9.7134550832432733</v>
      </c>
      <c r="R175" s="60">
        <v>306.51458333333335</v>
      </c>
      <c r="S175" s="61">
        <v>2236.5143087500001</v>
      </c>
      <c r="T175" s="91"/>
      <c r="U175" s="89">
        <v>72309.849719221646</v>
      </c>
      <c r="V175" s="77">
        <v>4.343122261834388E-3</v>
      </c>
      <c r="W175" s="80">
        <v>1.3433100913583023E-4</v>
      </c>
      <c r="X175" s="86" t="e">
        <f t="shared" si="4"/>
        <v>#VALUE!</v>
      </c>
    </row>
    <row r="176" spans="1:24" x14ac:dyDescent="0.3">
      <c r="A176" s="32">
        <v>2010</v>
      </c>
      <c r="B176" s="3">
        <v>40352</v>
      </c>
      <c r="C176" s="33">
        <v>6</v>
      </c>
      <c r="D176" s="2">
        <v>23</v>
      </c>
      <c r="E176" s="33">
        <v>174</v>
      </c>
      <c r="F176" s="92">
        <v>539</v>
      </c>
      <c r="G176" s="4">
        <v>18.456041666666671</v>
      </c>
      <c r="H176" s="37">
        <v>308.08958333333345</v>
      </c>
      <c r="I176" s="4">
        <v>21.232916666666664</v>
      </c>
      <c r="J176" s="37" t="s">
        <v>27</v>
      </c>
      <c r="K176" s="4" t="s">
        <v>27</v>
      </c>
      <c r="L176" s="37" t="s">
        <v>27</v>
      </c>
      <c r="M176" s="4" t="s">
        <v>27</v>
      </c>
      <c r="N176" s="63">
        <v>88.302397368421097</v>
      </c>
      <c r="O176" s="6">
        <v>88.302397368421097</v>
      </c>
      <c r="P176" s="37">
        <v>7.629327132631583</v>
      </c>
      <c r="Q176" s="7">
        <f t="shared" si="5"/>
        <v>7.6293271326315839</v>
      </c>
      <c r="R176" s="60">
        <v>308.08958333333345</v>
      </c>
      <c r="S176" s="61">
        <v>2248.0064537500007</v>
      </c>
      <c r="T176" s="91"/>
      <c r="U176" s="89">
        <v>72212.965898336071</v>
      </c>
      <c r="V176" s="77">
        <v>3.3938190523896223E-3</v>
      </c>
      <c r="W176" s="80">
        <v>1.0565037784727491E-4</v>
      </c>
      <c r="X176" s="86" t="e">
        <f t="shared" si="4"/>
        <v>#VALUE!</v>
      </c>
    </row>
    <row r="177" spans="1:24" x14ac:dyDescent="0.3">
      <c r="A177" s="32">
        <v>2010</v>
      </c>
      <c r="B177" s="3">
        <v>40353</v>
      </c>
      <c r="C177" s="33">
        <v>6</v>
      </c>
      <c r="D177" s="2">
        <v>24</v>
      </c>
      <c r="E177" s="33">
        <v>175</v>
      </c>
      <c r="F177" s="92">
        <v>540</v>
      </c>
      <c r="G177" s="4">
        <v>16.556874999999998</v>
      </c>
      <c r="H177" s="37">
        <v>308.89791666666656</v>
      </c>
      <c r="I177" s="4">
        <v>19.828437500000003</v>
      </c>
      <c r="J177" s="37" t="s">
        <v>27</v>
      </c>
      <c r="K177" s="4" t="s">
        <v>27</v>
      </c>
      <c r="L177" s="37" t="s">
        <v>27</v>
      </c>
      <c r="M177" s="4" t="s">
        <v>27</v>
      </c>
      <c r="N177" s="63">
        <v>91.685686956521707</v>
      </c>
      <c r="O177" s="6">
        <v>91.685686956521707</v>
      </c>
      <c r="P177" s="37">
        <v>7.9216433530434749</v>
      </c>
      <c r="Q177" s="7">
        <f t="shared" si="5"/>
        <v>7.9216433530434758</v>
      </c>
      <c r="R177" s="60">
        <v>308.89791666666656</v>
      </c>
      <c r="S177" s="61">
        <v>2253.9045387499991</v>
      </c>
      <c r="T177" s="91"/>
      <c r="U177" s="89">
        <v>72116.082077450497</v>
      </c>
      <c r="V177" s="77">
        <v>3.5146312618176663E-3</v>
      </c>
      <c r="W177" s="80">
        <v>1.098457254587939E-4</v>
      </c>
      <c r="X177" s="86" t="e">
        <f t="shared" si="4"/>
        <v>#VALUE!</v>
      </c>
    </row>
    <row r="178" spans="1:24" x14ac:dyDescent="0.3">
      <c r="A178" s="32">
        <v>2010</v>
      </c>
      <c r="B178" s="3">
        <v>40354</v>
      </c>
      <c r="C178" s="33">
        <v>6</v>
      </c>
      <c r="D178" s="2">
        <v>25</v>
      </c>
      <c r="E178" s="33">
        <v>176</v>
      </c>
      <c r="F178" s="92">
        <v>541</v>
      </c>
      <c r="G178" s="4">
        <v>15.056041666666667</v>
      </c>
      <c r="H178" s="37">
        <v>309.05833333333339</v>
      </c>
      <c r="I178" s="4">
        <v>18.990416666666665</v>
      </c>
      <c r="J178" s="37">
        <v>8.8714444444444442</v>
      </c>
      <c r="K178" s="4">
        <v>11.215999999999999</v>
      </c>
      <c r="L178" s="37">
        <v>14.612555555555558</v>
      </c>
      <c r="M178" s="4">
        <v>18.115222222222222</v>
      </c>
      <c r="N178" s="63">
        <v>54.074100000000001</v>
      </c>
      <c r="O178" s="6">
        <v>54.074100000000001</v>
      </c>
      <c r="P178" s="37">
        <v>4.6720022400000003</v>
      </c>
      <c r="Q178" s="7">
        <f t="shared" si="5"/>
        <v>4.6720022400000003</v>
      </c>
      <c r="R178" s="60">
        <v>309.05833333333339</v>
      </c>
      <c r="S178" s="61">
        <v>2255.0750350000003</v>
      </c>
      <c r="T178" s="91"/>
      <c r="U178" s="89">
        <v>72019.198256564923</v>
      </c>
      <c r="V178" s="77">
        <v>2.0717724100031997E-3</v>
      </c>
      <c r="W178" s="80">
        <v>6.4871622471500135E-5</v>
      </c>
      <c r="X178" s="86" t="e">
        <f t="shared" si="4"/>
        <v>#VALUE!</v>
      </c>
    </row>
    <row r="179" spans="1:24" x14ac:dyDescent="0.3">
      <c r="A179" s="32">
        <v>2010</v>
      </c>
      <c r="B179" s="3">
        <v>40355</v>
      </c>
      <c r="C179" s="33">
        <v>6</v>
      </c>
      <c r="D179" s="2">
        <v>26</v>
      </c>
      <c r="E179" s="33">
        <v>177</v>
      </c>
      <c r="F179" s="92">
        <v>542</v>
      </c>
      <c r="G179" s="4">
        <v>16.886041666666667</v>
      </c>
      <c r="H179" s="37">
        <v>308.70208333333341</v>
      </c>
      <c r="I179" s="4">
        <v>21.053333333333331</v>
      </c>
      <c r="J179" s="37">
        <v>8.8831249999999997</v>
      </c>
      <c r="K179" s="4">
        <v>11.301527777777777</v>
      </c>
      <c r="L179" s="37">
        <v>14.891388888888889</v>
      </c>
      <c r="M179" s="4">
        <v>19.610763888888886</v>
      </c>
      <c r="N179" s="63" t="s">
        <v>27</v>
      </c>
      <c r="O179" s="6">
        <v>79.939425999999997</v>
      </c>
      <c r="P179" s="37" t="s">
        <v>27</v>
      </c>
      <c r="Q179" s="7">
        <f t="shared" si="5"/>
        <v>6.9067664064000001</v>
      </c>
      <c r="R179" s="60">
        <v>308.70208333333341</v>
      </c>
      <c r="S179" s="61">
        <v>2252.4756212500006</v>
      </c>
      <c r="T179" s="91"/>
      <c r="U179" s="89">
        <v>71922.314435679349</v>
      </c>
      <c r="V179" s="77" t="s">
        <v>27</v>
      </c>
      <c r="W179" s="80" t="s">
        <v>27</v>
      </c>
      <c r="X179" s="86" t="e">
        <f t="shared" si="4"/>
        <v>#VALUE!</v>
      </c>
    </row>
    <row r="180" spans="1:24" x14ac:dyDescent="0.3">
      <c r="A180" s="32">
        <v>2010</v>
      </c>
      <c r="B180" s="3">
        <v>40356</v>
      </c>
      <c r="C180" s="33">
        <v>6</v>
      </c>
      <c r="D180" s="2">
        <v>27</v>
      </c>
      <c r="E180" s="33">
        <v>178</v>
      </c>
      <c r="F180" s="92">
        <v>543</v>
      </c>
      <c r="G180" s="4">
        <v>19.224791666666665</v>
      </c>
      <c r="H180" s="37">
        <v>308.46875000000006</v>
      </c>
      <c r="I180" s="4">
        <v>22.01927083333333</v>
      </c>
      <c r="J180" s="37">
        <v>9.0491666666666664</v>
      </c>
      <c r="K180" s="4">
        <v>10.819027777777777</v>
      </c>
      <c r="L180" s="37">
        <v>13.611874999999996</v>
      </c>
      <c r="M180" s="4">
        <v>19.348819444444445</v>
      </c>
      <c r="N180" s="63">
        <v>105.80475199999999</v>
      </c>
      <c r="O180" s="6">
        <v>105.80475199999999</v>
      </c>
      <c r="P180" s="37">
        <v>9.1415305727999989</v>
      </c>
      <c r="Q180" s="7">
        <f t="shared" si="5"/>
        <v>9.1415305727999989</v>
      </c>
      <c r="R180" s="60">
        <v>308.46875000000006</v>
      </c>
      <c r="S180" s="61">
        <v>2250.7730812500004</v>
      </c>
      <c r="T180" s="91"/>
      <c r="U180" s="89">
        <v>71825.430614793775</v>
      </c>
      <c r="V180" s="77">
        <v>4.0615069768486448E-3</v>
      </c>
      <c r="W180" s="80">
        <v>1.2727428843172339E-4</v>
      </c>
      <c r="X180" s="86" t="e">
        <f t="shared" si="4"/>
        <v>#VALUE!</v>
      </c>
    </row>
    <row r="181" spans="1:24" x14ac:dyDescent="0.3">
      <c r="A181" s="32">
        <v>2010</v>
      </c>
      <c r="B181" s="3">
        <v>40357</v>
      </c>
      <c r="C181" s="33">
        <v>6</v>
      </c>
      <c r="D181" s="2">
        <v>28</v>
      </c>
      <c r="E181" s="33">
        <v>179</v>
      </c>
      <c r="F181" s="92">
        <v>544</v>
      </c>
      <c r="G181" s="4">
        <v>18.548750000000002</v>
      </c>
      <c r="H181" s="37">
        <v>307.94583333333327</v>
      </c>
      <c r="I181" s="4">
        <v>22.227083333333336</v>
      </c>
      <c r="J181" s="37">
        <v>9.1506249999999998</v>
      </c>
      <c r="K181" s="4">
        <v>10.404305555555553</v>
      </c>
      <c r="L181" s="37">
        <v>12.933749999999996</v>
      </c>
      <c r="M181" s="4">
        <v>19.828611111111105</v>
      </c>
      <c r="N181" s="63">
        <v>129.127294444444</v>
      </c>
      <c r="O181" s="6">
        <v>129.127294444444</v>
      </c>
      <c r="P181" s="37">
        <v>11.15659823999996</v>
      </c>
      <c r="Q181" s="7">
        <f t="shared" si="5"/>
        <v>11.156598239999962</v>
      </c>
      <c r="R181" s="60">
        <v>307.94583333333327</v>
      </c>
      <c r="S181" s="61">
        <v>2246.9575674999996</v>
      </c>
      <c r="T181" s="91"/>
      <c r="U181" s="89">
        <v>71728.546793908201</v>
      </c>
      <c r="V181" s="77">
        <v>4.9652020142120293E-3</v>
      </c>
      <c r="W181" s="80">
        <v>1.5553916451221725E-4</v>
      </c>
      <c r="X181" s="86" t="e">
        <f t="shared" si="4"/>
        <v>#VALUE!</v>
      </c>
    </row>
    <row r="182" spans="1:24" x14ac:dyDescent="0.3">
      <c r="A182" s="32">
        <v>2010</v>
      </c>
      <c r="B182" s="3">
        <v>40358</v>
      </c>
      <c r="C182" s="33">
        <v>6</v>
      </c>
      <c r="D182" s="2">
        <v>29</v>
      </c>
      <c r="E182" s="33">
        <v>180</v>
      </c>
      <c r="F182" s="92">
        <v>545</v>
      </c>
      <c r="G182" s="4">
        <v>13.433125000000006</v>
      </c>
      <c r="H182" s="37">
        <v>307.40208333333322</v>
      </c>
      <c r="I182" s="4">
        <v>18.346145833333335</v>
      </c>
      <c r="J182" s="37">
        <v>9.3265277777777769</v>
      </c>
      <c r="K182" s="4">
        <v>10.660138888888888</v>
      </c>
      <c r="L182" s="37">
        <v>13.302500000000002</v>
      </c>
      <c r="M182" s="4">
        <v>17.72861111111111</v>
      </c>
      <c r="N182" s="63" t="s">
        <v>27</v>
      </c>
      <c r="O182" s="6">
        <v>131.49863813131299</v>
      </c>
      <c r="P182" s="37" t="s">
        <v>27</v>
      </c>
      <c r="Q182" s="7">
        <f t="shared" si="5"/>
        <v>11.361482334545443</v>
      </c>
      <c r="R182" s="60">
        <v>307.40208333333322</v>
      </c>
      <c r="S182" s="61">
        <v>2242.9900412499992</v>
      </c>
      <c r="T182" s="91"/>
      <c r="U182" s="89">
        <v>71631.662973022627</v>
      </c>
      <c r="V182" s="77" t="s">
        <v>27</v>
      </c>
      <c r="W182" s="80" t="s">
        <v>27</v>
      </c>
      <c r="X182" s="86" t="e">
        <f t="shared" si="4"/>
        <v>#VALUE!</v>
      </c>
    </row>
    <row r="183" spans="1:24" x14ac:dyDescent="0.3">
      <c r="A183" s="32">
        <v>2010</v>
      </c>
      <c r="B183" s="3">
        <v>40359</v>
      </c>
      <c r="C183" s="33">
        <v>6</v>
      </c>
      <c r="D183" s="2">
        <v>30</v>
      </c>
      <c r="E183" s="33">
        <v>181</v>
      </c>
      <c r="F183" s="92">
        <v>546</v>
      </c>
      <c r="G183" s="4">
        <v>16.668125</v>
      </c>
      <c r="H183" s="37">
        <v>307.18333333333322</v>
      </c>
      <c r="I183" s="4">
        <v>21.497604166666665</v>
      </c>
      <c r="J183" s="37">
        <v>9.2786805555555549</v>
      </c>
      <c r="K183" s="4">
        <v>10.510833333333336</v>
      </c>
      <c r="L183" s="37">
        <v>13.266666666666666</v>
      </c>
      <c r="M183" s="4">
        <v>17.620208333333327</v>
      </c>
      <c r="N183" s="63" t="s">
        <v>27</v>
      </c>
      <c r="O183" s="6">
        <v>133.869981818182</v>
      </c>
      <c r="P183" s="37" t="s">
        <v>27</v>
      </c>
      <c r="Q183" s="7">
        <f t="shared" si="5"/>
        <v>11.566366429090925</v>
      </c>
      <c r="R183" s="60">
        <v>307.18333333333322</v>
      </c>
      <c r="S183" s="61">
        <v>2241.3939099999993</v>
      </c>
      <c r="T183" s="91"/>
      <c r="U183" s="89">
        <v>71534.779152137053</v>
      </c>
      <c r="V183" s="77" t="s">
        <v>27</v>
      </c>
      <c r="W183" s="80" t="s">
        <v>27</v>
      </c>
      <c r="X183" s="86" t="e">
        <f t="shared" si="4"/>
        <v>#VALUE!</v>
      </c>
    </row>
    <row r="184" spans="1:24" x14ac:dyDescent="0.3">
      <c r="A184" s="32">
        <v>2010</v>
      </c>
      <c r="B184" s="3">
        <v>40360</v>
      </c>
      <c r="C184" s="33">
        <v>7</v>
      </c>
      <c r="D184" s="2">
        <v>1</v>
      </c>
      <c r="E184" s="33">
        <v>182</v>
      </c>
      <c r="F184" s="92">
        <v>547</v>
      </c>
      <c r="G184" s="4">
        <v>20.380208333333329</v>
      </c>
      <c r="H184" s="37">
        <v>306.49583333333334</v>
      </c>
      <c r="I184" s="4">
        <v>22.644895833333329</v>
      </c>
      <c r="J184" s="37">
        <v>9.2924999999999986</v>
      </c>
      <c r="K184" s="4">
        <v>10.482013888888886</v>
      </c>
      <c r="L184" s="37">
        <v>13.057569444444445</v>
      </c>
      <c r="M184" s="4">
        <v>18.544305555555557</v>
      </c>
      <c r="N184" s="63" t="s">
        <v>27</v>
      </c>
      <c r="O184" s="6">
        <v>136.24132550505101</v>
      </c>
      <c r="P184" s="37" t="s">
        <v>27</v>
      </c>
      <c r="Q184" s="7">
        <f t="shared" si="5"/>
        <v>11.771250523636407</v>
      </c>
      <c r="R184" s="60">
        <v>306.49583333333334</v>
      </c>
      <c r="S184" s="61">
        <v>2236.3774974999997</v>
      </c>
      <c r="T184" s="91"/>
      <c r="U184" s="89">
        <v>71437.895331251479</v>
      </c>
      <c r="V184" s="77" t="s">
        <v>27</v>
      </c>
      <c r="W184" s="80" t="s">
        <v>27</v>
      </c>
      <c r="X184" s="86" t="e">
        <f t="shared" si="4"/>
        <v>#VALUE!</v>
      </c>
    </row>
    <row r="185" spans="1:24" x14ac:dyDescent="0.3">
      <c r="A185" s="32">
        <v>2010</v>
      </c>
      <c r="B185" s="3">
        <v>40361</v>
      </c>
      <c r="C185" s="33">
        <v>7</v>
      </c>
      <c r="D185" s="2">
        <v>2</v>
      </c>
      <c r="E185" s="33">
        <v>183</v>
      </c>
      <c r="F185" s="92">
        <v>548</v>
      </c>
      <c r="G185" s="4">
        <v>22.642916666666668</v>
      </c>
      <c r="H185" s="37">
        <v>306.4319148936172</v>
      </c>
      <c r="I185" s="4">
        <v>24.760208333333331</v>
      </c>
      <c r="J185" s="37">
        <v>9.4070833333333326</v>
      </c>
      <c r="K185" s="4">
        <v>10.363125000000002</v>
      </c>
      <c r="L185" s="37">
        <v>13.01673611111111</v>
      </c>
      <c r="M185" s="4">
        <v>19.640763888888895</v>
      </c>
      <c r="N185" s="63" t="s">
        <v>27</v>
      </c>
      <c r="O185" s="6">
        <v>138.612669191919</v>
      </c>
      <c r="P185" s="37" t="s">
        <v>27</v>
      </c>
      <c r="Q185" s="7">
        <f t="shared" si="5"/>
        <v>11.976134618181803</v>
      </c>
      <c r="R185" s="60">
        <v>306.4319148936172</v>
      </c>
      <c r="S185" s="61">
        <v>2235.9111102127672</v>
      </c>
      <c r="T185" s="91"/>
      <c r="U185" s="89">
        <v>71341.011510365905</v>
      </c>
      <c r="V185" s="77" t="s">
        <v>27</v>
      </c>
      <c r="W185" s="80" t="s">
        <v>27</v>
      </c>
      <c r="X185" s="86" t="e">
        <f t="shared" si="4"/>
        <v>#VALUE!</v>
      </c>
    </row>
    <row r="186" spans="1:24" x14ac:dyDescent="0.3">
      <c r="A186" s="32">
        <v>2010</v>
      </c>
      <c r="B186" s="3">
        <v>40362</v>
      </c>
      <c r="C186" s="33">
        <v>7</v>
      </c>
      <c r="D186" s="2">
        <v>3</v>
      </c>
      <c r="E186" s="33">
        <v>184</v>
      </c>
      <c r="F186" s="92">
        <v>549</v>
      </c>
      <c r="G186" s="4">
        <v>20.960416666666664</v>
      </c>
      <c r="H186" s="37">
        <v>307.28958333333327</v>
      </c>
      <c r="I186" s="4">
        <v>24.717604166666668</v>
      </c>
      <c r="J186" s="37">
        <v>9.4479166666666696</v>
      </c>
      <c r="K186" s="4">
        <v>10.386805555555556</v>
      </c>
      <c r="L186" s="37">
        <v>13.073819444444444</v>
      </c>
      <c r="M186" s="4">
        <v>21.099930555555559</v>
      </c>
      <c r="N186" s="63" t="s">
        <v>27</v>
      </c>
      <c r="O186" s="6">
        <v>140.98401287878801</v>
      </c>
      <c r="P186" s="37" t="s">
        <v>27</v>
      </c>
      <c r="Q186" s="7">
        <f t="shared" si="5"/>
        <v>12.181018712727282</v>
      </c>
      <c r="R186" s="60">
        <v>307.28958333333327</v>
      </c>
      <c r="S186" s="61">
        <v>2242.1691737499991</v>
      </c>
      <c r="T186" s="91"/>
      <c r="U186" s="89">
        <v>71244.12768948033</v>
      </c>
      <c r="V186" s="77" t="s">
        <v>27</v>
      </c>
      <c r="W186" s="80" t="s">
        <v>27</v>
      </c>
      <c r="X186" s="86" t="e">
        <f t="shared" si="4"/>
        <v>#VALUE!</v>
      </c>
    </row>
    <row r="187" spans="1:24" x14ac:dyDescent="0.3">
      <c r="A187" s="32">
        <v>2010</v>
      </c>
      <c r="B187" s="3">
        <v>40363</v>
      </c>
      <c r="C187" s="33">
        <v>7</v>
      </c>
      <c r="D187" s="2">
        <v>4</v>
      </c>
      <c r="E187" s="33">
        <v>185</v>
      </c>
      <c r="F187" s="92">
        <v>550</v>
      </c>
      <c r="G187" s="4">
        <v>19.230208333333334</v>
      </c>
      <c r="H187" s="37">
        <v>306.58333333333337</v>
      </c>
      <c r="I187" s="4">
        <v>23.643645833333338</v>
      </c>
      <c r="J187" s="37">
        <v>9.4713888888888889</v>
      </c>
      <c r="K187" s="4">
        <v>10.669166666666664</v>
      </c>
      <c r="L187" s="37">
        <v>13.137569444444445</v>
      </c>
      <c r="M187" s="4">
        <v>20.523958333333329</v>
      </c>
      <c r="N187" s="63" t="s">
        <v>27</v>
      </c>
      <c r="O187" s="6">
        <v>143.35535656565699</v>
      </c>
      <c r="P187" s="37" t="s">
        <v>27</v>
      </c>
      <c r="Q187" s="7">
        <f t="shared" si="5"/>
        <v>12.385902807272764</v>
      </c>
      <c r="R187" s="60">
        <v>306.58333333333297</v>
      </c>
      <c r="S187" s="61">
        <v>2237.0159499999972</v>
      </c>
      <c r="T187" s="91"/>
      <c r="U187" s="89">
        <v>71147.243868594756</v>
      </c>
      <c r="V187" s="77" t="s">
        <v>27</v>
      </c>
      <c r="W187" s="80" t="s">
        <v>27</v>
      </c>
      <c r="X187" s="86" t="e">
        <f t="shared" si="4"/>
        <v>#VALUE!</v>
      </c>
    </row>
    <row r="188" spans="1:24" x14ac:dyDescent="0.3">
      <c r="A188" s="32">
        <v>2010</v>
      </c>
      <c r="B188" s="3">
        <v>40364</v>
      </c>
      <c r="C188" s="33">
        <v>7</v>
      </c>
      <c r="D188" s="2">
        <v>5</v>
      </c>
      <c r="E188" s="33">
        <v>186</v>
      </c>
      <c r="F188" s="92">
        <v>551</v>
      </c>
      <c r="G188" s="4">
        <v>21.250625000000003</v>
      </c>
      <c r="H188" s="37">
        <v>306.03958333333327</v>
      </c>
      <c r="I188" s="4">
        <v>24.176666666666669</v>
      </c>
      <c r="J188" s="37">
        <v>9.5229166666666654</v>
      </c>
      <c r="K188" s="4">
        <v>10.486805555555556</v>
      </c>
      <c r="L188" s="37">
        <v>13.396944444444438</v>
      </c>
      <c r="M188" s="4">
        <v>20.294027777777774</v>
      </c>
      <c r="N188" s="63" t="s">
        <v>27</v>
      </c>
      <c r="O188" s="6">
        <v>145.72670025252501</v>
      </c>
      <c r="P188" s="37" t="s">
        <v>27</v>
      </c>
      <c r="Q188" s="7">
        <f t="shared" si="5"/>
        <v>12.590786901818159</v>
      </c>
      <c r="R188" s="60">
        <v>306.03958333333327</v>
      </c>
      <c r="S188" s="61">
        <v>2233.0484237499995</v>
      </c>
      <c r="T188" s="91"/>
      <c r="U188" s="89">
        <v>71050.360047709182</v>
      </c>
      <c r="V188" s="77" t="s">
        <v>27</v>
      </c>
      <c r="W188" s="80" t="s">
        <v>27</v>
      </c>
      <c r="X188" s="86" t="e">
        <f t="shared" si="4"/>
        <v>#VALUE!</v>
      </c>
    </row>
    <row r="189" spans="1:24" x14ac:dyDescent="0.3">
      <c r="A189" s="32">
        <v>2010</v>
      </c>
      <c r="B189" s="3">
        <v>40365</v>
      </c>
      <c r="C189" s="33">
        <v>7</v>
      </c>
      <c r="D189" s="2">
        <v>6</v>
      </c>
      <c r="E189" s="33">
        <v>187</v>
      </c>
      <c r="F189" s="92">
        <v>552</v>
      </c>
      <c r="G189" s="4">
        <v>21.136041666666667</v>
      </c>
      <c r="H189" s="37">
        <v>305.5833333333332</v>
      </c>
      <c r="I189" s="4">
        <v>25.209270833333331</v>
      </c>
      <c r="J189" s="37">
        <v>9.518472222222222</v>
      </c>
      <c r="K189" s="4">
        <v>10.618263888888889</v>
      </c>
      <c r="L189" s="37">
        <v>13.422986111111115</v>
      </c>
      <c r="M189" s="4">
        <v>21.26381944444444</v>
      </c>
      <c r="N189" s="63" t="s">
        <v>27</v>
      </c>
      <c r="O189" s="6">
        <v>148.09804393939399</v>
      </c>
      <c r="P189" s="37" t="s">
        <v>27</v>
      </c>
      <c r="Q189" s="7">
        <f t="shared" si="5"/>
        <v>12.79567099636364</v>
      </c>
      <c r="R189" s="60">
        <v>305.5833333333332</v>
      </c>
      <c r="S189" s="61">
        <v>2229.7193499999989</v>
      </c>
      <c r="T189" s="91"/>
      <c r="U189" s="89">
        <v>70953.476226823608</v>
      </c>
      <c r="V189" s="77" t="s">
        <v>27</v>
      </c>
      <c r="W189" s="80" t="s">
        <v>27</v>
      </c>
      <c r="X189" s="86" t="e">
        <f t="shared" si="4"/>
        <v>#VALUE!</v>
      </c>
    </row>
    <row r="190" spans="1:24" x14ac:dyDescent="0.3">
      <c r="A190" s="32">
        <v>2010</v>
      </c>
      <c r="B190" s="3">
        <v>40366</v>
      </c>
      <c r="C190" s="33">
        <v>7</v>
      </c>
      <c r="D190" s="2">
        <v>7</v>
      </c>
      <c r="E190" s="33">
        <v>188</v>
      </c>
      <c r="F190" s="92">
        <v>553</v>
      </c>
      <c r="G190" s="4">
        <v>20.965833333333332</v>
      </c>
      <c r="H190" s="37">
        <v>305.04791666666665</v>
      </c>
      <c r="I190" s="4">
        <v>25.16791666666667</v>
      </c>
      <c r="J190" s="37">
        <v>9.4954166666666691</v>
      </c>
      <c r="K190" s="4">
        <v>10.830625</v>
      </c>
      <c r="L190" s="37">
        <v>13.049722222222222</v>
      </c>
      <c r="M190" s="4">
        <v>21.062847222222221</v>
      </c>
      <c r="N190" s="63" t="s">
        <v>27</v>
      </c>
      <c r="O190" s="6">
        <v>150.469387626263</v>
      </c>
      <c r="P190" s="37" t="s">
        <v>27</v>
      </c>
      <c r="Q190" s="7">
        <f t="shared" si="5"/>
        <v>13.000555090909124</v>
      </c>
      <c r="R190" s="60">
        <v>305.04791666666665</v>
      </c>
      <c r="S190" s="61">
        <v>2225.8126287499999</v>
      </c>
      <c r="T190" s="91"/>
      <c r="U190" s="89">
        <v>70856.592405938034</v>
      </c>
      <c r="V190" s="77" t="s">
        <v>27</v>
      </c>
      <c r="W190" s="80" t="s">
        <v>27</v>
      </c>
      <c r="X190" s="86" t="e">
        <f t="shared" si="4"/>
        <v>#VALUE!</v>
      </c>
    </row>
    <row r="191" spans="1:24" x14ac:dyDescent="0.3">
      <c r="A191" s="32">
        <v>2010</v>
      </c>
      <c r="B191" s="3">
        <v>40367</v>
      </c>
      <c r="C191" s="33">
        <v>7</v>
      </c>
      <c r="D191" s="2">
        <v>8</v>
      </c>
      <c r="E191" s="33">
        <v>189</v>
      </c>
      <c r="F191" s="92">
        <v>554</v>
      </c>
      <c r="G191" s="4">
        <v>21.594999999999999</v>
      </c>
      <c r="H191" s="37">
        <v>304.69166666666666</v>
      </c>
      <c r="I191" s="4">
        <v>26.497395833333343</v>
      </c>
      <c r="J191" s="37">
        <v>9.5918749999999999</v>
      </c>
      <c r="K191" s="4">
        <v>10.966388888888888</v>
      </c>
      <c r="L191" s="37">
        <v>13.147083333333335</v>
      </c>
      <c r="M191" s="4">
        <v>21.642569444444444</v>
      </c>
      <c r="N191" s="63" t="s">
        <v>27</v>
      </c>
      <c r="O191" s="6">
        <v>152.84073131313099</v>
      </c>
      <c r="P191" s="37" t="s">
        <v>27</v>
      </c>
      <c r="Q191" s="7">
        <f t="shared" si="5"/>
        <v>13.205439185454518</v>
      </c>
      <c r="R191" s="60">
        <v>304.69166666666666</v>
      </c>
      <c r="S191" s="61">
        <v>2223.2132149999998</v>
      </c>
      <c r="T191" s="91"/>
      <c r="U191" s="89">
        <v>70759.70858505246</v>
      </c>
      <c r="V191" s="77" t="s">
        <v>27</v>
      </c>
      <c r="W191" s="80" t="s">
        <v>27</v>
      </c>
      <c r="X191" s="86" t="e">
        <f t="shared" si="4"/>
        <v>#VALUE!</v>
      </c>
    </row>
    <row r="192" spans="1:24" x14ac:dyDescent="0.3">
      <c r="A192" s="32">
        <v>2010</v>
      </c>
      <c r="B192" s="3">
        <v>40368</v>
      </c>
      <c r="C192" s="33">
        <v>7</v>
      </c>
      <c r="D192" s="2">
        <v>9</v>
      </c>
      <c r="E192" s="33">
        <v>190</v>
      </c>
      <c r="F192" s="92">
        <v>555</v>
      </c>
      <c r="G192" s="4">
        <v>21.692499999999999</v>
      </c>
      <c r="H192" s="37">
        <v>303.99583333333351</v>
      </c>
      <c r="I192" s="4">
        <v>26.610520833333332</v>
      </c>
      <c r="J192" s="37">
        <v>9.6339583333333323</v>
      </c>
      <c r="K192" s="4">
        <v>11.042916666666663</v>
      </c>
      <c r="L192" s="37">
        <v>13.528819444444444</v>
      </c>
      <c r="M192" s="4">
        <v>21.73138888888889</v>
      </c>
      <c r="N192" s="63">
        <v>155.212075</v>
      </c>
      <c r="O192" s="6">
        <v>155.212075</v>
      </c>
      <c r="P192" s="37">
        <v>13.410323279999998</v>
      </c>
      <c r="Q192" s="7">
        <f t="shared" si="5"/>
        <v>13.41032328</v>
      </c>
      <c r="R192" s="60">
        <v>303.99583333333351</v>
      </c>
      <c r="S192" s="61">
        <v>2218.1359975000009</v>
      </c>
      <c r="T192" s="91"/>
      <c r="U192" s="89">
        <v>70662.824764166886</v>
      </c>
      <c r="V192" s="77">
        <v>6.0457624307591598E-3</v>
      </c>
      <c r="W192" s="80">
        <v>1.8977904329123808E-4</v>
      </c>
      <c r="X192" s="86" t="e">
        <f t="shared" si="4"/>
        <v>#VALUE!</v>
      </c>
    </row>
    <row r="193" spans="1:24" x14ac:dyDescent="0.3">
      <c r="A193" s="32">
        <v>2010</v>
      </c>
      <c r="B193" s="3">
        <v>40369</v>
      </c>
      <c r="C193" s="33">
        <v>7</v>
      </c>
      <c r="D193" s="2">
        <v>10</v>
      </c>
      <c r="E193" s="33">
        <v>191</v>
      </c>
      <c r="F193" s="92">
        <v>556</v>
      </c>
      <c r="G193" s="4">
        <v>23.749583333333334</v>
      </c>
      <c r="H193" s="37">
        <v>303.65416666666664</v>
      </c>
      <c r="I193" s="4">
        <v>26.026979166666671</v>
      </c>
      <c r="J193" s="37">
        <v>9.7077777777777801</v>
      </c>
      <c r="K193" s="4">
        <v>11.060555555555554</v>
      </c>
      <c r="L193" s="37">
        <v>13.880208333333329</v>
      </c>
      <c r="M193" s="4">
        <v>21.969652777777778</v>
      </c>
      <c r="N193" s="63" t="s">
        <v>27</v>
      </c>
      <c r="O193" s="6">
        <v>180.77449375</v>
      </c>
      <c r="P193" s="37" t="s">
        <v>27</v>
      </c>
      <c r="Q193" s="7">
        <f t="shared" si="5"/>
        <v>15.618916260000001</v>
      </c>
      <c r="R193" s="60">
        <v>303.65416666666664</v>
      </c>
      <c r="S193" s="61">
        <v>2215.6429924999998</v>
      </c>
      <c r="T193" s="91"/>
      <c r="U193" s="89">
        <v>70565.940943281312</v>
      </c>
      <c r="V193" s="77" t="s">
        <v>27</v>
      </c>
      <c r="W193" s="80" t="s">
        <v>27</v>
      </c>
      <c r="X193" s="86" t="e">
        <f t="shared" si="4"/>
        <v>#VALUE!</v>
      </c>
    </row>
    <row r="194" spans="1:24" x14ac:dyDescent="0.3">
      <c r="A194" s="32">
        <v>2010</v>
      </c>
      <c r="B194" s="3">
        <v>40370</v>
      </c>
      <c r="C194" s="33">
        <v>7</v>
      </c>
      <c r="D194" s="2">
        <v>11</v>
      </c>
      <c r="E194" s="33">
        <v>192</v>
      </c>
      <c r="F194" s="92">
        <v>557</v>
      </c>
      <c r="G194" s="4">
        <v>24.790625000000006</v>
      </c>
      <c r="H194" s="37">
        <v>303.05416666666662</v>
      </c>
      <c r="I194" s="4">
        <v>26.607708333333335</v>
      </c>
      <c r="J194" s="37">
        <v>9.9089184397163113</v>
      </c>
      <c r="K194" s="4">
        <v>11.679920212765962</v>
      </c>
      <c r="L194" s="37">
        <v>13.867070035460996</v>
      </c>
      <c r="M194" s="4">
        <v>22.481826241134755</v>
      </c>
      <c r="N194" s="63" t="s">
        <v>27</v>
      </c>
      <c r="O194" s="6">
        <v>206.33691250000001</v>
      </c>
      <c r="P194" s="37" t="s">
        <v>27</v>
      </c>
      <c r="Q194" s="7">
        <f t="shared" si="5"/>
        <v>17.827509240000001</v>
      </c>
      <c r="R194" s="60">
        <v>303.05416666666662</v>
      </c>
      <c r="S194" s="61">
        <v>2211.2650324999995</v>
      </c>
      <c r="T194" s="91"/>
      <c r="U194" s="89">
        <v>70469.057122395738</v>
      </c>
      <c r="V194" s="77" t="s">
        <v>27</v>
      </c>
      <c r="W194" s="80" t="s">
        <v>27</v>
      </c>
      <c r="X194" s="86" t="e">
        <f t="shared" si="4"/>
        <v>#VALUE!</v>
      </c>
    </row>
    <row r="195" spans="1:24" x14ac:dyDescent="0.3">
      <c r="A195" s="32">
        <v>2010</v>
      </c>
      <c r="B195" s="3">
        <v>40371</v>
      </c>
      <c r="C195" s="33">
        <v>7</v>
      </c>
      <c r="D195" s="2">
        <v>12</v>
      </c>
      <c r="E195" s="33">
        <v>193</v>
      </c>
      <c r="F195" s="92">
        <v>558</v>
      </c>
      <c r="G195" s="4">
        <v>22.662291666666665</v>
      </c>
      <c r="H195" s="37">
        <v>302.54166666666663</v>
      </c>
      <c r="I195" s="4">
        <v>27.226979166666666</v>
      </c>
      <c r="J195" s="37">
        <v>10.068888888888893</v>
      </c>
      <c r="K195" s="4">
        <v>11.777569444444445</v>
      </c>
      <c r="L195" s="37">
        <v>14.085625</v>
      </c>
      <c r="M195" s="4">
        <v>23.167777777777783</v>
      </c>
      <c r="N195" s="63" t="s">
        <v>27</v>
      </c>
      <c r="O195" s="6">
        <v>231.89933124999999</v>
      </c>
      <c r="P195" s="37" t="s">
        <v>27</v>
      </c>
      <c r="Q195" s="7">
        <f t="shared" si="5"/>
        <v>20.03610222</v>
      </c>
      <c r="R195" s="60">
        <v>302.54166666666663</v>
      </c>
      <c r="S195" s="61">
        <v>2207.5255249999996</v>
      </c>
      <c r="T195" s="91"/>
      <c r="U195" s="89">
        <v>70372.173301510164</v>
      </c>
      <c r="V195" s="77" t="s">
        <v>27</v>
      </c>
      <c r="W195" s="80" t="s">
        <v>27</v>
      </c>
      <c r="X195" s="86" t="e">
        <f t="shared" ref="X195:X213" si="6">X194+Q195</f>
        <v>#VALUE!</v>
      </c>
    </row>
    <row r="196" spans="1:24" x14ac:dyDescent="0.3">
      <c r="A196" s="32">
        <v>2010</v>
      </c>
      <c r="B196" s="3">
        <v>40372</v>
      </c>
      <c r="C196" s="33">
        <v>7</v>
      </c>
      <c r="D196" s="2">
        <v>13</v>
      </c>
      <c r="E196" s="33">
        <v>194</v>
      </c>
      <c r="F196" s="92">
        <v>559</v>
      </c>
      <c r="G196" s="4">
        <v>17.638333333333339</v>
      </c>
      <c r="H196" s="37">
        <v>302.01875000000001</v>
      </c>
      <c r="I196" s="4">
        <v>23.448124999999997</v>
      </c>
      <c r="J196" s="37">
        <v>10.168958333333334</v>
      </c>
      <c r="K196" s="4">
        <v>11.600972222222223</v>
      </c>
      <c r="L196" s="37">
        <v>14.648888888888889</v>
      </c>
      <c r="M196" s="4">
        <v>21.31</v>
      </c>
      <c r="N196" s="63">
        <v>257.46174999999999</v>
      </c>
      <c r="O196" s="6">
        <v>257.46174999999999</v>
      </c>
      <c r="P196" s="37">
        <v>22.244695199999999</v>
      </c>
      <c r="Q196" s="7">
        <f t="shared" ref="Q196:Q213" si="7">O196*60*60*24/10^6</f>
        <v>22.244695200000002</v>
      </c>
      <c r="R196" s="60">
        <v>302.01875000000001</v>
      </c>
      <c r="S196" s="61">
        <v>2203.7100112500002</v>
      </c>
      <c r="T196" s="91"/>
      <c r="U196" s="89">
        <v>70275.289480624589</v>
      </c>
      <c r="V196" s="77">
        <v>1.0094202543184093E-2</v>
      </c>
      <c r="W196" s="80">
        <v>3.1653651467537569E-4</v>
      </c>
      <c r="X196" s="86" t="e">
        <f t="shared" si="6"/>
        <v>#VALUE!</v>
      </c>
    </row>
    <row r="197" spans="1:24" x14ac:dyDescent="0.3">
      <c r="A197" s="32">
        <v>2010</v>
      </c>
      <c r="B197" s="3">
        <v>40373</v>
      </c>
      <c r="C197" s="33">
        <v>7</v>
      </c>
      <c r="D197" s="2">
        <v>14</v>
      </c>
      <c r="E197" s="33">
        <v>195</v>
      </c>
      <c r="F197" s="92">
        <v>560</v>
      </c>
      <c r="G197" s="4">
        <v>19.615208333333335</v>
      </c>
      <c r="H197" s="37">
        <v>301.49791666666658</v>
      </c>
      <c r="I197" s="4">
        <v>24.470520833333332</v>
      </c>
      <c r="J197" s="37">
        <v>10.238749999999998</v>
      </c>
      <c r="K197" s="4">
        <v>11.825902777777776</v>
      </c>
      <c r="L197" s="37">
        <v>14.588958333333336</v>
      </c>
      <c r="M197" s="4">
        <v>20.475069444444447</v>
      </c>
      <c r="N197" s="63">
        <v>235.35842500000001</v>
      </c>
      <c r="O197" s="6">
        <v>235.35842500000001</v>
      </c>
      <c r="P197" s="37">
        <v>20.33496792</v>
      </c>
      <c r="Q197" s="7">
        <f t="shared" si="7"/>
        <v>20.33496792</v>
      </c>
      <c r="R197" s="60">
        <v>301.49791666666658</v>
      </c>
      <c r="S197" s="61">
        <v>2199.9096987499993</v>
      </c>
      <c r="T197" s="91"/>
      <c r="U197" s="89">
        <v>70178.405659739015</v>
      </c>
      <c r="V197" s="77">
        <v>9.2435466471894011E-3</v>
      </c>
      <c r="W197" s="80">
        <v>2.8976104157444639E-4</v>
      </c>
      <c r="X197" s="86" t="e">
        <f t="shared" si="6"/>
        <v>#VALUE!</v>
      </c>
    </row>
    <row r="198" spans="1:24" x14ac:dyDescent="0.3">
      <c r="A198" s="32">
        <v>2010</v>
      </c>
      <c r="B198" s="3">
        <v>40374</v>
      </c>
      <c r="C198" s="33">
        <v>7</v>
      </c>
      <c r="D198" s="2">
        <v>15</v>
      </c>
      <c r="E198" s="33">
        <v>196</v>
      </c>
      <c r="F198" s="92">
        <v>561</v>
      </c>
      <c r="G198" s="4">
        <v>20.799791666666668</v>
      </c>
      <c r="H198" s="37">
        <v>300.95416666666659</v>
      </c>
      <c r="I198" s="4">
        <v>25.056354166666665</v>
      </c>
      <c r="J198" s="37">
        <v>10.24326388888889</v>
      </c>
      <c r="K198" s="4">
        <v>11.646736111111109</v>
      </c>
      <c r="L198" s="37">
        <v>14.744097222222221</v>
      </c>
      <c r="M198" s="4">
        <v>20.735763888888894</v>
      </c>
      <c r="N198" s="63">
        <v>231.60415</v>
      </c>
      <c r="O198" s="6">
        <v>231.60415</v>
      </c>
      <c r="P198" s="37">
        <v>20.010598559999998</v>
      </c>
      <c r="Q198" s="7">
        <f t="shared" si="7"/>
        <v>20.010598559999998</v>
      </c>
      <c r="R198" s="60">
        <v>300.95416666666659</v>
      </c>
      <c r="S198" s="61">
        <v>2195.9421724999993</v>
      </c>
      <c r="T198" s="91"/>
      <c r="U198" s="89">
        <v>70081.521838853441</v>
      </c>
      <c r="V198" s="77">
        <v>9.1125343875602463E-3</v>
      </c>
      <c r="W198" s="80">
        <v>2.8553316245061977E-4</v>
      </c>
      <c r="X198" s="86" t="e">
        <f t="shared" si="6"/>
        <v>#VALUE!</v>
      </c>
    </row>
    <row r="199" spans="1:24" x14ac:dyDescent="0.3">
      <c r="A199" s="32">
        <v>2010</v>
      </c>
      <c r="B199" s="3">
        <v>40375</v>
      </c>
      <c r="C199" s="33">
        <v>7</v>
      </c>
      <c r="D199" s="2">
        <v>16</v>
      </c>
      <c r="E199" s="33">
        <v>197</v>
      </c>
      <c r="F199" s="92">
        <v>562</v>
      </c>
      <c r="G199" s="4">
        <v>24.334791666666661</v>
      </c>
      <c r="H199" s="37">
        <v>300.33124999999995</v>
      </c>
      <c r="I199" s="4">
        <v>27.180416666666666</v>
      </c>
      <c r="J199" s="37">
        <v>10.330972222222222</v>
      </c>
      <c r="K199" s="4">
        <v>11.675902777777779</v>
      </c>
      <c r="L199" s="37">
        <v>15.114166666666669</v>
      </c>
      <c r="M199" s="4">
        <v>21.252291666666668</v>
      </c>
      <c r="N199" s="63">
        <v>259.48254736842102</v>
      </c>
      <c r="O199" s="6">
        <v>259.48254736842102</v>
      </c>
      <c r="P199" s="37">
        <v>22.419292092631572</v>
      </c>
      <c r="Q199" s="7">
        <f t="shared" si="7"/>
        <v>22.419292092631579</v>
      </c>
      <c r="R199" s="60">
        <v>300.33124999999995</v>
      </c>
      <c r="S199" s="61">
        <v>2191.3969987499995</v>
      </c>
      <c r="T199" s="91"/>
      <c r="U199" s="89">
        <v>69984.638017967867</v>
      </c>
      <c r="V199" s="77">
        <v>1.0230593591859356E-2</v>
      </c>
      <c r="W199" s="80">
        <v>3.2034590343777499E-4</v>
      </c>
      <c r="X199" s="86" t="e">
        <f t="shared" si="6"/>
        <v>#VALUE!</v>
      </c>
    </row>
    <row r="200" spans="1:24" x14ac:dyDescent="0.3">
      <c r="A200" s="32">
        <v>2010</v>
      </c>
      <c r="B200" s="3">
        <v>40376</v>
      </c>
      <c r="C200" s="33">
        <v>7</v>
      </c>
      <c r="D200" s="2">
        <v>17</v>
      </c>
      <c r="E200" s="33">
        <v>198</v>
      </c>
      <c r="F200" s="92">
        <v>563</v>
      </c>
      <c r="G200" s="4">
        <v>25.834166666666672</v>
      </c>
      <c r="H200" s="37">
        <v>299.84791666666655</v>
      </c>
      <c r="I200" s="4">
        <v>28.963958333333338</v>
      </c>
      <c r="J200" s="37">
        <v>10.495208333333332</v>
      </c>
      <c r="K200" s="4">
        <v>12.226597222222223</v>
      </c>
      <c r="L200" s="37">
        <v>15.732847222222224</v>
      </c>
      <c r="M200" s="4">
        <v>23.821666666666662</v>
      </c>
      <c r="N200" s="63">
        <v>244.86498800000001</v>
      </c>
      <c r="O200" s="6">
        <v>244.86498800000001</v>
      </c>
      <c r="P200" s="37">
        <v>21.156334963199999</v>
      </c>
      <c r="Q200" s="7">
        <f t="shared" si="7"/>
        <v>21.156334963200003</v>
      </c>
      <c r="R200" s="60">
        <v>299.84791666666655</v>
      </c>
      <c r="S200" s="61">
        <v>2187.8703087499989</v>
      </c>
      <c r="T200" s="91"/>
      <c r="U200" s="89">
        <v>69887.754197082293</v>
      </c>
      <c r="V200" s="77">
        <v>9.6698304641682793E-3</v>
      </c>
      <c r="W200" s="80">
        <v>3.0271876963651587E-4</v>
      </c>
      <c r="X200" s="86" t="e">
        <f t="shared" si="6"/>
        <v>#VALUE!</v>
      </c>
    </row>
    <row r="201" spans="1:24" x14ac:dyDescent="0.3">
      <c r="A201" s="32">
        <v>2010</v>
      </c>
      <c r="B201" s="3">
        <v>40377</v>
      </c>
      <c r="C201" s="33">
        <v>7</v>
      </c>
      <c r="D201" s="2">
        <v>18</v>
      </c>
      <c r="E201" s="33">
        <v>199</v>
      </c>
      <c r="F201" s="92">
        <v>564</v>
      </c>
      <c r="G201" s="4">
        <v>24.723125</v>
      </c>
      <c r="H201" s="37">
        <v>299.40208333333334</v>
      </c>
      <c r="I201" s="4">
        <v>28.572916666666668</v>
      </c>
      <c r="J201" s="37">
        <v>10.694305555555554</v>
      </c>
      <c r="K201" s="4">
        <v>12.020069444444447</v>
      </c>
      <c r="L201" s="37">
        <v>15.46923611111111</v>
      </c>
      <c r="M201" s="4">
        <v>23.748541666666664</v>
      </c>
      <c r="N201" s="63">
        <v>294.73717777777802</v>
      </c>
      <c r="O201" s="6">
        <v>294.73717777777802</v>
      </c>
      <c r="P201" s="37">
        <v>25.465292160000018</v>
      </c>
      <c r="Q201" s="7">
        <f t="shared" si="7"/>
        <v>25.465292160000018</v>
      </c>
      <c r="R201" s="60">
        <v>299.40208333333334</v>
      </c>
      <c r="S201" s="61">
        <v>2184.61724125</v>
      </c>
      <c r="T201" s="91"/>
      <c r="U201" s="89">
        <v>69790.870376196719</v>
      </c>
      <c r="V201" s="77">
        <v>1.1656637913115261E-2</v>
      </c>
      <c r="W201" s="80">
        <v>3.6487999107524181E-4</v>
      </c>
      <c r="X201" s="86" t="e">
        <f t="shared" si="6"/>
        <v>#VALUE!</v>
      </c>
    </row>
    <row r="202" spans="1:24" x14ac:dyDescent="0.3">
      <c r="A202" s="32">
        <v>2010</v>
      </c>
      <c r="B202" s="3">
        <v>40378</v>
      </c>
      <c r="C202" s="33">
        <v>7</v>
      </c>
      <c r="D202" s="2">
        <v>19</v>
      </c>
      <c r="E202" s="33">
        <v>200</v>
      </c>
      <c r="F202" s="92">
        <v>565</v>
      </c>
      <c r="G202" s="4">
        <v>23.948958333333334</v>
      </c>
      <c r="H202" s="37">
        <v>299.17291666666677</v>
      </c>
      <c r="I202" s="4">
        <v>28.482083333333328</v>
      </c>
      <c r="J202" s="37">
        <v>10.679652777777781</v>
      </c>
      <c r="K202" s="4">
        <v>12.029236111111109</v>
      </c>
      <c r="L202" s="37">
        <v>15.761527777777777</v>
      </c>
      <c r="M202" s="4">
        <v>24.639583333333334</v>
      </c>
      <c r="N202" s="63">
        <v>399.71449999999999</v>
      </c>
      <c r="O202" s="6">
        <v>399.71449999999999</v>
      </c>
      <c r="P202" s="37">
        <v>34.535332799999992</v>
      </c>
      <c r="Q202" s="7">
        <f t="shared" si="7"/>
        <v>34.535332799999999</v>
      </c>
      <c r="R202" s="60">
        <v>299.17291666666677</v>
      </c>
      <c r="S202" s="61">
        <v>2182.9451037500007</v>
      </c>
      <c r="T202" s="91"/>
      <c r="U202" s="89">
        <v>69693.986555311145</v>
      </c>
      <c r="V202" s="77">
        <v>1.5820522806859881E-2</v>
      </c>
      <c r="W202" s="80">
        <v>4.9552815826644906E-4</v>
      </c>
      <c r="X202" s="86" t="e">
        <f t="shared" si="6"/>
        <v>#VALUE!</v>
      </c>
    </row>
    <row r="203" spans="1:24" x14ac:dyDescent="0.3">
      <c r="A203" s="32">
        <v>2010</v>
      </c>
      <c r="B203" s="3">
        <v>40379</v>
      </c>
      <c r="C203" s="33">
        <v>7</v>
      </c>
      <c r="D203" s="2">
        <v>20</v>
      </c>
      <c r="E203" s="33">
        <v>201</v>
      </c>
      <c r="F203" s="92">
        <v>566</v>
      </c>
      <c r="G203" s="4">
        <v>25.964791666666667</v>
      </c>
      <c r="H203" s="37">
        <v>298.72291666666666</v>
      </c>
      <c r="I203" s="4">
        <v>29.201041666666665</v>
      </c>
      <c r="J203" s="37">
        <v>10.819930555555556</v>
      </c>
      <c r="K203" s="4">
        <v>12.068819444444445</v>
      </c>
      <c r="L203" s="37">
        <v>15.697638888888889</v>
      </c>
      <c r="M203" s="4">
        <v>25.032430555555553</v>
      </c>
      <c r="N203" s="63">
        <v>371.403520833333</v>
      </c>
      <c r="O203" s="6">
        <v>371.403520833333</v>
      </c>
      <c r="P203" s="37">
        <v>32.089264199999974</v>
      </c>
      <c r="Q203" s="7">
        <f t="shared" si="7"/>
        <v>32.089264199999967</v>
      </c>
      <c r="R203" s="60">
        <v>298.72291666666666</v>
      </c>
      <c r="S203" s="61">
        <v>2179.66163375</v>
      </c>
      <c r="T203" s="91"/>
      <c r="U203" s="89">
        <v>69597.102734425571</v>
      </c>
      <c r="V203" s="77">
        <v>1.4722131042326961E-2</v>
      </c>
      <c r="W203" s="80">
        <v>4.6107183976391755E-4</v>
      </c>
      <c r="X203" s="86" t="e">
        <f t="shared" si="6"/>
        <v>#VALUE!</v>
      </c>
    </row>
    <row r="204" spans="1:24" x14ac:dyDescent="0.3">
      <c r="A204" s="32">
        <v>2010</v>
      </c>
      <c r="B204" s="3">
        <v>40380</v>
      </c>
      <c r="C204" s="33">
        <v>7</v>
      </c>
      <c r="D204" s="2">
        <v>21</v>
      </c>
      <c r="E204" s="33">
        <v>202</v>
      </c>
      <c r="F204" s="92">
        <v>567</v>
      </c>
      <c r="G204" s="4">
        <v>28.068749999999998</v>
      </c>
      <c r="H204" s="37">
        <v>298.04791666666671</v>
      </c>
      <c r="I204" s="4">
        <v>30.823541666666664</v>
      </c>
      <c r="J204" s="37">
        <v>11.138055555555555</v>
      </c>
      <c r="K204" s="4">
        <v>12.149097222222222</v>
      </c>
      <c r="L204" s="37">
        <v>15.973888888888892</v>
      </c>
      <c r="M204" s="4">
        <v>26.255833333333332</v>
      </c>
      <c r="N204" s="63">
        <v>419.58564000000001</v>
      </c>
      <c r="O204" s="6">
        <v>419.58564000000001</v>
      </c>
      <c r="P204" s="37">
        <v>36.252199296000001</v>
      </c>
      <c r="Q204" s="7">
        <f t="shared" si="7"/>
        <v>36.252199296000001</v>
      </c>
      <c r="R204" s="60">
        <v>298.04791666666671</v>
      </c>
      <c r="S204" s="61">
        <v>2174.7364287500004</v>
      </c>
      <c r="T204" s="91"/>
      <c r="U204" s="89">
        <v>69500.218913539997</v>
      </c>
      <c r="V204" s="77">
        <v>1.6669697907638913E-2</v>
      </c>
      <c r="W204" s="80">
        <v>5.2161273536560572E-4</v>
      </c>
      <c r="X204" s="86" t="e">
        <f t="shared" si="6"/>
        <v>#VALUE!</v>
      </c>
    </row>
    <row r="205" spans="1:24" x14ac:dyDescent="0.3">
      <c r="A205" s="32">
        <v>2010</v>
      </c>
      <c r="B205" s="3">
        <v>40381</v>
      </c>
      <c r="C205" s="33">
        <v>7</v>
      </c>
      <c r="D205" s="2">
        <v>22</v>
      </c>
      <c r="E205" s="33">
        <v>203</v>
      </c>
      <c r="F205" s="92">
        <v>568</v>
      </c>
      <c r="G205" s="4">
        <v>22.946875000000002</v>
      </c>
      <c r="H205" s="37">
        <v>297.76458333333335</v>
      </c>
      <c r="I205" s="4">
        <v>26.087395833333332</v>
      </c>
      <c r="J205" s="37">
        <v>11.166458333333333</v>
      </c>
      <c r="K205" s="4">
        <v>12.332222222222223</v>
      </c>
      <c r="L205" s="37">
        <v>15.914861111111108</v>
      </c>
      <c r="M205" s="4">
        <v>24.495972222222221</v>
      </c>
      <c r="N205" s="63">
        <v>395.34679999999997</v>
      </c>
      <c r="O205" s="6">
        <v>395.34679999999997</v>
      </c>
      <c r="P205" s="37">
        <v>34.157963519999996</v>
      </c>
      <c r="Q205" s="7">
        <f t="shared" si="7"/>
        <v>34.157963519999996</v>
      </c>
      <c r="R205" s="60">
        <v>297.76458333333335</v>
      </c>
      <c r="S205" s="61">
        <v>2172.6690587499997</v>
      </c>
      <c r="T205" s="91"/>
      <c r="U205" s="89">
        <v>69403.335092654423</v>
      </c>
      <c r="V205" s="77">
        <v>1.5721659671285637E-2</v>
      </c>
      <c r="W205" s="80">
        <v>4.921660245058632E-4</v>
      </c>
      <c r="X205" s="86" t="e">
        <f t="shared" si="6"/>
        <v>#VALUE!</v>
      </c>
    </row>
    <row r="206" spans="1:24" x14ac:dyDescent="0.3">
      <c r="A206" s="32">
        <v>2010</v>
      </c>
      <c r="B206" s="3">
        <v>40382</v>
      </c>
      <c r="C206" s="33">
        <v>7</v>
      </c>
      <c r="D206" s="2">
        <v>23</v>
      </c>
      <c r="E206" s="33">
        <v>204</v>
      </c>
      <c r="F206" s="92">
        <v>569</v>
      </c>
      <c r="G206" s="4">
        <v>24.626458333333328</v>
      </c>
      <c r="H206" s="37">
        <v>297.39583333333331</v>
      </c>
      <c r="I206" s="4">
        <v>28.67947916666666</v>
      </c>
      <c r="J206" s="37">
        <v>11.175069444444444</v>
      </c>
      <c r="K206" s="4">
        <v>12.268819444444446</v>
      </c>
      <c r="L206" s="37">
        <v>15.734166666666672</v>
      </c>
      <c r="M206" s="4">
        <v>24.495277777777773</v>
      </c>
      <c r="N206" s="63">
        <v>468.30041249999999</v>
      </c>
      <c r="O206" s="6">
        <v>468.30041249999999</v>
      </c>
      <c r="P206" s="37">
        <v>40.461155640000001</v>
      </c>
      <c r="Q206" s="7">
        <f t="shared" si="7"/>
        <v>40.461155640000001</v>
      </c>
      <c r="R206" s="60">
        <v>297.39583333333331</v>
      </c>
      <c r="S206" s="61">
        <v>2169.9784374999999</v>
      </c>
      <c r="T206" s="91"/>
      <c r="U206" s="89">
        <v>69306.451271768849</v>
      </c>
      <c r="V206" s="77">
        <v>1.8645879120630666E-2</v>
      </c>
      <c r="W206" s="80">
        <v>5.8380071259659728E-4</v>
      </c>
      <c r="X206" s="86" t="e">
        <f t="shared" si="6"/>
        <v>#VALUE!</v>
      </c>
    </row>
    <row r="207" spans="1:24" x14ac:dyDescent="0.3">
      <c r="A207" s="32">
        <v>2010</v>
      </c>
      <c r="B207" s="3">
        <v>40383</v>
      </c>
      <c r="C207" s="33">
        <v>7</v>
      </c>
      <c r="D207" s="2">
        <v>24</v>
      </c>
      <c r="E207" s="33">
        <v>205</v>
      </c>
      <c r="F207" s="92">
        <v>570</v>
      </c>
      <c r="G207" s="4">
        <v>23.807708333333334</v>
      </c>
      <c r="H207" s="37">
        <v>297.12916666666666</v>
      </c>
      <c r="I207" s="4">
        <v>28.071458333333339</v>
      </c>
      <c r="J207" s="37">
        <v>11.140625</v>
      </c>
      <c r="K207" s="4">
        <v>12.530972222222223</v>
      </c>
      <c r="L207" s="37">
        <v>16.09868055555555</v>
      </c>
      <c r="M207" s="4">
        <v>24.486388888888893</v>
      </c>
      <c r="N207" s="63">
        <v>639.78381000000002</v>
      </c>
      <c r="O207" s="6">
        <v>639.78381000000002</v>
      </c>
      <c r="P207" s="37">
        <v>55.277321183999995</v>
      </c>
      <c r="Q207" s="7">
        <f t="shared" si="7"/>
        <v>55.277321184000002</v>
      </c>
      <c r="R207" s="60">
        <v>297.12916666666666</v>
      </c>
      <c r="S207" s="61">
        <v>2168.0326774999999</v>
      </c>
      <c r="T207" s="91"/>
      <c r="U207" s="89">
        <v>69209.567450883274</v>
      </c>
      <c r="V207" s="77">
        <v>2.5496535065025559E-2</v>
      </c>
      <c r="W207" s="80">
        <v>7.9869479350856037E-4</v>
      </c>
      <c r="X207" s="86" t="e">
        <f t="shared" si="6"/>
        <v>#VALUE!</v>
      </c>
    </row>
    <row r="208" spans="1:24" x14ac:dyDescent="0.3">
      <c r="A208" s="32">
        <v>2010</v>
      </c>
      <c r="B208" s="3">
        <v>40384</v>
      </c>
      <c r="C208" s="33">
        <v>7</v>
      </c>
      <c r="D208" s="2">
        <v>25</v>
      </c>
      <c r="E208" s="33">
        <v>206</v>
      </c>
      <c r="F208" s="92">
        <v>571</v>
      </c>
      <c r="G208" s="4">
        <v>21.393541666666664</v>
      </c>
      <c r="H208" s="37">
        <v>296.76666666666659</v>
      </c>
      <c r="I208" s="4">
        <v>26.343958333333337</v>
      </c>
      <c r="J208" s="37">
        <v>11.218819444444444</v>
      </c>
      <c r="K208" s="4">
        <v>12.571458333333334</v>
      </c>
      <c r="L208" s="37">
        <v>16.317916666666665</v>
      </c>
      <c r="M208" s="4">
        <v>24.044722222222223</v>
      </c>
      <c r="N208" s="63">
        <v>757.98913333333303</v>
      </c>
      <c r="O208" s="6">
        <v>757.98913333333303</v>
      </c>
      <c r="P208" s="37">
        <v>65.490261119999971</v>
      </c>
      <c r="Q208" s="7">
        <f t="shared" si="7"/>
        <v>65.490261119999971</v>
      </c>
      <c r="R208" s="60">
        <v>296.76666666666659</v>
      </c>
      <c r="S208" s="61">
        <v>2165.3876599999994</v>
      </c>
      <c r="T208" s="91"/>
      <c r="U208" s="89">
        <v>69112.6836299977</v>
      </c>
      <c r="V208" s="77">
        <v>3.0244127797421728E-2</v>
      </c>
      <c r="W208" s="80">
        <v>9.4758671896766789E-4</v>
      </c>
      <c r="X208" s="86" t="e">
        <f t="shared" si="6"/>
        <v>#VALUE!</v>
      </c>
    </row>
    <row r="209" spans="1:24" x14ac:dyDescent="0.3">
      <c r="A209" s="32">
        <v>2010</v>
      </c>
      <c r="B209" s="3">
        <v>40385</v>
      </c>
      <c r="C209" s="33">
        <v>7</v>
      </c>
      <c r="D209" s="2">
        <v>26</v>
      </c>
      <c r="E209" s="33">
        <v>207</v>
      </c>
      <c r="F209" s="92">
        <v>572</v>
      </c>
      <c r="G209" s="4">
        <v>19.010208333333338</v>
      </c>
      <c r="H209" s="37">
        <v>296.42083333333329</v>
      </c>
      <c r="I209" s="4">
        <v>23.72</v>
      </c>
      <c r="J209" s="37">
        <v>11.199513888888889</v>
      </c>
      <c r="K209" s="4">
        <v>12.742638888888889</v>
      </c>
      <c r="L209" s="37">
        <v>16.58861111111111</v>
      </c>
      <c r="M209" s="4">
        <v>22.057222222222219</v>
      </c>
      <c r="N209" s="63">
        <v>620.87843333333296</v>
      </c>
      <c r="O209" s="6">
        <v>620.87843333333296</v>
      </c>
      <c r="P209" s="37">
        <v>53.643896639999966</v>
      </c>
      <c r="Q209" s="7">
        <f t="shared" si="7"/>
        <v>53.643896639999966</v>
      </c>
      <c r="R209" s="60">
        <v>296.42083333333329</v>
      </c>
      <c r="S209" s="61">
        <v>2162.8642524999996</v>
      </c>
      <c r="T209" s="91"/>
      <c r="U209" s="89">
        <v>69015.799809112126</v>
      </c>
      <c r="V209" s="77">
        <v>2.4802248489702649E-2</v>
      </c>
      <c r="W209" s="80">
        <v>7.7726979602310402E-4</v>
      </c>
      <c r="X209" s="86" t="e">
        <f t="shared" si="6"/>
        <v>#VALUE!</v>
      </c>
    </row>
    <row r="210" spans="1:24" x14ac:dyDescent="0.3">
      <c r="A210" s="32">
        <v>2010</v>
      </c>
      <c r="B210" s="3">
        <v>40386</v>
      </c>
      <c r="C210" s="33">
        <v>7</v>
      </c>
      <c r="D210" s="2">
        <v>27</v>
      </c>
      <c r="E210" s="33">
        <v>208</v>
      </c>
      <c r="F210" s="92">
        <v>573</v>
      </c>
      <c r="G210" s="4">
        <v>20.74625</v>
      </c>
      <c r="H210" s="37">
        <v>296.06458333333336</v>
      </c>
      <c r="I210" s="4">
        <v>24.667291666666657</v>
      </c>
      <c r="J210" s="37">
        <v>11.136180555555557</v>
      </c>
      <c r="K210" s="4">
        <v>12.53375</v>
      </c>
      <c r="L210" s="37">
        <v>16.451458333333335</v>
      </c>
      <c r="M210" s="4">
        <v>22.027777777777775</v>
      </c>
      <c r="N210" s="63">
        <v>609.70854999999995</v>
      </c>
      <c r="O210" s="6">
        <v>609.70854999999995</v>
      </c>
      <c r="P210" s="37">
        <v>52.678818719999995</v>
      </c>
      <c r="Q210" s="7">
        <f t="shared" si="7"/>
        <v>52.678818719999995</v>
      </c>
      <c r="R210" s="60">
        <v>296.06458333333336</v>
      </c>
      <c r="S210" s="61">
        <v>2160.2648387499999</v>
      </c>
      <c r="T210" s="91"/>
      <c r="U210" s="89">
        <v>68918.915988226552</v>
      </c>
      <c r="V210" s="77">
        <v>2.4385352098996199E-2</v>
      </c>
      <c r="W210" s="80">
        <v>7.6435936295050173E-4</v>
      </c>
      <c r="X210" s="86" t="e">
        <f t="shared" si="6"/>
        <v>#VALUE!</v>
      </c>
    </row>
    <row r="211" spans="1:24" x14ac:dyDescent="0.3">
      <c r="A211" s="32">
        <v>2010</v>
      </c>
      <c r="B211" s="3">
        <v>40387</v>
      </c>
      <c r="C211" s="33">
        <v>7</v>
      </c>
      <c r="D211" s="2">
        <v>28</v>
      </c>
      <c r="E211" s="33">
        <v>209</v>
      </c>
      <c r="F211" s="92">
        <v>574</v>
      </c>
      <c r="G211" s="4">
        <v>21.970208333333343</v>
      </c>
      <c r="H211" s="37">
        <v>295.96250000000009</v>
      </c>
      <c r="I211" s="4">
        <v>24.877395833333338</v>
      </c>
      <c r="J211" s="37">
        <v>11.268541666666669</v>
      </c>
      <c r="K211" s="4">
        <v>12.343541666666665</v>
      </c>
      <c r="L211" s="37">
        <v>16.445277777777779</v>
      </c>
      <c r="M211" s="4">
        <v>21.719444444444438</v>
      </c>
      <c r="N211" s="63">
        <v>821.19267500000001</v>
      </c>
      <c r="O211" s="6">
        <v>821.19267500000001</v>
      </c>
      <c r="P211" s="37">
        <v>70.951047119999998</v>
      </c>
      <c r="Q211" s="7">
        <f t="shared" si="7"/>
        <v>70.951047119999998</v>
      </c>
      <c r="R211" s="60">
        <v>295.96250000000009</v>
      </c>
      <c r="S211" s="61">
        <v>2159.5199775000006</v>
      </c>
      <c r="T211" s="91"/>
      <c r="U211" s="89">
        <v>68822.032167340978</v>
      </c>
      <c r="V211" s="77">
        <v>3.2855008455229713E-2</v>
      </c>
      <c r="W211" s="80">
        <v>1.0309350782825232E-3</v>
      </c>
      <c r="X211" s="86" t="e">
        <f t="shared" si="6"/>
        <v>#VALUE!</v>
      </c>
    </row>
    <row r="212" spans="1:24" x14ac:dyDescent="0.3">
      <c r="A212" s="32">
        <v>2010</v>
      </c>
      <c r="B212" s="3">
        <v>40388</v>
      </c>
      <c r="C212" s="33">
        <v>7</v>
      </c>
      <c r="D212" s="2">
        <v>29</v>
      </c>
      <c r="E212" s="33">
        <v>210</v>
      </c>
      <c r="F212" s="92">
        <v>575</v>
      </c>
      <c r="G212" s="4">
        <v>22.707083333333333</v>
      </c>
      <c r="H212" s="37">
        <v>296.92291666666665</v>
      </c>
      <c r="I212" s="4">
        <v>25.850625000000001</v>
      </c>
      <c r="J212" s="37">
        <v>11.703194444444447</v>
      </c>
      <c r="K212" s="4">
        <v>12.968819444444447</v>
      </c>
      <c r="L212" s="37">
        <v>16.363611111111108</v>
      </c>
      <c r="M212" s="4">
        <v>22.898472222222221</v>
      </c>
      <c r="N212" s="63">
        <v>729.12429999999995</v>
      </c>
      <c r="O212" s="6">
        <v>729.12429999999995</v>
      </c>
      <c r="P212" s="37">
        <v>62.996339519999992</v>
      </c>
      <c r="Q212" s="7">
        <f t="shared" si="7"/>
        <v>62.996339519999999</v>
      </c>
      <c r="R212" s="60">
        <v>296.92291666666665</v>
      </c>
      <c r="S212" s="61">
        <v>2166.5277537499996</v>
      </c>
      <c r="T212" s="91"/>
      <c r="U212" s="89">
        <v>68725.148346455404</v>
      </c>
      <c r="V212" s="77">
        <v>2.9077097863602665E-2</v>
      </c>
      <c r="W212" s="80">
        <v>9.1664173938809865E-4</v>
      </c>
      <c r="X212" s="86" t="e">
        <f t="shared" si="6"/>
        <v>#VALUE!</v>
      </c>
    </row>
    <row r="213" spans="1:24" x14ac:dyDescent="0.3">
      <c r="A213" s="32">
        <v>2010</v>
      </c>
      <c r="B213" s="3">
        <v>40389</v>
      </c>
      <c r="C213" s="33">
        <v>7</v>
      </c>
      <c r="D213" s="2">
        <v>30</v>
      </c>
      <c r="E213" s="33">
        <v>211</v>
      </c>
      <c r="F213" s="92">
        <v>576</v>
      </c>
      <c r="G213" s="4">
        <v>21.676041666666677</v>
      </c>
      <c r="H213" s="37">
        <v>296.36458333333331</v>
      </c>
      <c r="I213" s="4">
        <v>25.166875000000005</v>
      </c>
      <c r="J213" s="37">
        <v>11.758680555555555</v>
      </c>
      <c r="K213" s="4">
        <v>13.134097222222222</v>
      </c>
      <c r="L213" s="37">
        <v>16.174097222222226</v>
      </c>
      <c r="M213" s="4">
        <v>22.892083333333336</v>
      </c>
      <c r="N213" s="63" t="s">
        <v>27</v>
      </c>
      <c r="O213" s="6">
        <v>772.19283600000006</v>
      </c>
      <c r="P213" s="37" t="s">
        <v>27</v>
      </c>
      <c r="Q213" s="7">
        <f t="shared" si="7"/>
        <v>66.717461030400003</v>
      </c>
      <c r="R213" s="60">
        <v>296.36458333333331</v>
      </c>
      <c r="S213" s="61">
        <v>2162.4538187499998</v>
      </c>
      <c r="T213" s="91"/>
      <c r="U213" s="89">
        <v>68628.26452556983</v>
      </c>
      <c r="V213" s="77" t="s">
        <v>27</v>
      </c>
      <c r="W213" s="80" t="s">
        <v>27</v>
      </c>
      <c r="X213" s="86" t="e">
        <f t="shared" si="6"/>
        <v>#VALUE!</v>
      </c>
    </row>
    <row r="214" spans="1:24" x14ac:dyDescent="0.3">
      <c r="A214" s="34">
        <v>2010</v>
      </c>
      <c r="B214" s="3">
        <v>40390</v>
      </c>
      <c r="C214" s="34">
        <v>7</v>
      </c>
      <c r="D214" s="28">
        <v>31</v>
      </c>
      <c r="E214" s="34">
        <v>212</v>
      </c>
      <c r="F214" s="38">
        <v>212</v>
      </c>
      <c r="G214" s="38">
        <v>17.694791666666664</v>
      </c>
      <c r="H214" s="30"/>
      <c r="I214" s="38"/>
      <c r="J214" s="30">
        <v>19.933958333333333</v>
      </c>
      <c r="K214" s="38">
        <v>19.884999999999994</v>
      </c>
      <c r="L214" s="30">
        <v>19.942708333333321</v>
      </c>
      <c r="M214" s="38">
        <v>20.688749999999995</v>
      </c>
      <c r="N214" s="30">
        <v>379.04199999999997</v>
      </c>
      <c r="O214" s="38">
        <v>379.04199999999997</v>
      </c>
      <c r="P214" s="30">
        <v>32.749228799999997</v>
      </c>
      <c r="Q214" s="38">
        <f t="shared" ref="Q214:Q277" si="8">O214*60*60*24/10^6</f>
        <v>32.74922879999999</v>
      </c>
      <c r="R214" s="31">
        <v>238.83103448275901</v>
      </c>
      <c r="S214" s="48">
        <v>1742.6545249999999</v>
      </c>
      <c r="T214" s="31">
        <v>80077</v>
      </c>
      <c r="U214" s="94">
        <v>75962</v>
      </c>
      <c r="V214" s="52">
        <v>1.8845628372944876E-2</v>
      </c>
      <c r="W214" s="14">
        <v>4.3349470149209264E-4</v>
      </c>
      <c r="X214" s="87">
        <f>Q214</f>
        <v>32.74922879999999</v>
      </c>
    </row>
    <row r="215" spans="1:24" x14ac:dyDescent="0.3">
      <c r="A215" s="33">
        <v>2010</v>
      </c>
      <c r="B215" s="3">
        <v>40391</v>
      </c>
      <c r="C215" s="33">
        <v>8</v>
      </c>
      <c r="D215" s="23">
        <v>1</v>
      </c>
      <c r="E215" s="33">
        <v>213</v>
      </c>
      <c r="F215" s="92">
        <v>213</v>
      </c>
      <c r="G215" s="37">
        <v>20.820833333333333</v>
      </c>
      <c r="H215" s="25"/>
      <c r="I215" s="37"/>
      <c r="J215" s="25">
        <v>19.87895833333333</v>
      </c>
      <c r="K215" s="37">
        <v>19.85583333333334</v>
      </c>
      <c r="L215" s="25">
        <v>19.826041666666672</v>
      </c>
      <c r="M215" s="37">
        <v>21.569791666666674</v>
      </c>
      <c r="N215" s="26">
        <v>76.2321666666667</v>
      </c>
      <c r="O215" s="41">
        <v>76.2321666666667</v>
      </c>
      <c r="P215" s="25">
        <v>6.5864592000000028</v>
      </c>
      <c r="Q215" s="44">
        <f t="shared" si="8"/>
        <v>6.5864592000000028</v>
      </c>
      <c r="R215" s="27">
        <v>238.5</v>
      </c>
      <c r="S215" s="89">
        <v>1740.2391</v>
      </c>
      <c r="T215" s="27"/>
      <c r="U215" s="89">
        <v>75962</v>
      </c>
      <c r="V215" s="51">
        <v>3.792017417106012E-3</v>
      </c>
      <c r="W215" s="9">
        <v>8.7183584756470617E-5</v>
      </c>
      <c r="X215" s="86">
        <f t="shared" ref="X215:X278" si="9">X214+Q215</f>
        <v>39.33568799999999</v>
      </c>
    </row>
    <row r="216" spans="1:24" x14ac:dyDescent="0.3">
      <c r="A216" s="33">
        <v>2010</v>
      </c>
      <c r="B216" s="3">
        <v>40392</v>
      </c>
      <c r="C216" s="33">
        <v>8</v>
      </c>
      <c r="D216" s="23">
        <v>2</v>
      </c>
      <c r="E216" s="33">
        <v>214</v>
      </c>
      <c r="F216" s="92">
        <v>214</v>
      </c>
      <c r="G216" s="37">
        <v>21.994791666666661</v>
      </c>
      <c r="H216" s="25"/>
      <c r="I216" s="37"/>
      <c r="J216" s="25">
        <v>19.819791666666674</v>
      </c>
      <c r="K216" s="37">
        <v>19.80333333333332</v>
      </c>
      <c r="L216" s="25">
        <v>19.784999999999989</v>
      </c>
      <c r="M216" s="37">
        <v>22.177916666666665</v>
      </c>
      <c r="N216" s="26">
        <v>384.49207368421099</v>
      </c>
      <c r="O216" s="41">
        <v>384.49207368421099</v>
      </c>
      <c r="P216" s="25">
        <v>33.220115166315829</v>
      </c>
      <c r="Q216" s="44">
        <f t="shared" si="8"/>
        <v>33.220115166315829</v>
      </c>
      <c r="R216" s="27">
        <v>238.16896551724099</v>
      </c>
      <c r="S216" s="89">
        <v>1737.8236750000001</v>
      </c>
      <c r="T216" s="27"/>
      <c r="U216" s="89">
        <v>75962</v>
      </c>
      <c r="V216" s="51">
        <v>1.9134993708194499E-2</v>
      </c>
      <c r="W216" s="9">
        <v>4.3972772597182562E-4</v>
      </c>
      <c r="X216" s="86">
        <f t="shared" si="9"/>
        <v>72.555803166315826</v>
      </c>
    </row>
    <row r="217" spans="1:24" x14ac:dyDescent="0.3">
      <c r="A217" s="33">
        <v>2010</v>
      </c>
      <c r="B217" s="3">
        <v>40393</v>
      </c>
      <c r="C217" s="33">
        <v>8</v>
      </c>
      <c r="D217" s="23">
        <v>3</v>
      </c>
      <c r="E217" s="33">
        <v>215</v>
      </c>
      <c r="F217" s="92">
        <v>215</v>
      </c>
      <c r="G217" s="37">
        <v>24.123125000000005</v>
      </c>
      <c r="H217" s="25"/>
      <c r="I217" s="37"/>
      <c r="J217" s="25">
        <v>19.736666666666661</v>
      </c>
      <c r="K217" s="37">
        <v>19.785416666666659</v>
      </c>
      <c r="L217" s="25">
        <v>19.745208333333331</v>
      </c>
      <c r="M217" s="37">
        <v>23.364583333333332</v>
      </c>
      <c r="N217" s="26">
        <v>402.210508333333</v>
      </c>
      <c r="O217" s="41">
        <v>402.210508333333</v>
      </c>
      <c r="P217" s="25">
        <v>34.750987919999972</v>
      </c>
      <c r="Q217" s="44">
        <f t="shared" si="8"/>
        <v>34.750987919999972</v>
      </c>
      <c r="R217" s="27">
        <v>238</v>
      </c>
      <c r="S217" s="89">
        <v>1736.5907999999999</v>
      </c>
      <c r="T217" s="27"/>
      <c r="U217" s="89">
        <v>75962</v>
      </c>
      <c r="V217" s="51">
        <v>2.002641992949326E-2</v>
      </c>
      <c r="W217" s="9">
        <v>4.5999156886820204E-4</v>
      </c>
      <c r="X217" s="86">
        <f t="shared" si="9"/>
        <v>107.3067910863158</v>
      </c>
    </row>
    <row r="218" spans="1:24" x14ac:dyDescent="0.3">
      <c r="A218" s="33">
        <v>2010</v>
      </c>
      <c r="B218" s="3">
        <v>40394</v>
      </c>
      <c r="C218" s="33">
        <v>8</v>
      </c>
      <c r="D218" s="23">
        <v>4</v>
      </c>
      <c r="E218" s="33">
        <v>216</v>
      </c>
      <c r="F218" s="92">
        <v>216</v>
      </c>
      <c r="G218" s="37">
        <v>23.261875000000003</v>
      </c>
      <c r="H218" s="25"/>
      <c r="I218" s="37"/>
      <c r="J218" s="25">
        <v>19.694583333333334</v>
      </c>
      <c r="K218" s="37">
        <v>19.923958333333331</v>
      </c>
      <c r="L218" s="25">
        <v>19.887291666666673</v>
      </c>
      <c r="M218" s="37">
        <v>23.970208333333332</v>
      </c>
      <c r="N218" s="26">
        <v>487.8904</v>
      </c>
      <c r="O218" s="41">
        <v>487.8904</v>
      </c>
      <c r="P218" s="25">
        <v>42.15373056</v>
      </c>
      <c r="Q218" s="44">
        <f t="shared" si="8"/>
        <v>42.15373056</v>
      </c>
      <c r="R218" s="27">
        <v>238</v>
      </c>
      <c r="S218" s="89">
        <v>1736.5907999999999</v>
      </c>
      <c r="T218" s="27"/>
      <c r="U218" s="89">
        <v>75962</v>
      </c>
      <c r="V218" s="51">
        <v>2.430419561433431E-2</v>
      </c>
      <c r="W218" s="9">
        <v>5.5798012702776387E-4</v>
      </c>
      <c r="X218" s="86">
        <f t="shared" si="9"/>
        <v>149.46052164631578</v>
      </c>
    </row>
    <row r="219" spans="1:24" x14ac:dyDescent="0.3">
      <c r="A219" s="33">
        <v>2010</v>
      </c>
      <c r="B219" s="3">
        <v>40395</v>
      </c>
      <c r="C219" s="33">
        <v>8</v>
      </c>
      <c r="D219" s="23">
        <v>5</v>
      </c>
      <c r="E219" s="33">
        <v>217</v>
      </c>
      <c r="F219" s="92">
        <v>217</v>
      </c>
      <c r="G219" s="37">
        <v>22.581666666666667</v>
      </c>
      <c r="H219" s="25"/>
      <c r="I219" s="37"/>
      <c r="J219" s="25">
        <v>19.791458333333342</v>
      </c>
      <c r="K219" s="37">
        <v>19.78458333333332</v>
      </c>
      <c r="L219" s="25">
        <v>19.827708333333327</v>
      </c>
      <c r="M219" s="37">
        <v>23.983333333333331</v>
      </c>
      <c r="N219" s="26" t="s">
        <v>27</v>
      </c>
      <c r="O219" s="41">
        <v>492.351277083333</v>
      </c>
      <c r="P219" s="25" t="s">
        <v>27</v>
      </c>
      <c r="Q219" s="44">
        <f t="shared" si="8"/>
        <v>42.539150339999971</v>
      </c>
      <c r="R219" s="27">
        <v>238</v>
      </c>
      <c r="S219" s="89">
        <v>1736.5907999999999</v>
      </c>
      <c r="T219" s="27"/>
      <c r="U219" s="89">
        <v>75962</v>
      </c>
      <c r="V219" s="51" t="s">
        <v>27</v>
      </c>
      <c r="W219" s="9" t="s">
        <v>27</v>
      </c>
      <c r="X219" s="86">
        <f t="shared" si="9"/>
        <v>191.99967198631575</v>
      </c>
    </row>
    <row r="220" spans="1:24" x14ac:dyDescent="0.3">
      <c r="A220" s="33">
        <v>2010</v>
      </c>
      <c r="B220" s="3">
        <v>40396</v>
      </c>
      <c r="C220" s="33">
        <v>8</v>
      </c>
      <c r="D220" s="23">
        <v>6</v>
      </c>
      <c r="E220" s="33">
        <v>218</v>
      </c>
      <c r="F220" s="92">
        <v>218</v>
      </c>
      <c r="G220" s="37">
        <v>16.376458333333336</v>
      </c>
      <c r="H220" s="25"/>
      <c r="I220" s="37"/>
      <c r="J220" s="25">
        <v>19.900624999999998</v>
      </c>
      <c r="K220" s="37">
        <v>19.817916666666672</v>
      </c>
      <c r="L220" s="25">
        <v>19.776249999999997</v>
      </c>
      <c r="M220" s="37">
        <v>21.354166666666668</v>
      </c>
      <c r="N220" s="26" t="s">
        <v>27</v>
      </c>
      <c r="O220" s="41">
        <v>496.81215416666703</v>
      </c>
      <c r="P220" s="25" t="s">
        <v>27</v>
      </c>
      <c r="Q220" s="44">
        <f t="shared" si="8"/>
        <v>42.924570120000034</v>
      </c>
      <c r="R220" s="27">
        <v>238</v>
      </c>
      <c r="S220" s="89">
        <v>1736.5907999999999</v>
      </c>
      <c r="T220" s="27"/>
      <c r="U220" s="89">
        <v>75962</v>
      </c>
      <c r="V220" s="51" t="s">
        <v>27</v>
      </c>
      <c r="W220" s="9" t="s">
        <v>27</v>
      </c>
      <c r="X220" s="86">
        <f t="shared" si="9"/>
        <v>234.92424210631577</v>
      </c>
    </row>
    <row r="221" spans="1:24" x14ac:dyDescent="0.3">
      <c r="A221" s="33">
        <v>2010</v>
      </c>
      <c r="B221" s="3">
        <v>40397</v>
      </c>
      <c r="C221" s="33">
        <v>8</v>
      </c>
      <c r="D221" s="23">
        <v>7</v>
      </c>
      <c r="E221" s="33">
        <v>219</v>
      </c>
      <c r="F221" s="92">
        <v>219</v>
      </c>
      <c r="G221" s="37">
        <v>16.670208333333328</v>
      </c>
      <c r="H221" s="25"/>
      <c r="I221" s="37"/>
      <c r="J221" s="25">
        <v>19.892291666666662</v>
      </c>
      <c r="K221" s="37">
        <v>19.76479166666665</v>
      </c>
      <c r="L221" s="25">
        <v>19.755624999999995</v>
      </c>
      <c r="M221" s="37">
        <v>20.296249999999993</v>
      </c>
      <c r="N221" s="26">
        <v>501.27303124999997</v>
      </c>
      <c r="O221" s="41">
        <v>501.27303124999997</v>
      </c>
      <c r="P221" s="25">
        <v>43.309989899999998</v>
      </c>
      <c r="Q221" s="44">
        <f t="shared" si="8"/>
        <v>43.309989899999998</v>
      </c>
      <c r="R221" s="27">
        <v>238</v>
      </c>
      <c r="S221" s="89">
        <v>1736.5907999999999</v>
      </c>
      <c r="T221" s="27"/>
      <c r="U221" s="89">
        <v>75962</v>
      </c>
      <c r="V221" s="51">
        <v>2.5006974122386436E-2</v>
      </c>
      <c r="W221" s="9">
        <v>5.7328529041044307E-4</v>
      </c>
      <c r="X221" s="86">
        <f t="shared" si="9"/>
        <v>278.23423200631578</v>
      </c>
    </row>
    <row r="222" spans="1:24" x14ac:dyDescent="0.3">
      <c r="A222" s="33">
        <v>2010</v>
      </c>
      <c r="B222" s="3">
        <v>40398</v>
      </c>
      <c r="C222" s="33">
        <v>8</v>
      </c>
      <c r="D222" s="23">
        <v>8</v>
      </c>
      <c r="E222" s="33">
        <v>220</v>
      </c>
      <c r="F222" s="92">
        <v>220</v>
      </c>
      <c r="G222" s="37">
        <v>20.051874999999999</v>
      </c>
      <c r="H222" s="25"/>
      <c r="I222" s="37"/>
      <c r="J222" s="25">
        <v>19.761666666666674</v>
      </c>
      <c r="K222" s="37">
        <v>19.948749999999997</v>
      </c>
      <c r="L222" s="25">
        <v>19.929166666666664</v>
      </c>
      <c r="M222" s="37">
        <v>20.396458333333332</v>
      </c>
      <c r="N222" s="26">
        <v>610.44709354838699</v>
      </c>
      <c r="O222" s="41">
        <v>610.44709354838699</v>
      </c>
      <c r="P222" s="25">
        <v>52.742628882580632</v>
      </c>
      <c r="Q222" s="44">
        <f t="shared" si="8"/>
        <v>52.742628882580632</v>
      </c>
      <c r="R222" s="27">
        <v>238</v>
      </c>
      <c r="S222" s="89">
        <v>1736.5907999999999</v>
      </c>
      <c r="T222" s="27"/>
      <c r="U222" s="89">
        <v>75962</v>
      </c>
      <c r="V222" s="51">
        <v>3.0468025616272251E-2</v>
      </c>
      <c r="W222" s="9">
        <v>6.9814316248456262E-4</v>
      </c>
      <c r="X222" s="86">
        <f t="shared" si="9"/>
        <v>330.9768608888964</v>
      </c>
    </row>
    <row r="223" spans="1:24" x14ac:dyDescent="0.3">
      <c r="A223" s="33">
        <v>2010</v>
      </c>
      <c r="B223" s="3">
        <v>40399</v>
      </c>
      <c r="C223" s="33">
        <v>8</v>
      </c>
      <c r="D223" s="23">
        <v>9</v>
      </c>
      <c r="E223" s="33">
        <v>221</v>
      </c>
      <c r="F223" s="92">
        <v>221</v>
      </c>
      <c r="G223" s="37">
        <v>21.181250000000002</v>
      </c>
      <c r="H223" s="25"/>
      <c r="I223" s="37"/>
      <c r="J223" s="25">
        <v>19.733750000000004</v>
      </c>
      <c r="K223" s="37">
        <v>20.01520833333333</v>
      </c>
      <c r="L223" s="25">
        <v>19.974374999999998</v>
      </c>
      <c r="M223" s="37">
        <v>20.850624999999997</v>
      </c>
      <c r="N223" s="26">
        <v>645.80531250000001</v>
      </c>
      <c r="O223" s="41">
        <v>645.80531250000001</v>
      </c>
      <c r="P223" s="25">
        <v>55.797578999999999</v>
      </c>
      <c r="Q223" s="44">
        <f t="shared" si="8"/>
        <v>55.797578999999999</v>
      </c>
      <c r="R223" s="27">
        <v>237.873056994819</v>
      </c>
      <c r="S223" s="89">
        <v>1735.66455</v>
      </c>
      <c r="T223" s="27"/>
      <c r="U223" s="89">
        <v>75962</v>
      </c>
      <c r="V223" s="51">
        <v>3.2248348101731279E-2</v>
      </c>
      <c r="W223" s="9">
        <v>7.3858089911987357E-4</v>
      </c>
      <c r="X223" s="86">
        <f t="shared" si="9"/>
        <v>386.77443988889638</v>
      </c>
    </row>
    <row r="224" spans="1:24" x14ac:dyDescent="0.3">
      <c r="A224" s="33">
        <v>2010</v>
      </c>
      <c r="B224" s="3">
        <v>40400</v>
      </c>
      <c r="C224" s="33">
        <v>8</v>
      </c>
      <c r="D224" s="23">
        <v>10</v>
      </c>
      <c r="E224" s="33">
        <v>222</v>
      </c>
      <c r="F224" s="92">
        <v>222</v>
      </c>
      <c r="G224" s="37">
        <v>22.502708333333331</v>
      </c>
      <c r="H224" s="25"/>
      <c r="I224" s="37"/>
      <c r="J224" s="25">
        <v>19.647708333333334</v>
      </c>
      <c r="K224" s="37">
        <v>20.348125000000017</v>
      </c>
      <c r="L224" s="25">
        <v>20.020833333333336</v>
      </c>
      <c r="M224" s="37">
        <v>22.207083333333333</v>
      </c>
      <c r="N224" s="26" t="s">
        <v>27</v>
      </c>
      <c r="O224" s="41">
        <v>781.84101874999999</v>
      </c>
      <c r="P224" s="25" t="s">
        <v>27</v>
      </c>
      <c r="Q224" s="44">
        <f t="shared" si="8"/>
        <v>67.551064019999998</v>
      </c>
      <c r="R224" s="27">
        <v>237.62435233160599</v>
      </c>
      <c r="S224" s="89">
        <v>1733.84984166667</v>
      </c>
      <c r="T224" s="27"/>
      <c r="U224" s="89">
        <v>75962</v>
      </c>
      <c r="V224" s="51" t="s">
        <v>27</v>
      </c>
      <c r="W224" s="9" t="s">
        <v>27</v>
      </c>
      <c r="X224" s="86">
        <f t="shared" si="9"/>
        <v>454.32550390889639</v>
      </c>
    </row>
    <row r="225" spans="1:24" x14ac:dyDescent="0.3">
      <c r="A225" s="33">
        <v>2010</v>
      </c>
      <c r="B225" s="3">
        <v>40401</v>
      </c>
      <c r="C225" s="33">
        <v>8</v>
      </c>
      <c r="D225" s="2">
        <v>11</v>
      </c>
      <c r="E225" s="33">
        <v>223</v>
      </c>
      <c r="F225" s="92">
        <v>223</v>
      </c>
      <c r="G225" s="37">
        <v>23.956249999999997</v>
      </c>
      <c r="H225" s="4"/>
      <c r="I225" s="37"/>
      <c r="J225" s="4">
        <v>19.823333333333341</v>
      </c>
      <c r="K225" s="37">
        <v>20.207499999999992</v>
      </c>
      <c r="L225" s="4">
        <v>20.102708333333336</v>
      </c>
      <c r="M225" s="37">
        <v>23.000833333333333</v>
      </c>
      <c r="N225" s="5">
        <v>917.87672499999996</v>
      </c>
      <c r="O225" s="41">
        <v>917.87672499999996</v>
      </c>
      <c r="P225" s="4">
        <v>79.304549039999984</v>
      </c>
      <c r="Q225" s="44">
        <f t="shared" si="8"/>
        <v>79.304549039999998</v>
      </c>
      <c r="R225" s="8">
        <v>237.37564766839401</v>
      </c>
      <c r="S225" s="89">
        <v>1732.0351583333299</v>
      </c>
      <c r="T225" s="27"/>
      <c r="U225" s="89">
        <v>75962</v>
      </c>
      <c r="V225" s="51">
        <v>4.5878549327159429E-2</v>
      </c>
      <c r="W225" s="9">
        <v>1.0497377517805799E-3</v>
      </c>
      <c r="X225" s="86">
        <f t="shared" si="9"/>
        <v>533.63005294889638</v>
      </c>
    </row>
    <row r="226" spans="1:24" x14ac:dyDescent="0.3">
      <c r="A226" s="33">
        <v>2010</v>
      </c>
      <c r="B226" s="3">
        <v>40402</v>
      </c>
      <c r="C226" s="33">
        <v>8</v>
      </c>
      <c r="D226" s="2">
        <v>12</v>
      </c>
      <c r="E226" s="33">
        <v>224</v>
      </c>
      <c r="F226" s="92">
        <v>224</v>
      </c>
      <c r="G226" s="37">
        <v>22.903541666666669</v>
      </c>
      <c r="H226" s="4"/>
      <c r="I226" s="37"/>
      <c r="J226" s="4">
        <v>20.232500000000005</v>
      </c>
      <c r="K226" s="37">
        <v>20.228749999999998</v>
      </c>
      <c r="L226" s="4">
        <v>20.152500000000007</v>
      </c>
      <c r="M226" s="37">
        <v>23.238749999999992</v>
      </c>
      <c r="N226" s="5">
        <v>427.96409999999997</v>
      </c>
      <c r="O226" s="41">
        <v>427.96409999999997</v>
      </c>
      <c r="P226" s="4">
        <v>36.976098239999992</v>
      </c>
      <c r="Q226" s="44">
        <f t="shared" si="8"/>
        <v>36.976098239999992</v>
      </c>
      <c r="R226" s="8">
        <v>237.126943005181</v>
      </c>
      <c r="S226" s="89">
        <v>1730.22045</v>
      </c>
      <c r="T226" s="27"/>
      <c r="U226" s="89">
        <v>75962</v>
      </c>
      <c r="V226" s="51">
        <v>2.1401417591465754E-2</v>
      </c>
      <c r="W226" s="9">
        <v>4.8944488942869672E-4</v>
      </c>
      <c r="X226" s="86">
        <f t="shared" si="9"/>
        <v>570.60615118889632</v>
      </c>
    </row>
    <row r="227" spans="1:24" x14ac:dyDescent="0.3">
      <c r="A227" s="33">
        <v>2010</v>
      </c>
      <c r="B227" s="3">
        <v>40403</v>
      </c>
      <c r="C227" s="33">
        <v>8</v>
      </c>
      <c r="D227" s="2">
        <v>13</v>
      </c>
      <c r="E227" s="33">
        <v>225</v>
      </c>
      <c r="F227" s="92">
        <v>225</v>
      </c>
      <c r="G227" s="37">
        <v>22.004375000000007</v>
      </c>
      <c r="H227" s="4"/>
      <c r="I227" s="37"/>
      <c r="J227" s="4">
        <v>20.444999999999997</v>
      </c>
      <c r="K227" s="37">
        <v>20.715416666666663</v>
      </c>
      <c r="L227" s="4">
        <v>20.693541666666661</v>
      </c>
      <c r="M227" s="37">
        <v>21.284374999999997</v>
      </c>
      <c r="N227" s="5">
        <v>646.51696666666703</v>
      </c>
      <c r="O227" s="41">
        <v>646.51696666666703</v>
      </c>
      <c r="P227" s="4">
        <v>55.859065920000027</v>
      </c>
      <c r="Q227" s="44">
        <f t="shared" si="8"/>
        <v>55.859065920000035</v>
      </c>
      <c r="R227" s="8">
        <v>237</v>
      </c>
      <c r="S227" s="89">
        <v>1729.2942</v>
      </c>
      <c r="T227" s="27"/>
      <c r="U227" s="89">
        <v>75962</v>
      </c>
      <c r="V227" s="51">
        <v>3.2346337359022141E-2</v>
      </c>
      <c r="W227" s="9">
        <v>7.3939478863751249E-4</v>
      </c>
      <c r="X227" s="86">
        <f t="shared" si="9"/>
        <v>626.46521710889635</v>
      </c>
    </row>
    <row r="228" spans="1:24" x14ac:dyDescent="0.3">
      <c r="A228" s="33">
        <v>2010</v>
      </c>
      <c r="B228" s="3">
        <v>40404</v>
      </c>
      <c r="C228" s="33">
        <v>8</v>
      </c>
      <c r="D228" s="2">
        <v>14</v>
      </c>
      <c r="E228" s="33">
        <v>226</v>
      </c>
      <c r="F228" s="92">
        <v>226</v>
      </c>
      <c r="G228" s="37">
        <v>22.714166666666671</v>
      </c>
      <c r="H228" s="4"/>
      <c r="I228" s="37"/>
      <c r="J228" s="4">
        <v>20.616458333333327</v>
      </c>
      <c r="K228" s="37">
        <v>21.101041666666664</v>
      </c>
      <c r="L228" s="4">
        <v>21.114791666666665</v>
      </c>
      <c r="M228" s="37">
        <v>21.039166666666667</v>
      </c>
      <c r="N228" s="5">
        <v>1153.8219999999999</v>
      </c>
      <c r="O228" s="41">
        <v>1153.8219999999999</v>
      </c>
      <c r="P228" s="4">
        <v>99.690220799999992</v>
      </c>
      <c r="Q228" s="44">
        <f t="shared" si="8"/>
        <v>99.690220799999992</v>
      </c>
      <c r="R228" s="8">
        <v>236.747422680412</v>
      </c>
      <c r="S228" s="89">
        <v>1727.4512416666701</v>
      </c>
      <c r="T228" s="27"/>
      <c r="U228" s="89">
        <v>75962</v>
      </c>
      <c r="V228" s="51">
        <v>5.7755598087680791E-2</v>
      </c>
      <c r="W228" s="9">
        <v>1.3195786310356353E-3</v>
      </c>
      <c r="X228" s="86">
        <f t="shared" si="9"/>
        <v>726.15543790889637</v>
      </c>
    </row>
    <row r="229" spans="1:24" x14ac:dyDescent="0.3">
      <c r="A229" s="33">
        <v>2010</v>
      </c>
      <c r="B229" s="3">
        <v>40405</v>
      </c>
      <c r="C229" s="33">
        <v>8</v>
      </c>
      <c r="D229" s="2">
        <v>15</v>
      </c>
      <c r="E229" s="33">
        <v>227</v>
      </c>
      <c r="F229" s="92">
        <v>227</v>
      </c>
      <c r="G229" s="37">
        <v>24.437083333333334</v>
      </c>
      <c r="H229" s="4"/>
      <c r="I229" s="37"/>
      <c r="J229" s="4">
        <v>20.816666666666666</v>
      </c>
      <c r="K229" s="37">
        <v>21.175416666666667</v>
      </c>
      <c r="L229" s="4">
        <v>21.253125000000001</v>
      </c>
      <c r="M229" s="37">
        <v>21.697916666666668</v>
      </c>
      <c r="N229" s="5">
        <v>1358.3082750000001</v>
      </c>
      <c r="O229" s="41">
        <v>1358.3082750000001</v>
      </c>
      <c r="P229" s="4">
        <v>117.35783496000001</v>
      </c>
      <c r="Q229" s="44">
        <f t="shared" si="8"/>
        <v>117.35783496000002</v>
      </c>
      <c r="R229" s="8">
        <v>236.252577319588</v>
      </c>
      <c r="S229" s="89">
        <v>1723.8405583333299</v>
      </c>
      <c r="T229" s="27"/>
      <c r="U229" s="89">
        <v>75962</v>
      </c>
      <c r="V229" s="51">
        <v>6.802425644099501E-2</v>
      </c>
      <c r="W229" s="9">
        <v>1.5534411495437559E-3</v>
      </c>
      <c r="X229" s="86">
        <f t="shared" si="9"/>
        <v>843.51327286889637</v>
      </c>
    </row>
    <row r="230" spans="1:24" x14ac:dyDescent="0.3">
      <c r="A230" s="33">
        <v>2010</v>
      </c>
      <c r="B230" s="3">
        <v>40406</v>
      </c>
      <c r="C230" s="33">
        <v>8</v>
      </c>
      <c r="D230" s="2">
        <v>16</v>
      </c>
      <c r="E230" s="33">
        <v>228</v>
      </c>
      <c r="F230" s="92">
        <v>228</v>
      </c>
      <c r="G230" s="37">
        <v>19.847500000000007</v>
      </c>
      <c r="H230" s="4"/>
      <c r="I230" s="37"/>
      <c r="J230" s="4">
        <v>20.999166666666671</v>
      </c>
      <c r="K230" s="37">
        <v>21.042916666666667</v>
      </c>
      <c r="L230" s="4">
        <v>20.936041666666664</v>
      </c>
      <c r="M230" s="37">
        <v>20.960833333333337</v>
      </c>
      <c r="N230" s="5">
        <v>1528.35166</v>
      </c>
      <c r="O230" s="41">
        <v>1528.35166</v>
      </c>
      <c r="P230" s="4">
        <v>132.04958342399999</v>
      </c>
      <c r="Q230" s="44">
        <f t="shared" si="8"/>
        <v>132.04958342399999</v>
      </c>
      <c r="R230" s="8">
        <v>236</v>
      </c>
      <c r="S230" s="89">
        <v>1721.9975999999999</v>
      </c>
      <c r="T230" s="27"/>
      <c r="U230" s="89">
        <v>75962</v>
      </c>
      <c r="V230" s="51">
        <v>7.6577121657691552E-2</v>
      </c>
      <c r="W230" s="9">
        <v>1.7479127553850081E-3</v>
      </c>
      <c r="X230" s="86">
        <f t="shared" si="9"/>
        <v>975.56285629289641</v>
      </c>
    </row>
    <row r="231" spans="1:24" x14ac:dyDescent="0.3">
      <c r="A231" s="33">
        <v>2010</v>
      </c>
      <c r="B231" s="3">
        <v>40407</v>
      </c>
      <c r="C231" s="33">
        <v>8</v>
      </c>
      <c r="D231" s="2">
        <v>17</v>
      </c>
      <c r="E231" s="33">
        <v>229</v>
      </c>
      <c r="F231" s="92">
        <v>229</v>
      </c>
      <c r="G231" s="37">
        <v>18.591666666666672</v>
      </c>
      <c r="H231" s="4"/>
      <c r="I231" s="37"/>
      <c r="J231" s="4">
        <v>20.914166666666656</v>
      </c>
      <c r="K231" s="37">
        <v>20.807291666666668</v>
      </c>
      <c r="L231" s="4">
        <v>20.75375</v>
      </c>
      <c r="M231" s="37">
        <v>20.614166666666666</v>
      </c>
      <c r="N231" s="5">
        <v>1590.63602666667</v>
      </c>
      <c r="O231" s="41">
        <v>1590.63602666667</v>
      </c>
      <c r="P231" s="4">
        <v>137.43095270400028</v>
      </c>
      <c r="Q231" s="44">
        <f t="shared" si="8"/>
        <v>137.4309527040003</v>
      </c>
      <c r="R231" s="8">
        <v>236</v>
      </c>
      <c r="S231" s="89">
        <v>1721.9975999999999</v>
      </c>
      <c r="T231" s="27"/>
      <c r="U231" s="89">
        <v>75962</v>
      </c>
      <c r="V231" s="51">
        <v>7.9736459919932515E-2</v>
      </c>
      <c r="W231" s="9">
        <v>1.8191448165702914E-3</v>
      </c>
      <c r="X231" s="86">
        <f t="shared" si="9"/>
        <v>1112.9938089968966</v>
      </c>
    </row>
    <row r="232" spans="1:24" x14ac:dyDescent="0.3">
      <c r="A232" s="33">
        <v>2010</v>
      </c>
      <c r="B232" s="3">
        <v>40408</v>
      </c>
      <c r="C232" s="33">
        <v>8</v>
      </c>
      <c r="D232" s="2">
        <v>18</v>
      </c>
      <c r="E232" s="33">
        <v>230</v>
      </c>
      <c r="F232" s="92">
        <v>230</v>
      </c>
      <c r="G232" s="37">
        <v>18.389374999999998</v>
      </c>
      <c r="H232" s="4"/>
      <c r="I232" s="37"/>
      <c r="J232" s="4">
        <v>20.813333333333343</v>
      </c>
      <c r="K232" s="37">
        <v>20.906666666666677</v>
      </c>
      <c r="L232" s="4">
        <v>20.835833333333333</v>
      </c>
      <c r="M232" s="37">
        <v>20.731666666666666</v>
      </c>
      <c r="N232" s="5">
        <v>1521.9871928571399</v>
      </c>
      <c r="O232" s="41">
        <v>1521.9871928571399</v>
      </c>
      <c r="P232" s="4">
        <v>131.4996934628569</v>
      </c>
      <c r="Q232" s="44">
        <f t="shared" si="8"/>
        <v>131.49969346285687</v>
      </c>
      <c r="R232" s="8">
        <v>236</v>
      </c>
      <c r="S232" s="89">
        <v>1721.9975999999999</v>
      </c>
      <c r="T232" s="27"/>
      <c r="U232" s="89">
        <v>75962</v>
      </c>
      <c r="V232" s="51">
        <v>7.6332172995248374E-2</v>
      </c>
      <c r="W232" s="9">
        <v>1.74063397682155E-3</v>
      </c>
      <c r="X232" s="86">
        <f t="shared" si="9"/>
        <v>1244.4935024597535</v>
      </c>
    </row>
    <row r="233" spans="1:24" x14ac:dyDescent="0.3">
      <c r="A233" s="33">
        <v>2010</v>
      </c>
      <c r="B233" s="3">
        <v>40409</v>
      </c>
      <c r="C233" s="33">
        <v>8</v>
      </c>
      <c r="D233" s="2">
        <v>19</v>
      </c>
      <c r="E233" s="33">
        <v>231</v>
      </c>
      <c r="F233" s="92">
        <v>231</v>
      </c>
      <c r="G233" s="37">
        <v>18.797500000000003</v>
      </c>
      <c r="H233" s="4"/>
      <c r="I233" s="37"/>
      <c r="J233" s="4">
        <v>20.810208333333328</v>
      </c>
      <c r="K233" s="37">
        <v>20.910208333333333</v>
      </c>
      <c r="L233" s="4">
        <v>20.85125</v>
      </c>
      <c r="M233" s="37">
        <v>20.657499999999999</v>
      </c>
      <c r="N233" s="5">
        <v>1822.2282250000001</v>
      </c>
      <c r="O233" s="41">
        <v>1822.2282250000001</v>
      </c>
      <c r="P233" s="4">
        <v>157.44051864000002</v>
      </c>
      <c r="Q233" s="44">
        <f t="shared" si="8"/>
        <v>157.44051864000002</v>
      </c>
      <c r="R233" s="8">
        <v>236</v>
      </c>
      <c r="S233" s="89">
        <v>1721.9975999999999</v>
      </c>
      <c r="T233" s="27"/>
      <c r="U233" s="89">
        <v>75962</v>
      </c>
      <c r="V233" s="51">
        <v>9.1434478360435237E-2</v>
      </c>
      <c r="W233" s="9">
        <v>2.0840072615880062E-3</v>
      </c>
      <c r="X233" s="86">
        <f t="shared" si="9"/>
        <v>1401.9340210997534</v>
      </c>
    </row>
    <row r="234" spans="1:24" x14ac:dyDescent="0.3">
      <c r="A234" s="33">
        <v>2010</v>
      </c>
      <c r="B234" s="3">
        <v>40410</v>
      </c>
      <c r="C234" s="33">
        <v>8</v>
      </c>
      <c r="D234" s="2">
        <v>20</v>
      </c>
      <c r="E234" s="33">
        <v>232</v>
      </c>
      <c r="F234" s="92">
        <v>232</v>
      </c>
      <c r="G234" s="37">
        <v>17.940833333333334</v>
      </c>
      <c r="H234" s="4"/>
      <c r="I234" s="37"/>
      <c r="J234" s="4">
        <v>20.691041666666667</v>
      </c>
      <c r="K234" s="37">
        <v>20.646041666666665</v>
      </c>
      <c r="L234" s="4">
        <v>20.613958333333333</v>
      </c>
      <c r="M234" s="37">
        <v>20.657083333333333</v>
      </c>
      <c r="N234" s="5">
        <v>1235.6504649999999</v>
      </c>
      <c r="O234" s="41">
        <v>1235.6504649999999</v>
      </c>
      <c r="P234" s="4">
        <v>106.760200176</v>
      </c>
      <c r="Q234" s="44">
        <f t="shared" si="8"/>
        <v>106.760200176</v>
      </c>
      <c r="R234" s="8">
        <v>236</v>
      </c>
      <c r="S234" s="89">
        <v>1721.9975999999999</v>
      </c>
      <c r="T234" s="27"/>
      <c r="U234" s="89">
        <v>75962</v>
      </c>
      <c r="V234" s="51">
        <v>6.2031681783698389E-2</v>
      </c>
      <c r="W234" s="9">
        <v>1.4131624713718809E-3</v>
      </c>
      <c r="X234" s="86">
        <f t="shared" si="9"/>
        <v>1508.6942212757533</v>
      </c>
    </row>
    <row r="235" spans="1:24" x14ac:dyDescent="0.3">
      <c r="A235" s="33">
        <v>2010</v>
      </c>
      <c r="B235" s="3">
        <v>40411</v>
      </c>
      <c r="C235" s="33">
        <v>8</v>
      </c>
      <c r="D235" s="2">
        <v>21</v>
      </c>
      <c r="E235" s="33">
        <v>233</v>
      </c>
      <c r="F235" s="92">
        <v>233</v>
      </c>
      <c r="G235" s="37">
        <v>19.796666666666667</v>
      </c>
      <c r="H235" s="4"/>
      <c r="I235" s="37"/>
      <c r="J235" s="4">
        <v>20.582291666666666</v>
      </c>
      <c r="K235" s="37">
        <v>20.829583333333325</v>
      </c>
      <c r="L235" s="4">
        <v>20.916666666666661</v>
      </c>
      <c r="M235" s="37">
        <v>20.570208333333333</v>
      </c>
      <c r="N235" s="5">
        <v>1491.2614000000001</v>
      </c>
      <c r="O235" s="41">
        <v>1491.2614000000001</v>
      </c>
      <c r="P235" s="4">
        <v>128.84498496000001</v>
      </c>
      <c r="Q235" s="44">
        <f t="shared" si="8"/>
        <v>128.84498496000003</v>
      </c>
      <c r="R235" s="8">
        <v>235.368556701031</v>
      </c>
      <c r="S235" s="89">
        <v>1717.3902083333301</v>
      </c>
      <c r="T235" s="27"/>
      <c r="U235" s="89">
        <v>75962</v>
      </c>
      <c r="V235" s="51">
        <v>7.490011669325046E-2</v>
      </c>
      <c r="W235" s="9">
        <v>1.7054941548421553E-3</v>
      </c>
      <c r="X235" s="86">
        <f t="shared" si="9"/>
        <v>1637.5392062357532</v>
      </c>
    </row>
    <row r="236" spans="1:24" x14ac:dyDescent="0.3">
      <c r="A236" s="33">
        <v>2010</v>
      </c>
      <c r="B236" s="3">
        <v>40412</v>
      </c>
      <c r="C236" s="33">
        <v>8</v>
      </c>
      <c r="D236" s="2">
        <v>22</v>
      </c>
      <c r="E236" s="33">
        <v>234</v>
      </c>
      <c r="F236" s="92">
        <v>234</v>
      </c>
      <c r="G236" s="37">
        <v>19.254999999999995</v>
      </c>
      <c r="H236" s="4"/>
      <c r="I236" s="37"/>
      <c r="J236" s="4">
        <v>20.533750000000001</v>
      </c>
      <c r="K236" s="37">
        <v>21.009375000000002</v>
      </c>
      <c r="L236" s="4">
        <v>21.138333333333332</v>
      </c>
      <c r="M236" s="37">
        <v>20.727916666666669</v>
      </c>
      <c r="N236" s="5">
        <v>1868.6189999999999</v>
      </c>
      <c r="O236" s="41">
        <v>1868.6189999999999</v>
      </c>
      <c r="P236" s="4">
        <v>161.44868159999999</v>
      </c>
      <c r="Q236" s="44">
        <f t="shared" si="8"/>
        <v>161.44868160000001</v>
      </c>
      <c r="R236" s="8">
        <v>234.131443298969</v>
      </c>
      <c r="S236" s="89">
        <v>1708.3634916666699</v>
      </c>
      <c r="T236" s="27"/>
      <c r="U236" s="89">
        <v>75962</v>
      </c>
      <c r="V236" s="51">
        <v>9.3898872885934542E-2</v>
      </c>
      <c r="W236" s="9">
        <v>2.1370624775287504E-3</v>
      </c>
      <c r="X236" s="86">
        <f t="shared" si="9"/>
        <v>1798.9878878357533</v>
      </c>
    </row>
    <row r="237" spans="1:24" x14ac:dyDescent="0.3">
      <c r="A237" s="33">
        <v>2010</v>
      </c>
      <c r="B237" s="3">
        <v>40413</v>
      </c>
      <c r="C237" s="33">
        <v>8</v>
      </c>
      <c r="D237" s="2">
        <v>23</v>
      </c>
      <c r="E237" s="33">
        <v>235</v>
      </c>
      <c r="F237" s="92">
        <v>235</v>
      </c>
      <c r="G237" s="37">
        <v>17.990208333333339</v>
      </c>
      <c r="H237" s="4"/>
      <c r="I237" s="37"/>
      <c r="J237" s="4">
        <v>20.537916666666664</v>
      </c>
      <c r="K237" s="37">
        <v>20.571458333333329</v>
      </c>
      <c r="L237" s="4">
        <v>20.545833333333331</v>
      </c>
      <c r="M237" s="37">
        <v>20.606250000000006</v>
      </c>
      <c r="N237" s="5">
        <v>1945.8888565217401</v>
      </c>
      <c r="O237" s="41">
        <v>1945.8888565217401</v>
      </c>
      <c r="P237" s="4">
        <v>168.12479720347832</v>
      </c>
      <c r="Q237" s="44">
        <f t="shared" si="8"/>
        <v>168.12479720347832</v>
      </c>
      <c r="R237" s="8">
        <v>233.5</v>
      </c>
      <c r="S237" s="89">
        <v>1703.7561000000001</v>
      </c>
      <c r="T237" s="27"/>
      <c r="U237" s="89">
        <v>75962</v>
      </c>
      <c r="V237" s="51">
        <v>9.7829234105635196E-2</v>
      </c>
      <c r="W237" s="9">
        <v>2.2254328253720726E-3</v>
      </c>
      <c r="X237" s="86">
        <f t="shared" si="9"/>
        <v>1967.1126850392316</v>
      </c>
    </row>
    <row r="238" spans="1:24" x14ac:dyDescent="0.3">
      <c r="A238" s="33">
        <v>2010</v>
      </c>
      <c r="B238" s="3">
        <v>40414</v>
      </c>
      <c r="C238" s="33">
        <v>8</v>
      </c>
      <c r="D238" s="2">
        <v>24</v>
      </c>
      <c r="E238" s="33">
        <v>236</v>
      </c>
      <c r="F238" s="92">
        <v>236</v>
      </c>
      <c r="G238" s="37">
        <v>17.950833333333339</v>
      </c>
      <c r="H238" s="4"/>
      <c r="I238" s="37"/>
      <c r="J238" s="4">
        <v>20.402500000000003</v>
      </c>
      <c r="K238" s="37">
        <v>20.562291666666667</v>
      </c>
      <c r="L238" s="4">
        <v>20.575833333333328</v>
      </c>
      <c r="M238" s="37">
        <v>20.85916666666667</v>
      </c>
      <c r="N238" s="5" t="s">
        <v>27</v>
      </c>
      <c r="O238" s="41">
        <v>2013.9597736413</v>
      </c>
      <c r="P238" s="4" t="s">
        <v>27</v>
      </c>
      <c r="Q238" s="44">
        <f t="shared" si="8"/>
        <v>174.0061244426083</v>
      </c>
      <c r="R238" s="8">
        <v>233.542387543253</v>
      </c>
      <c r="S238" s="89">
        <v>1704.0653645833299</v>
      </c>
      <c r="T238" s="27"/>
      <c r="U238" s="89">
        <v>75962</v>
      </c>
      <c r="V238" s="51" t="s">
        <v>27</v>
      </c>
      <c r="W238" s="9" t="s">
        <v>27</v>
      </c>
      <c r="X238" s="86">
        <f t="shared" si="9"/>
        <v>2141.1188094818399</v>
      </c>
    </row>
    <row r="239" spans="1:24" x14ac:dyDescent="0.3">
      <c r="A239" s="33">
        <v>2010</v>
      </c>
      <c r="B239" s="3">
        <v>40415</v>
      </c>
      <c r="C239" s="33">
        <v>8</v>
      </c>
      <c r="D239" s="2">
        <v>25</v>
      </c>
      <c r="E239" s="33">
        <v>237</v>
      </c>
      <c r="F239" s="92">
        <v>237</v>
      </c>
      <c r="G239" s="37">
        <v>17.752708333333334</v>
      </c>
      <c r="H239" s="4"/>
      <c r="I239" s="37"/>
      <c r="J239" s="4">
        <v>20.372708333333332</v>
      </c>
      <c r="K239" s="37">
        <v>20.576666666666664</v>
      </c>
      <c r="L239" s="4">
        <v>20.617916666666655</v>
      </c>
      <c r="M239" s="37">
        <v>20.373125000000005</v>
      </c>
      <c r="N239" s="5" t="s">
        <v>27</v>
      </c>
      <c r="O239" s="41">
        <v>2082.0306907608701</v>
      </c>
      <c r="P239" s="4" t="s">
        <v>27</v>
      </c>
      <c r="Q239" s="44">
        <f t="shared" si="8"/>
        <v>179.88745168173918</v>
      </c>
      <c r="R239" s="8">
        <v>233.62543252595199</v>
      </c>
      <c r="S239" s="89">
        <v>1704.6713500000001</v>
      </c>
      <c r="T239" s="27"/>
      <c r="U239" s="89">
        <v>75962</v>
      </c>
      <c r="V239" s="51" t="s">
        <v>27</v>
      </c>
      <c r="W239" s="9" t="s">
        <v>27</v>
      </c>
      <c r="X239" s="86">
        <f t="shared" si="9"/>
        <v>2321.006261163579</v>
      </c>
    </row>
    <row r="240" spans="1:24" x14ac:dyDescent="0.3">
      <c r="A240" s="33">
        <v>2010</v>
      </c>
      <c r="B240" s="3">
        <v>40416</v>
      </c>
      <c r="C240" s="33">
        <v>8</v>
      </c>
      <c r="D240" s="2">
        <v>26</v>
      </c>
      <c r="E240" s="33">
        <v>238</v>
      </c>
      <c r="F240" s="92">
        <v>238</v>
      </c>
      <c r="G240" s="37">
        <v>14.288541666666665</v>
      </c>
      <c r="H240" s="4"/>
      <c r="I240" s="37"/>
      <c r="J240" s="4">
        <v>20.350208333333327</v>
      </c>
      <c r="K240" s="37">
        <v>20.38708333333334</v>
      </c>
      <c r="L240" s="4">
        <v>20.362291666666671</v>
      </c>
      <c r="M240" s="37">
        <v>19.998541666666664</v>
      </c>
      <c r="N240" s="5" t="s">
        <v>27</v>
      </c>
      <c r="O240" s="41">
        <v>2150.10160788043</v>
      </c>
      <c r="P240" s="4" t="s">
        <v>27</v>
      </c>
      <c r="Q240" s="44">
        <f t="shared" si="8"/>
        <v>185.76877892086915</v>
      </c>
      <c r="R240" s="8">
        <v>233.70847750865099</v>
      </c>
      <c r="S240" s="89">
        <v>1705.2772583333301</v>
      </c>
      <c r="T240" s="27"/>
      <c r="U240" s="89">
        <v>75962</v>
      </c>
      <c r="V240" s="51" t="s">
        <v>27</v>
      </c>
      <c r="W240" s="9" t="s">
        <v>27</v>
      </c>
      <c r="X240" s="86">
        <f t="shared" si="9"/>
        <v>2506.7750400844479</v>
      </c>
    </row>
    <row r="241" spans="1:24" x14ac:dyDescent="0.3">
      <c r="A241" s="33">
        <v>2010</v>
      </c>
      <c r="B241" s="3">
        <v>40417</v>
      </c>
      <c r="C241" s="33">
        <v>8</v>
      </c>
      <c r="D241" s="2">
        <v>27</v>
      </c>
      <c r="E241" s="33">
        <v>239</v>
      </c>
      <c r="F241" s="92">
        <v>239</v>
      </c>
      <c r="G241" s="37">
        <v>15.646375000000001</v>
      </c>
      <c r="H241" s="4"/>
      <c r="I241" s="37"/>
      <c r="J241" s="4">
        <v>20.248125000000002</v>
      </c>
      <c r="K241" s="37">
        <v>20.429374999999997</v>
      </c>
      <c r="L241" s="4">
        <v>20.463541666666664</v>
      </c>
      <c r="M241" s="37">
        <v>19.826458333333331</v>
      </c>
      <c r="N241" s="5">
        <v>2218.172525</v>
      </c>
      <c r="O241" s="41">
        <v>2218.172525</v>
      </c>
      <c r="P241" s="4">
        <v>191.65010615999998</v>
      </c>
      <c r="Q241" s="44">
        <f t="shared" si="8"/>
        <v>191.65010616000001</v>
      </c>
      <c r="R241" s="8">
        <v>233.79152249135001</v>
      </c>
      <c r="S241" s="89">
        <v>1705.8832416666701</v>
      </c>
      <c r="T241" s="27"/>
      <c r="U241" s="89">
        <v>75962</v>
      </c>
      <c r="V241" s="51">
        <v>0.11173545077870108</v>
      </c>
      <c r="W241" s="9">
        <v>2.5368324264404374E-3</v>
      </c>
      <c r="X241" s="86">
        <f t="shared" si="9"/>
        <v>2698.4251462444481</v>
      </c>
    </row>
    <row r="242" spans="1:24" x14ac:dyDescent="0.3">
      <c r="A242" s="33">
        <v>2010</v>
      </c>
      <c r="B242" s="3">
        <v>40418</v>
      </c>
      <c r="C242" s="33">
        <v>8</v>
      </c>
      <c r="D242" s="2">
        <v>28</v>
      </c>
      <c r="E242" s="33">
        <v>240</v>
      </c>
      <c r="F242" s="92">
        <v>240</v>
      </c>
      <c r="G242" s="37">
        <v>20.500208333333337</v>
      </c>
      <c r="H242" s="4"/>
      <c r="I242" s="37"/>
      <c r="J242" s="4">
        <v>20.201249999999991</v>
      </c>
      <c r="K242" s="37">
        <v>20.138124999999999</v>
      </c>
      <c r="L242" s="4">
        <v>20.11708333333333</v>
      </c>
      <c r="M242" s="37">
        <v>21.062291666666663</v>
      </c>
      <c r="N242" s="5">
        <v>2092.4931423076901</v>
      </c>
      <c r="O242" s="41">
        <v>2092.4931423076901</v>
      </c>
      <c r="P242" s="4">
        <v>180.79140749538442</v>
      </c>
      <c r="Q242" s="44">
        <f t="shared" si="8"/>
        <v>180.79140749538442</v>
      </c>
      <c r="R242" s="8">
        <v>233.87456747404801</v>
      </c>
      <c r="S242" s="89">
        <v>1706.4891500000001</v>
      </c>
      <c r="T242" s="27"/>
      <c r="U242" s="89">
        <v>75962</v>
      </c>
      <c r="V242" s="51">
        <v>0.10545598307376523</v>
      </c>
      <c r="W242" s="9">
        <v>2.3930981002076896E-3</v>
      </c>
      <c r="X242" s="86">
        <f t="shared" si="9"/>
        <v>2879.2165537398323</v>
      </c>
    </row>
    <row r="243" spans="1:24" x14ac:dyDescent="0.3">
      <c r="A243" s="33">
        <v>2010</v>
      </c>
      <c r="B243" s="3">
        <v>40419</v>
      </c>
      <c r="C243" s="33">
        <v>8</v>
      </c>
      <c r="D243" s="2">
        <v>29</v>
      </c>
      <c r="E243" s="33">
        <v>241</v>
      </c>
      <c r="F243" s="92">
        <v>241</v>
      </c>
      <c r="G243" s="37">
        <v>22.244583333333328</v>
      </c>
      <c r="H243" s="4"/>
      <c r="I243" s="37"/>
      <c r="J243" s="4">
        <v>20.260625000000001</v>
      </c>
      <c r="K243" s="37">
        <v>20.181041666666662</v>
      </c>
      <c r="L243" s="4">
        <v>20.175000000000001</v>
      </c>
      <c r="M243" s="37">
        <v>21.534791666666663</v>
      </c>
      <c r="N243" s="5">
        <v>2001.92392857143</v>
      </c>
      <c r="O243" s="41">
        <v>2001.92392857143</v>
      </c>
      <c r="P243" s="4">
        <v>172.96622742857156</v>
      </c>
      <c r="Q243" s="44">
        <f t="shared" si="8"/>
        <v>172.96622742857156</v>
      </c>
      <c r="R243" s="8">
        <v>233.957612456747</v>
      </c>
      <c r="S243" s="89">
        <v>1707.09513541667</v>
      </c>
      <c r="T243" s="27"/>
      <c r="U243" s="89">
        <v>75962</v>
      </c>
      <c r="V243" s="51">
        <v>0.1009407140081726</v>
      </c>
      <c r="W243" s="9">
        <v>2.2895178260613587E-3</v>
      </c>
      <c r="X243" s="86">
        <f t="shared" si="9"/>
        <v>3052.1827811684038</v>
      </c>
    </row>
    <row r="244" spans="1:24" x14ac:dyDescent="0.3">
      <c r="A244" s="33">
        <v>2010</v>
      </c>
      <c r="B244" s="3">
        <v>40420</v>
      </c>
      <c r="C244" s="33">
        <v>8</v>
      </c>
      <c r="D244" s="2">
        <v>30</v>
      </c>
      <c r="E244" s="33">
        <v>242</v>
      </c>
      <c r="F244" s="92">
        <v>242</v>
      </c>
      <c r="G244" s="37">
        <v>25.532499999999999</v>
      </c>
      <c r="H244" s="4"/>
      <c r="I244" s="37"/>
      <c r="J244" s="4">
        <v>20.421874999999996</v>
      </c>
      <c r="K244" s="37">
        <v>20.362500000000008</v>
      </c>
      <c r="L244" s="4">
        <v>20.328541666666656</v>
      </c>
      <c r="M244" s="37">
        <v>22.492291666666659</v>
      </c>
      <c r="N244" s="5">
        <v>1919.0779666666699</v>
      </c>
      <c r="O244" s="41">
        <v>1919.0779666666699</v>
      </c>
      <c r="P244" s="4">
        <v>165.80833632000028</v>
      </c>
      <c r="Q244" s="44">
        <f t="shared" si="8"/>
        <v>165.80833632000025</v>
      </c>
      <c r="R244" s="8">
        <v>234</v>
      </c>
      <c r="S244" s="89">
        <v>1707.4043999999999</v>
      </c>
      <c r="T244" s="27"/>
      <c r="U244" s="89">
        <v>75962</v>
      </c>
      <c r="V244" s="51">
        <v>9.6810651936587458E-2</v>
      </c>
      <c r="W244" s="9">
        <v>2.1947703164826595E-3</v>
      </c>
      <c r="X244" s="86">
        <f t="shared" si="9"/>
        <v>3217.9911174884041</v>
      </c>
    </row>
    <row r="245" spans="1:24" x14ac:dyDescent="0.3">
      <c r="A245" s="33">
        <v>2010</v>
      </c>
      <c r="B245" s="3">
        <v>40421</v>
      </c>
      <c r="C245" s="33">
        <v>8</v>
      </c>
      <c r="D245" s="2">
        <v>31</v>
      </c>
      <c r="E245" s="33">
        <v>243</v>
      </c>
      <c r="F245" s="92">
        <v>243</v>
      </c>
      <c r="G245" s="37">
        <v>25.130624999999995</v>
      </c>
      <c r="H245" s="4"/>
      <c r="I245" s="37"/>
      <c r="J245" s="4">
        <v>20.665833333333328</v>
      </c>
      <c r="K245" s="37">
        <v>20.616250000000008</v>
      </c>
      <c r="L245" s="4">
        <v>20.588749999999994</v>
      </c>
      <c r="M245" s="37">
        <v>22.587708333333335</v>
      </c>
      <c r="N245" s="5">
        <v>1969.4526642857099</v>
      </c>
      <c r="O245" s="41">
        <v>1969.4526642857099</v>
      </c>
      <c r="P245" s="4">
        <v>170.16071019428531</v>
      </c>
      <c r="Q245" s="44">
        <f t="shared" si="8"/>
        <v>170.16071019428534</v>
      </c>
      <c r="R245" s="8">
        <v>234</v>
      </c>
      <c r="S245" s="89">
        <v>1707.4043999999999</v>
      </c>
      <c r="T245" s="27"/>
      <c r="U245" s="89">
        <v>75962</v>
      </c>
      <c r="V245" s="51">
        <v>9.940034677228976E-2</v>
      </c>
      <c r="W245" s="9">
        <v>2.252381780402542E-3</v>
      </c>
      <c r="X245" s="86">
        <f t="shared" si="9"/>
        <v>3388.1518276826896</v>
      </c>
    </row>
    <row r="246" spans="1:24" x14ac:dyDescent="0.3">
      <c r="A246" s="33">
        <v>2010</v>
      </c>
      <c r="B246" s="3">
        <v>40422</v>
      </c>
      <c r="C246" s="33">
        <v>9</v>
      </c>
      <c r="D246" s="2">
        <v>1</v>
      </c>
      <c r="E246" s="33">
        <v>244</v>
      </c>
      <c r="F246" s="92">
        <v>244</v>
      </c>
      <c r="G246" s="37">
        <v>24.537916666666664</v>
      </c>
      <c r="H246" s="4"/>
      <c r="I246" s="37"/>
      <c r="J246" s="4">
        <v>20.811041666666664</v>
      </c>
      <c r="K246" s="37">
        <v>20.83937499999999</v>
      </c>
      <c r="L246" s="4">
        <v>20.822083333333335</v>
      </c>
      <c r="M246" s="37">
        <v>22.447500000000005</v>
      </c>
      <c r="N246" s="5">
        <v>2040.7483933333299</v>
      </c>
      <c r="O246" s="41">
        <v>2040.7483933333299</v>
      </c>
      <c r="P246" s="4">
        <v>176.32066118399968</v>
      </c>
      <c r="Q246" s="44">
        <f t="shared" si="8"/>
        <v>176.32066118399968</v>
      </c>
      <c r="R246" s="8">
        <v>234</v>
      </c>
      <c r="S246" s="89">
        <v>1707.4043999999999</v>
      </c>
      <c r="T246" s="27"/>
      <c r="U246" s="89">
        <v>75962</v>
      </c>
      <c r="V246" s="51">
        <v>0.10304899155205216</v>
      </c>
      <c r="W246" s="9">
        <v>2.3339197650616541E-3</v>
      </c>
      <c r="X246" s="86">
        <f t="shared" si="9"/>
        <v>3564.4724888666892</v>
      </c>
    </row>
    <row r="247" spans="1:24" x14ac:dyDescent="0.3">
      <c r="A247" s="33">
        <v>2010</v>
      </c>
      <c r="B247" s="3">
        <v>40423</v>
      </c>
      <c r="C247" s="33">
        <v>9</v>
      </c>
      <c r="D247" s="2">
        <v>2</v>
      </c>
      <c r="E247" s="33">
        <v>245</v>
      </c>
      <c r="F247" s="92">
        <v>245</v>
      </c>
      <c r="G247" s="37">
        <v>22.504999999999992</v>
      </c>
      <c r="H247" s="4"/>
      <c r="I247" s="37"/>
      <c r="J247" s="4">
        <v>20.857499999999998</v>
      </c>
      <c r="K247" s="37">
        <v>21.294583333333335</v>
      </c>
      <c r="L247" s="4">
        <v>21.496666666666655</v>
      </c>
      <c r="M247" s="37">
        <v>22.316666666666674</v>
      </c>
      <c r="N247" s="5">
        <v>1955.8296307692301</v>
      </c>
      <c r="O247" s="41">
        <v>1955.8296307692301</v>
      </c>
      <c r="P247" s="4">
        <v>168.98368009846146</v>
      </c>
      <c r="Q247" s="44">
        <f t="shared" si="8"/>
        <v>168.98368009846149</v>
      </c>
      <c r="R247" s="8">
        <v>234</v>
      </c>
      <c r="S247" s="89">
        <v>1707.4043999999999</v>
      </c>
      <c r="T247" s="27"/>
      <c r="U247" s="89">
        <v>75962</v>
      </c>
      <c r="V247" s="51">
        <v>9.8809189753920806E-2</v>
      </c>
      <c r="W247" s="9">
        <v>2.2368016788632847E-3</v>
      </c>
      <c r="X247" s="86">
        <f t="shared" si="9"/>
        <v>3733.4561689651509</v>
      </c>
    </row>
    <row r="248" spans="1:24" x14ac:dyDescent="0.3">
      <c r="A248" s="33">
        <v>2010</v>
      </c>
      <c r="B248" s="3">
        <v>40424</v>
      </c>
      <c r="C248" s="33">
        <v>9</v>
      </c>
      <c r="D248" s="2">
        <v>3</v>
      </c>
      <c r="E248" s="33">
        <v>246</v>
      </c>
      <c r="F248" s="92">
        <v>246</v>
      </c>
      <c r="G248" s="37">
        <v>19.648749999999996</v>
      </c>
      <c r="H248" s="4"/>
      <c r="I248" s="37"/>
      <c r="J248" s="4">
        <v>20.965416666666666</v>
      </c>
      <c r="K248" s="37">
        <v>21.097083333333341</v>
      </c>
      <c r="L248" s="4">
        <v>21.159583333333327</v>
      </c>
      <c r="M248" s="37">
        <v>21.253333333333337</v>
      </c>
      <c r="N248" s="5">
        <v>2309.1001916666701</v>
      </c>
      <c r="O248" s="41">
        <v>2309.1001916666701</v>
      </c>
      <c r="P248" s="4">
        <v>199.50625656000028</v>
      </c>
      <c r="Q248" s="44">
        <f t="shared" si="8"/>
        <v>199.50625656000028</v>
      </c>
      <c r="R248" s="8">
        <v>234</v>
      </c>
      <c r="S248" s="89">
        <v>1707.4043999999999</v>
      </c>
      <c r="T248" s="27"/>
      <c r="U248" s="89">
        <v>75962</v>
      </c>
      <c r="V248" s="51">
        <v>0.11671353722506078</v>
      </c>
      <c r="W248" s="9">
        <v>2.6408226484185842E-3</v>
      </c>
      <c r="X248" s="86">
        <f t="shared" si="9"/>
        <v>3932.962425525151</v>
      </c>
    </row>
    <row r="249" spans="1:24" x14ac:dyDescent="0.3">
      <c r="A249" s="33">
        <v>2010</v>
      </c>
      <c r="B249" s="3">
        <v>40425</v>
      </c>
      <c r="C249" s="33">
        <v>9</v>
      </c>
      <c r="D249" s="2">
        <v>4</v>
      </c>
      <c r="E249" s="33">
        <v>247</v>
      </c>
      <c r="F249" s="92">
        <v>247</v>
      </c>
      <c r="G249" s="37">
        <v>11.190833333333336</v>
      </c>
      <c r="H249" s="4"/>
      <c r="I249" s="37"/>
      <c r="J249" s="4">
        <v>20.756666666666661</v>
      </c>
      <c r="K249" s="37">
        <v>21.218958333333337</v>
      </c>
      <c r="L249" s="4">
        <v>21.371250000000007</v>
      </c>
      <c r="M249" s="37">
        <v>18.546250000000004</v>
      </c>
      <c r="N249" s="5">
        <v>2078.5066000000002</v>
      </c>
      <c r="O249" s="41">
        <v>2078.5066000000002</v>
      </c>
      <c r="P249" s="4">
        <v>179.58297024000001</v>
      </c>
      <c r="Q249" s="44">
        <f t="shared" si="8"/>
        <v>179.58297024000001</v>
      </c>
      <c r="R249" s="8">
        <v>234.126288659794</v>
      </c>
      <c r="S249" s="89">
        <v>1708.325875</v>
      </c>
      <c r="T249" s="27"/>
      <c r="U249" s="89">
        <v>75962</v>
      </c>
      <c r="V249" s="51">
        <v>0.1051095321461081</v>
      </c>
      <c r="W249" s="9">
        <v>2.3771022686571528E-3</v>
      </c>
      <c r="X249" s="86">
        <f t="shared" si="9"/>
        <v>4112.5453957651507</v>
      </c>
    </row>
    <row r="250" spans="1:24" x14ac:dyDescent="0.3">
      <c r="A250" s="33">
        <v>2010</v>
      </c>
      <c r="B250" s="3">
        <v>40426</v>
      </c>
      <c r="C250" s="33">
        <v>9</v>
      </c>
      <c r="D250" s="2">
        <v>5</v>
      </c>
      <c r="E250" s="33">
        <v>248</v>
      </c>
      <c r="F250" s="92">
        <v>248</v>
      </c>
      <c r="G250" s="37">
        <v>11.849375</v>
      </c>
      <c r="H250" s="4"/>
      <c r="I250" s="37"/>
      <c r="J250" s="4">
        <v>20.325416666666662</v>
      </c>
      <c r="K250" s="37">
        <v>20.435625000000005</v>
      </c>
      <c r="L250" s="4">
        <v>20.469791666666669</v>
      </c>
      <c r="M250" s="37">
        <v>18.490833333333338</v>
      </c>
      <c r="N250" s="5">
        <v>1815.5832499999999</v>
      </c>
      <c r="O250" s="41">
        <v>1815.5832499999999</v>
      </c>
      <c r="P250" s="4">
        <v>156.86639279999997</v>
      </c>
      <c r="Q250" s="44">
        <f t="shared" si="8"/>
        <v>156.86639279999997</v>
      </c>
      <c r="R250" s="8">
        <v>234.373711340206</v>
      </c>
      <c r="S250" s="89">
        <v>1710.1312250000001</v>
      </c>
      <c r="T250" s="27"/>
      <c r="U250" s="89">
        <v>75962</v>
      </c>
      <c r="V250" s="51">
        <v>9.1858469973100307E-2</v>
      </c>
      <c r="W250" s="9">
        <v>2.0764076777581198E-3</v>
      </c>
      <c r="X250" s="86">
        <f t="shared" si="9"/>
        <v>4269.4117885651503</v>
      </c>
    </row>
    <row r="251" spans="1:24" x14ac:dyDescent="0.3">
      <c r="A251" s="33">
        <v>2010</v>
      </c>
      <c r="B251" s="3">
        <v>40427</v>
      </c>
      <c r="C251" s="33">
        <v>9</v>
      </c>
      <c r="D251" s="2">
        <v>6</v>
      </c>
      <c r="E251" s="33">
        <v>249</v>
      </c>
      <c r="F251" s="92">
        <v>249</v>
      </c>
      <c r="G251" s="37">
        <v>15.031041666666667</v>
      </c>
      <c r="H251" s="4"/>
      <c r="I251" s="37"/>
      <c r="J251" s="4">
        <v>19.915625000000002</v>
      </c>
      <c r="K251" s="37">
        <v>19.944374999999997</v>
      </c>
      <c r="L251" s="4">
        <v>19.94083333333332</v>
      </c>
      <c r="M251" s="37">
        <v>18.658541666666661</v>
      </c>
      <c r="N251" s="5">
        <v>1946.7923111111099</v>
      </c>
      <c r="O251" s="41">
        <v>1946.7923111111099</v>
      </c>
      <c r="P251" s="4">
        <v>168.20285567999989</v>
      </c>
      <c r="Q251" s="44">
        <f t="shared" si="8"/>
        <v>168.20285567999991</v>
      </c>
      <c r="R251" s="8">
        <v>234.5</v>
      </c>
      <c r="S251" s="89">
        <v>1711.0527</v>
      </c>
      <c r="T251" s="27"/>
      <c r="U251" s="89">
        <v>75962</v>
      </c>
      <c r="V251" s="51">
        <v>9.8545117347153807E-2</v>
      </c>
      <c r="W251" s="9">
        <v>2.2264660691221861E-3</v>
      </c>
      <c r="X251" s="86">
        <f t="shared" si="9"/>
        <v>4437.61464424515</v>
      </c>
    </row>
    <row r="252" spans="1:24" x14ac:dyDescent="0.3">
      <c r="A252" s="33">
        <v>2010</v>
      </c>
      <c r="B252" s="3">
        <v>40428</v>
      </c>
      <c r="C252" s="33">
        <v>9</v>
      </c>
      <c r="D252" s="2">
        <v>7</v>
      </c>
      <c r="E252" s="33">
        <v>250</v>
      </c>
      <c r="F252" s="92">
        <v>250</v>
      </c>
      <c r="G252" s="37">
        <v>20.389166666666672</v>
      </c>
      <c r="H252" s="4"/>
      <c r="I252" s="37"/>
      <c r="J252" s="4">
        <v>19.71895833333333</v>
      </c>
      <c r="K252" s="37">
        <v>19.688125000000014</v>
      </c>
      <c r="L252" s="4">
        <v>19.673333333333336</v>
      </c>
      <c r="M252" s="37">
        <v>20.130208333333332</v>
      </c>
      <c r="N252" s="5">
        <v>1935.0675189189201</v>
      </c>
      <c r="O252" s="41">
        <v>1935.0675189189201</v>
      </c>
      <c r="P252" s="4">
        <v>167.18983363459469</v>
      </c>
      <c r="Q252" s="44">
        <f t="shared" si="8"/>
        <v>167.18983363459472</v>
      </c>
      <c r="R252" s="8">
        <v>234.41551724137901</v>
      </c>
      <c r="S252" s="89">
        <v>1710.43626666667</v>
      </c>
      <c r="T252" s="27"/>
      <c r="U252" s="89">
        <v>75962</v>
      </c>
      <c r="V252" s="51">
        <v>9.7999568735689171E-2</v>
      </c>
      <c r="W252" s="9">
        <v>2.2130569078909505E-3</v>
      </c>
      <c r="X252" s="86">
        <f t="shared" si="9"/>
        <v>4604.8044778797448</v>
      </c>
    </row>
    <row r="253" spans="1:24" x14ac:dyDescent="0.3">
      <c r="A253" s="33">
        <v>2010</v>
      </c>
      <c r="B253" s="3">
        <v>40429</v>
      </c>
      <c r="C253" s="33">
        <v>9</v>
      </c>
      <c r="D253" s="2">
        <v>8</v>
      </c>
      <c r="E253" s="33">
        <v>251</v>
      </c>
      <c r="F253" s="92">
        <v>251</v>
      </c>
      <c r="G253" s="37">
        <v>13.266666666666667</v>
      </c>
      <c r="H253" s="4"/>
      <c r="I253" s="37"/>
      <c r="J253" s="4">
        <v>19.689166666666669</v>
      </c>
      <c r="K253" s="37">
        <v>19.855416666666663</v>
      </c>
      <c r="L253" s="4">
        <v>19.906249999999996</v>
      </c>
      <c r="M253" s="37">
        <v>18.236666666666672</v>
      </c>
      <c r="N253" s="5">
        <v>989.10254999999995</v>
      </c>
      <c r="O253" s="41">
        <v>989.10254999999995</v>
      </c>
      <c r="P253" s="4">
        <v>85.458460319999986</v>
      </c>
      <c r="Q253" s="44">
        <f t="shared" si="8"/>
        <v>85.458460319999986</v>
      </c>
      <c r="R253" s="8">
        <v>234.25</v>
      </c>
      <c r="S253" s="89">
        <v>1709.22855</v>
      </c>
      <c r="T253" s="27"/>
      <c r="U253" s="89">
        <v>75962</v>
      </c>
      <c r="V253" s="51">
        <v>5.0116648426154424E-2</v>
      </c>
      <c r="W253" s="9">
        <v>1.1311957900636805E-3</v>
      </c>
      <c r="X253" s="86">
        <f t="shared" si="9"/>
        <v>4690.2629381997449</v>
      </c>
    </row>
    <row r="254" spans="1:24" x14ac:dyDescent="0.3">
      <c r="A254" s="33">
        <v>2010</v>
      </c>
      <c r="B254" s="3">
        <v>40430</v>
      </c>
      <c r="C254" s="33">
        <v>9</v>
      </c>
      <c r="D254" s="2">
        <v>9</v>
      </c>
      <c r="E254" s="33">
        <v>252</v>
      </c>
      <c r="F254" s="92">
        <v>252</v>
      </c>
      <c r="G254" s="37">
        <v>11.636451612903222</v>
      </c>
      <c r="H254" s="4"/>
      <c r="I254" s="37"/>
      <c r="J254" s="4">
        <v>19.310666666666666</v>
      </c>
      <c r="K254" s="37">
        <v>19.628709677419359</v>
      </c>
      <c r="L254" s="4">
        <v>20.040967741935482</v>
      </c>
      <c r="M254" s="37">
        <v>17.773225806451606</v>
      </c>
      <c r="N254" s="5" t="s">
        <v>27</v>
      </c>
      <c r="O254" s="41">
        <v>1263.4163333333299</v>
      </c>
      <c r="P254" s="4" t="s">
        <v>27</v>
      </c>
      <c r="Q254" s="44">
        <f t="shared" si="8"/>
        <v>109.1591711999997</v>
      </c>
      <c r="R254" s="8">
        <v>234.08448275862099</v>
      </c>
      <c r="S254" s="89">
        <v>1708.0208333333301</v>
      </c>
      <c r="T254" s="27"/>
      <c r="U254" s="89">
        <v>75962</v>
      </c>
      <c r="V254" s="51" t="s">
        <v>27</v>
      </c>
      <c r="W254" s="9" t="s">
        <v>27</v>
      </c>
      <c r="X254" s="86">
        <f t="shared" si="9"/>
        <v>4799.4221093997448</v>
      </c>
    </row>
    <row r="255" spans="1:24" x14ac:dyDescent="0.3">
      <c r="A255" s="33">
        <v>2010</v>
      </c>
      <c r="B255" s="3">
        <v>40431</v>
      </c>
      <c r="C255" s="33">
        <v>9</v>
      </c>
      <c r="D255" s="2">
        <v>10</v>
      </c>
      <c r="E255" s="33">
        <v>253</v>
      </c>
      <c r="F255" s="92">
        <v>253</v>
      </c>
      <c r="G255" s="37">
        <v>13.176875000000003</v>
      </c>
      <c r="H255" s="4"/>
      <c r="I255" s="37"/>
      <c r="J255" s="4">
        <v>19.121249999999989</v>
      </c>
      <c r="K255" s="37">
        <v>19.174583333333324</v>
      </c>
      <c r="L255" s="4">
        <v>19.357083333333328</v>
      </c>
      <c r="M255" s="37">
        <v>18.544791666666665</v>
      </c>
      <c r="N255" s="5">
        <v>1537.73011666667</v>
      </c>
      <c r="O255" s="41">
        <v>1537.73011666667</v>
      </c>
      <c r="P255" s="4">
        <v>132.85988208000029</v>
      </c>
      <c r="Q255" s="44">
        <f t="shared" si="8"/>
        <v>132.85988208000029</v>
      </c>
      <c r="R255" s="8">
        <v>234</v>
      </c>
      <c r="S255" s="89">
        <v>1707.4043999999999</v>
      </c>
      <c r="T255" s="27"/>
      <c r="U255" s="89">
        <v>75962</v>
      </c>
      <c r="V255" s="51">
        <v>7.7991351187425742E-2</v>
      </c>
      <c r="W255" s="9">
        <v>1.7586385094523007E-3</v>
      </c>
      <c r="X255" s="86">
        <f t="shared" si="9"/>
        <v>4932.2819914797456</v>
      </c>
    </row>
    <row r="256" spans="1:24" x14ac:dyDescent="0.3">
      <c r="A256" s="33">
        <v>2010</v>
      </c>
      <c r="B256" s="3">
        <v>40432</v>
      </c>
      <c r="C256" s="33">
        <v>9</v>
      </c>
      <c r="D256" s="2">
        <v>11</v>
      </c>
      <c r="E256" s="33">
        <v>254</v>
      </c>
      <c r="F256" s="92">
        <v>254</v>
      </c>
      <c r="G256" s="37">
        <v>14.397499999999999</v>
      </c>
      <c r="H256" s="4"/>
      <c r="I256" s="37"/>
      <c r="J256" s="4">
        <v>18.957916666666666</v>
      </c>
      <c r="K256" s="37">
        <v>19.032916666666662</v>
      </c>
      <c r="L256" s="4">
        <v>19.327291666666664</v>
      </c>
      <c r="M256" s="37">
        <v>17.98833333333333</v>
      </c>
      <c r="N256" s="5">
        <v>1369.49170555556</v>
      </c>
      <c r="O256" s="41">
        <v>1369.49170555556</v>
      </c>
      <c r="P256" s="4">
        <v>118.32408336000039</v>
      </c>
      <c r="Q256" s="44">
        <f t="shared" si="8"/>
        <v>118.32408336000037</v>
      </c>
      <c r="R256" s="8">
        <v>234</v>
      </c>
      <c r="S256" s="89">
        <v>1707.4043999999999</v>
      </c>
      <c r="T256" s="27"/>
      <c r="U256" s="89">
        <v>75962</v>
      </c>
      <c r="V256" s="51">
        <v>6.9492622320669592E-2</v>
      </c>
      <c r="W256" s="9">
        <v>1.5662311778000969E-3</v>
      </c>
      <c r="X256" s="86">
        <f t="shared" si="9"/>
        <v>5050.6060748397458</v>
      </c>
    </row>
    <row r="257" spans="1:24" x14ac:dyDescent="0.3">
      <c r="A257" s="33">
        <v>2010</v>
      </c>
      <c r="B257" s="3">
        <v>40433</v>
      </c>
      <c r="C257" s="33">
        <v>9</v>
      </c>
      <c r="D257" s="2">
        <v>12</v>
      </c>
      <c r="E257" s="33">
        <v>255</v>
      </c>
      <c r="F257" s="92">
        <v>255</v>
      </c>
      <c r="G257" s="37">
        <v>14.541875000000005</v>
      </c>
      <c r="H257" s="4"/>
      <c r="I257" s="37"/>
      <c r="J257" s="4">
        <v>18.803333333333335</v>
      </c>
      <c r="K257" s="37">
        <v>18.934791666666666</v>
      </c>
      <c r="L257" s="4">
        <v>19.600208333333335</v>
      </c>
      <c r="M257" s="37">
        <v>18.244374999999994</v>
      </c>
      <c r="N257" s="5">
        <v>1683.0406</v>
      </c>
      <c r="O257" s="41">
        <v>1683.0406</v>
      </c>
      <c r="P257" s="4">
        <v>145.41470784000001</v>
      </c>
      <c r="Q257" s="44">
        <f t="shared" si="8"/>
        <v>145.41470784000001</v>
      </c>
      <c r="R257" s="8">
        <v>234</v>
      </c>
      <c r="S257" s="89">
        <v>1707.4043999999999</v>
      </c>
      <c r="T257" s="27"/>
      <c r="U257" s="89">
        <v>75962</v>
      </c>
      <c r="V257" s="51">
        <v>8.5445060306444442E-2</v>
      </c>
      <c r="W257" s="9">
        <v>1.9248241157868325E-3</v>
      </c>
      <c r="X257" s="86">
        <f t="shared" si="9"/>
        <v>5196.0207826797459</v>
      </c>
    </row>
    <row r="258" spans="1:24" x14ac:dyDescent="0.3">
      <c r="A258" s="33">
        <v>2010</v>
      </c>
      <c r="B258" s="3">
        <v>40434</v>
      </c>
      <c r="C258" s="33">
        <v>9</v>
      </c>
      <c r="D258" s="2">
        <v>13</v>
      </c>
      <c r="E258" s="33">
        <v>256</v>
      </c>
      <c r="F258" s="92">
        <v>256</v>
      </c>
      <c r="G258" s="37">
        <v>15.163124999999996</v>
      </c>
      <c r="H258" s="4"/>
      <c r="I258" s="37"/>
      <c r="J258" s="4">
        <v>18.69916666666667</v>
      </c>
      <c r="K258" s="37">
        <v>18.672708333333325</v>
      </c>
      <c r="L258" s="4">
        <v>18.695208333333326</v>
      </c>
      <c r="M258" s="37">
        <v>18.24270833333334</v>
      </c>
      <c r="N258" s="5">
        <v>1468.96234</v>
      </c>
      <c r="O258" s="41">
        <v>1468.96234</v>
      </c>
      <c r="P258" s="4">
        <v>126.918346176</v>
      </c>
      <c r="Q258" s="44">
        <f t="shared" si="8"/>
        <v>126.91834617600001</v>
      </c>
      <c r="R258" s="8">
        <v>234</v>
      </c>
      <c r="S258" s="89">
        <v>1707.4043999999999</v>
      </c>
      <c r="T258" s="27"/>
      <c r="U258" s="89">
        <v>75962</v>
      </c>
      <c r="V258" s="51">
        <v>7.4613293161520211E-2</v>
      </c>
      <c r="W258" s="9">
        <v>1.6799916396637469E-3</v>
      </c>
      <c r="X258" s="86">
        <f t="shared" si="9"/>
        <v>5322.9391288557463</v>
      </c>
    </row>
    <row r="259" spans="1:24" x14ac:dyDescent="0.3">
      <c r="A259" s="34">
        <v>2010</v>
      </c>
      <c r="B259" s="3">
        <v>40435</v>
      </c>
      <c r="C259" s="34">
        <v>9</v>
      </c>
      <c r="D259" s="10">
        <v>14</v>
      </c>
      <c r="E259" s="34">
        <v>257</v>
      </c>
      <c r="F259" s="38">
        <v>257</v>
      </c>
      <c r="G259" s="38">
        <v>11.930208333333333</v>
      </c>
      <c r="H259" s="12"/>
      <c r="I259" s="38"/>
      <c r="J259" s="12">
        <v>18.592083333333324</v>
      </c>
      <c r="K259" s="38">
        <v>18.565000000000001</v>
      </c>
      <c r="L259" s="12">
        <v>18.565624999999994</v>
      </c>
      <c r="M259" s="38">
        <v>17.114791666666665</v>
      </c>
      <c r="N259" s="12" t="s">
        <v>27</v>
      </c>
      <c r="O259" s="38">
        <v>1442.9134920454501</v>
      </c>
      <c r="P259" s="12" t="s">
        <v>27</v>
      </c>
      <c r="Q259" s="38">
        <f t="shared" si="8"/>
        <v>124.66772571272689</v>
      </c>
      <c r="R259" s="13">
        <v>234.16896551724099</v>
      </c>
      <c r="S259" s="48">
        <v>1708.637275</v>
      </c>
      <c r="T259" s="13">
        <v>80433.521965997978</v>
      </c>
      <c r="U259" s="48">
        <v>75962</v>
      </c>
      <c r="V259" s="52" t="s">
        <v>27</v>
      </c>
      <c r="W259" s="14" t="s">
        <v>27</v>
      </c>
      <c r="X259" s="87">
        <f t="shared" si="9"/>
        <v>5447.606854568473</v>
      </c>
    </row>
    <row r="260" spans="1:24" x14ac:dyDescent="0.3">
      <c r="A260" s="33">
        <v>2010</v>
      </c>
      <c r="B260" s="3">
        <v>40436</v>
      </c>
      <c r="C260" s="33">
        <v>9</v>
      </c>
      <c r="D260" s="2">
        <v>15</v>
      </c>
      <c r="E260" s="33">
        <v>258</v>
      </c>
      <c r="F260" s="92">
        <v>258</v>
      </c>
      <c r="G260" s="37">
        <v>11.723499999999996</v>
      </c>
      <c r="H260" s="4"/>
      <c r="I260" s="37"/>
      <c r="J260" s="4">
        <v>18.391666666666662</v>
      </c>
      <c r="K260" s="37">
        <v>18.367708333333336</v>
      </c>
      <c r="L260" s="4">
        <v>18.365208333333335</v>
      </c>
      <c r="M260" s="37">
        <v>17.426666666666669</v>
      </c>
      <c r="N260" s="5" t="s">
        <v>27</v>
      </c>
      <c r="O260" s="41">
        <v>1416.8646440909099</v>
      </c>
      <c r="P260" s="4" t="s">
        <v>27</v>
      </c>
      <c r="Q260" s="44">
        <f t="shared" si="8"/>
        <v>122.41710524945462</v>
      </c>
      <c r="R260" s="8">
        <v>234.5</v>
      </c>
      <c r="S260" s="89">
        <v>1711.0527</v>
      </c>
      <c r="T260" s="27"/>
      <c r="U260" s="89">
        <v>75777.649999999994</v>
      </c>
      <c r="V260" s="51" t="s">
        <v>27</v>
      </c>
      <c r="W260" s="9" t="s">
        <v>27</v>
      </c>
      <c r="X260" s="86">
        <f t="shared" si="9"/>
        <v>5570.0239598179278</v>
      </c>
    </row>
    <row r="261" spans="1:24" x14ac:dyDescent="0.3">
      <c r="A261" s="33">
        <v>2010</v>
      </c>
      <c r="B261" s="3">
        <v>40437</v>
      </c>
      <c r="C261" s="33">
        <v>9</v>
      </c>
      <c r="D261" s="2">
        <v>16</v>
      </c>
      <c r="E261" s="33">
        <v>259</v>
      </c>
      <c r="F261" s="92">
        <v>259</v>
      </c>
      <c r="G261" s="37">
        <v>10.776250000000005</v>
      </c>
      <c r="H261" s="4"/>
      <c r="I261" s="37"/>
      <c r="J261" s="4">
        <v>18.253749999999993</v>
      </c>
      <c r="K261" s="37">
        <v>18.367708333333333</v>
      </c>
      <c r="L261" s="4">
        <v>18.720000000000002</v>
      </c>
      <c r="M261" s="37">
        <v>16.068958333333331</v>
      </c>
      <c r="N261" s="5" t="s">
        <v>27</v>
      </c>
      <c r="O261" s="41">
        <v>1390.8157961363599</v>
      </c>
      <c r="P261" s="4" t="s">
        <v>27</v>
      </c>
      <c r="Q261" s="44">
        <f t="shared" si="8"/>
        <v>120.1664847861815</v>
      </c>
      <c r="R261" s="8">
        <v>234.83103448275901</v>
      </c>
      <c r="S261" s="89">
        <v>1713.4681250000001</v>
      </c>
      <c r="T261" s="27"/>
      <c r="U261" s="89">
        <v>75593.299999999988</v>
      </c>
      <c r="V261" s="51" t="s">
        <v>27</v>
      </c>
      <c r="W261" s="9" t="s">
        <v>27</v>
      </c>
      <c r="X261" s="86">
        <f t="shared" si="9"/>
        <v>5690.190444604109</v>
      </c>
    </row>
    <row r="262" spans="1:24" x14ac:dyDescent="0.3">
      <c r="A262" s="33">
        <v>2010</v>
      </c>
      <c r="B262" s="3">
        <v>40438</v>
      </c>
      <c r="C262" s="33">
        <v>9</v>
      </c>
      <c r="D262" s="2">
        <v>17</v>
      </c>
      <c r="E262" s="33">
        <v>260</v>
      </c>
      <c r="F262" s="92">
        <v>260</v>
      </c>
      <c r="G262" s="37">
        <v>11.517499999999998</v>
      </c>
      <c r="H262" s="4"/>
      <c r="I262" s="37"/>
      <c r="J262" s="4">
        <v>18.047291666666666</v>
      </c>
      <c r="K262" s="37">
        <v>18.038125000000004</v>
      </c>
      <c r="L262" s="4">
        <v>18.043125000000003</v>
      </c>
      <c r="M262" s="37">
        <v>17.122916666666669</v>
      </c>
      <c r="N262" s="5" t="s">
        <v>27</v>
      </c>
      <c r="O262" s="41">
        <v>1364.76694818182</v>
      </c>
      <c r="P262" s="4" t="s">
        <v>27</v>
      </c>
      <c r="Q262" s="44">
        <f t="shared" si="8"/>
        <v>117.91586432290923</v>
      </c>
      <c r="R262" s="8">
        <v>235</v>
      </c>
      <c r="S262" s="89">
        <v>1714.701</v>
      </c>
      <c r="T262" s="27"/>
      <c r="U262" s="89">
        <v>75408.949999999983</v>
      </c>
      <c r="V262" s="51" t="s">
        <v>27</v>
      </c>
      <c r="W262" s="9" t="s">
        <v>27</v>
      </c>
      <c r="X262" s="86">
        <f t="shared" si="9"/>
        <v>5808.1063089270183</v>
      </c>
    </row>
    <row r="263" spans="1:24" x14ac:dyDescent="0.3">
      <c r="A263" s="33">
        <v>2010</v>
      </c>
      <c r="B263" s="3">
        <v>40439</v>
      </c>
      <c r="C263" s="33">
        <v>9</v>
      </c>
      <c r="D263" s="2">
        <v>18</v>
      </c>
      <c r="E263" s="33">
        <v>261</v>
      </c>
      <c r="F263" s="92">
        <v>261</v>
      </c>
      <c r="G263" s="37">
        <v>13.000416666666668</v>
      </c>
      <c r="H263" s="4"/>
      <c r="I263" s="37"/>
      <c r="J263" s="4">
        <v>17.943124999999991</v>
      </c>
      <c r="K263" s="37">
        <v>18.204375000000002</v>
      </c>
      <c r="L263" s="4">
        <v>18.293125</v>
      </c>
      <c r="M263" s="37">
        <v>16.989791666666665</v>
      </c>
      <c r="N263" s="5" t="s">
        <v>27</v>
      </c>
      <c r="O263" s="41">
        <v>1338.71810022727</v>
      </c>
      <c r="P263" s="4" t="s">
        <v>27</v>
      </c>
      <c r="Q263" s="44">
        <f t="shared" si="8"/>
        <v>115.66524385963615</v>
      </c>
      <c r="R263" s="8">
        <v>234.873711340206</v>
      </c>
      <c r="S263" s="89">
        <v>1713.7795249999999</v>
      </c>
      <c r="T263" s="27"/>
      <c r="U263" s="89">
        <v>75224.599999999977</v>
      </c>
      <c r="V263" s="51" t="s">
        <v>27</v>
      </c>
      <c r="W263" s="9" t="s">
        <v>27</v>
      </c>
      <c r="X263" s="86">
        <f t="shared" si="9"/>
        <v>5923.7715527866549</v>
      </c>
    </row>
    <row r="264" spans="1:24" x14ac:dyDescent="0.3">
      <c r="A264" s="33">
        <v>2010</v>
      </c>
      <c r="B264" s="3">
        <v>40440</v>
      </c>
      <c r="C264" s="33">
        <v>9</v>
      </c>
      <c r="D264" s="2">
        <v>19</v>
      </c>
      <c r="E264" s="33">
        <v>262</v>
      </c>
      <c r="F264" s="92">
        <v>262</v>
      </c>
      <c r="G264" s="37">
        <v>10.958645833333334</v>
      </c>
      <c r="H264" s="4"/>
      <c r="I264" s="37"/>
      <c r="J264" s="4">
        <v>17.825416666666666</v>
      </c>
      <c r="K264" s="37">
        <v>17.811250000000005</v>
      </c>
      <c r="L264" s="4">
        <v>17.796041666666671</v>
      </c>
      <c r="M264" s="37">
        <v>17.262916666666673</v>
      </c>
      <c r="N264" s="5" t="s">
        <v>27</v>
      </c>
      <c r="O264" s="41">
        <v>1312.6692522727301</v>
      </c>
      <c r="P264" s="4" t="s">
        <v>27</v>
      </c>
      <c r="Q264" s="44">
        <f t="shared" si="8"/>
        <v>113.41462339636387</v>
      </c>
      <c r="R264" s="8">
        <v>234.626288659794</v>
      </c>
      <c r="S264" s="89">
        <v>1711.9741750000001</v>
      </c>
      <c r="T264" s="27"/>
      <c r="U264" s="89">
        <v>75040.249999999971</v>
      </c>
      <c r="V264" s="51" t="s">
        <v>27</v>
      </c>
      <c r="W264" s="9" t="s">
        <v>27</v>
      </c>
      <c r="X264" s="86">
        <f t="shared" si="9"/>
        <v>6037.1861761830187</v>
      </c>
    </row>
    <row r="265" spans="1:24" x14ac:dyDescent="0.3">
      <c r="A265" s="33">
        <v>2010</v>
      </c>
      <c r="B265" s="3">
        <v>40441</v>
      </c>
      <c r="C265" s="33">
        <v>9</v>
      </c>
      <c r="D265" s="2">
        <v>20</v>
      </c>
      <c r="E265" s="33">
        <v>263</v>
      </c>
      <c r="F265" s="92">
        <v>263</v>
      </c>
      <c r="G265" s="37">
        <v>11.080729166666666</v>
      </c>
      <c r="H265" s="4"/>
      <c r="I265" s="37"/>
      <c r="J265" s="4">
        <v>17.685624999999998</v>
      </c>
      <c r="K265" s="37">
        <v>17.678750000000001</v>
      </c>
      <c r="L265" s="4">
        <v>17.660624999999996</v>
      </c>
      <c r="M265" s="37">
        <v>17.318958333333338</v>
      </c>
      <c r="N265" s="5" t="s">
        <v>27</v>
      </c>
      <c r="O265" s="41">
        <v>1286.6204043181799</v>
      </c>
      <c r="P265" s="4" t="s">
        <v>27</v>
      </c>
      <c r="Q265" s="44">
        <f t="shared" si="8"/>
        <v>111.16400293309074</v>
      </c>
      <c r="R265" s="8">
        <v>234.5</v>
      </c>
      <c r="S265" s="89">
        <v>1711.0527</v>
      </c>
      <c r="T265" s="27"/>
      <c r="U265" s="89">
        <v>74855.899999999965</v>
      </c>
      <c r="V265" s="51" t="s">
        <v>27</v>
      </c>
      <c r="W265" s="9" t="s">
        <v>27</v>
      </c>
      <c r="X265" s="86">
        <f t="shared" si="9"/>
        <v>6148.3501791161098</v>
      </c>
    </row>
    <row r="266" spans="1:24" x14ac:dyDescent="0.3">
      <c r="A266" s="33">
        <v>2010</v>
      </c>
      <c r="B266" s="3">
        <v>40442</v>
      </c>
      <c r="C266" s="33">
        <v>9</v>
      </c>
      <c r="D266" s="2">
        <v>21</v>
      </c>
      <c r="E266" s="33">
        <v>264</v>
      </c>
      <c r="F266" s="92">
        <v>264</v>
      </c>
      <c r="G266" s="37">
        <v>18.2075</v>
      </c>
      <c r="H266" s="4"/>
      <c r="I266" s="37"/>
      <c r="J266" s="4">
        <v>17.521041666666676</v>
      </c>
      <c r="K266" s="37">
        <v>17.548750000000009</v>
      </c>
      <c r="L266" s="4">
        <v>17.557291666666668</v>
      </c>
      <c r="M266" s="37">
        <v>17.663541666666664</v>
      </c>
      <c r="N266" s="5" t="s">
        <v>27</v>
      </c>
      <c r="O266" s="41">
        <v>1260.57155636364</v>
      </c>
      <c r="P266" s="4" t="s">
        <v>27</v>
      </c>
      <c r="Q266" s="44">
        <f t="shared" si="8"/>
        <v>108.9133824698185</v>
      </c>
      <c r="R266" s="8">
        <v>234.58448275862099</v>
      </c>
      <c r="S266" s="89">
        <v>1711.6691333333299</v>
      </c>
      <c r="T266" s="27"/>
      <c r="U266" s="89">
        <v>74671.549999999959</v>
      </c>
      <c r="V266" s="51" t="s">
        <v>27</v>
      </c>
      <c r="W266" s="9" t="s">
        <v>27</v>
      </c>
      <c r="X266" s="86">
        <f t="shared" si="9"/>
        <v>6257.2635615859281</v>
      </c>
    </row>
    <row r="267" spans="1:24" x14ac:dyDescent="0.3">
      <c r="A267" s="33">
        <v>2010</v>
      </c>
      <c r="B267" s="3">
        <v>40443</v>
      </c>
      <c r="C267" s="33">
        <v>9</v>
      </c>
      <c r="D267" s="2">
        <v>22</v>
      </c>
      <c r="E267" s="33">
        <v>265</v>
      </c>
      <c r="F267" s="92">
        <v>265</v>
      </c>
      <c r="G267" s="37">
        <v>15.913333333333329</v>
      </c>
      <c r="H267" s="4"/>
      <c r="I267" s="37"/>
      <c r="J267" s="4">
        <v>17.421041666666671</v>
      </c>
      <c r="K267" s="37">
        <v>17.950208333333336</v>
      </c>
      <c r="L267" s="4">
        <v>18.139583333333338</v>
      </c>
      <c r="M267" s="37">
        <v>17.934583333333332</v>
      </c>
      <c r="N267" s="5" t="s">
        <v>27</v>
      </c>
      <c r="O267" s="41">
        <v>1234.52270840909</v>
      </c>
      <c r="P267" s="4" t="s">
        <v>27</v>
      </c>
      <c r="Q267" s="44">
        <f t="shared" si="8"/>
        <v>106.66276200654536</v>
      </c>
      <c r="R267" s="8">
        <v>234.75</v>
      </c>
      <c r="S267" s="89">
        <v>1712.8768500000001</v>
      </c>
      <c r="T267" s="27"/>
      <c r="U267" s="89">
        <v>74487.199999999953</v>
      </c>
      <c r="V267" s="51" t="s">
        <v>27</v>
      </c>
      <c r="W267" s="9" t="s">
        <v>27</v>
      </c>
      <c r="X267" s="86">
        <f t="shared" si="9"/>
        <v>6363.9263235924736</v>
      </c>
    </row>
    <row r="268" spans="1:24" x14ac:dyDescent="0.3">
      <c r="A268" s="33">
        <v>2010</v>
      </c>
      <c r="B268" s="3">
        <v>40444</v>
      </c>
      <c r="C268" s="33">
        <v>9</v>
      </c>
      <c r="D268" s="2">
        <v>23</v>
      </c>
      <c r="E268" s="33">
        <v>266</v>
      </c>
      <c r="F268" s="92">
        <v>266</v>
      </c>
      <c r="G268" s="37">
        <v>15.392916666666666</v>
      </c>
      <c r="H268" s="4"/>
      <c r="I268" s="37"/>
      <c r="J268" s="4">
        <v>17.518333333333334</v>
      </c>
      <c r="K268" s="37">
        <v>17.512916666666666</v>
      </c>
      <c r="L268" s="4">
        <v>17.504999999999992</v>
      </c>
      <c r="M268" s="37">
        <v>17.250416666666666</v>
      </c>
      <c r="N268" s="5" t="s">
        <v>27</v>
      </c>
      <c r="O268" s="41">
        <v>1208.47386045455</v>
      </c>
      <c r="P268" s="4" t="s">
        <v>27</v>
      </c>
      <c r="Q268" s="44">
        <f t="shared" si="8"/>
        <v>104.41214154327312</v>
      </c>
      <c r="R268" s="8">
        <v>234.91551724137901</v>
      </c>
      <c r="S268" s="89">
        <v>1714.0845666666701</v>
      </c>
      <c r="T268" s="27"/>
      <c r="U268" s="89">
        <v>74302.849999999948</v>
      </c>
      <c r="V268" s="51" t="s">
        <v>27</v>
      </c>
      <c r="W268" s="9" t="s">
        <v>27</v>
      </c>
      <c r="X268" s="86">
        <f t="shared" si="9"/>
        <v>6468.3384651357464</v>
      </c>
    </row>
    <row r="269" spans="1:24" x14ac:dyDescent="0.3">
      <c r="A269" s="33">
        <v>2010</v>
      </c>
      <c r="B269" s="3">
        <v>40445</v>
      </c>
      <c r="C269" s="33">
        <v>9</v>
      </c>
      <c r="D269" s="2">
        <v>24</v>
      </c>
      <c r="E269" s="33">
        <v>267</v>
      </c>
      <c r="F269" s="92">
        <v>267</v>
      </c>
      <c r="G269" s="37">
        <v>20.748750000000001</v>
      </c>
      <c r="H269" s="4"/>
      <c r="I269" s="37"/>
      <c r="J269" s="4">
        <v>17.48875</v>
      </c>
      <c r="K269" s="37">
        <v>17.493125000000003</v>
      </c>
      <c r="L269" s="4">
        <v>17.489166666666673</v>
      </c>
      <c r="M269" s="37">
        <v>18.01104166666666</v>
      </c>
      <c r="N269" s="5">
        <v>1182.4250125000001</v>
      </c>
      <c r="O269" s="41">
        <v>1182.4250125000001</v>
      </c>
      <c r="P269" s="4">
        <v>102.16152108000001</v>
      </c>
      <c r="Q269" s="44">
        <f t="shared" si="8"/>
        <v>102.16152108</v>
      </c>
      <c r="R269" s="8">
        <v>235</v>
      </c>
      <c r="S269" s="89">
        <v>1714.701</v>
      </c>
      <c r="T269" s="27"/>
      <c r="U269" s="89">
        <v>74118.499999999942</v>
      </c>
      <c r="V269" s="51">
        <v>5.9328952190543308E-2</v>
      </c>
      <c r="W269" s="9">
        <v>1.3858212951423244E-3</v>
      </c>
      <c r="X269" s="86">
        <f t="shared" si="9"/>
        <v>6570.4999862157465</v>
      </c>
    </row>
    <row r="270" spans="1:24" x14ac:dyDescent="0.3">
      <c r="A270" s="33">
        <v>2010</v>
      </c>
      <c r="B270" s="3">
        <v>40446</v>
      </c>
      <c r="C270" s="33">
        <v>9</v>
      </c>
      <c r="D270" s="2">
        <v>25</v>
      </c>
      <c r="E270" s="33">
        <v>268</v>
      </c>
      <c r="F270" s="92">
        <v>268</v>
      </c>
      <c r="G270" s="37">
        <v>10.796458333333334</v>
      </c>
      <c r="H270" s="4"/>
      <c r="I270" s="37"/>
      <c r="J270" s="4">
        <v>17.595833333333328</v>
      </c>
      <c r="K270" s="37">
        <v>17.619583333333317</v>
      </c>
      <c r="L270" s="4">
        <v>17.631458333333317</v>
      </c>
      <c r="M270" s="37">
        <v>16.927916666666672</v>
      </c>
      <c r="N270" s="5" t="s">
        <v>27</v>
      </c>
      <c r="O270" s="41">
        <v>1178.98953011765</v>
      </c>
      <c r="P270" s="4" t="s">
        <v>27</v>
      </c>
      <c r="Q270" s="44">
        <f t="shared" si="8"/>
        <v>101.86469540216495</v>
      </c>
      <c r="R270" s="8">
        <v>235.25432525951601</v>
      </c>
      <c r="S270" s="89">
        <v>1716.5567083333301</v>
      </c>
      <c r="T270" s="27"/>
      <c r="U270" s="89">
        <v>73934.149999999936</v>
      </c>
      <c r="V270" s="51" t="s">
        <v>27</v>
      </c>
      <c r="W270" s="9" t="s">
        <v>27</v>
      </c>
      <c r="X270" s="86">
        <f t="shared" si="9"/>
        <v>6672.3646816179116</v>
      </c>
    </row>
    <row r="271" spans="1:24" x14ac:dyDescent="0.3">
      <c r="A271" s="33">
        <v>2010</v>
      </c>
      <c r="B271" s="3">
        <v>40447</v>
      </c>
      <c r="C271" s="33">
        <v>9</v>
      </c>
      <c r="D271" s="2">
        <v>26</v>
      </c>
      <c r="E271" s="33">
        <v>269</v>
      </c>
      <c r="F271" s="92">
        <v>269</v>
      </c>
      <c r="G271" s="37">
        <v>10.182541666666667</v>
      </c>
      <c r="H271" s="4"/>
      <c r="I271" s="37"/>
      <c r="J271" s="4">
        <v>17.350208333333335</v>
      </c>
      <c r="K271" s="37">
        <v>17.337500000000002</v>
      </c>
      <c r="L271" s="4">
        <v>17.330833333333334</v>
      </c>
      <c r="M271" s="37">
        <v>16.826874999999998</v>
      </c>
      <c r="N271" s="5" t="s">
        <v>27</v>
      </c>
      <c r="O271" s="41">
        <v>1175.5540477352899</v>
      </c>
      <c r="P271" s="4" t="s">
        <v>27</v>
      </c>
      <c r="Q271" s="44">
        <f t="shared" si="8"/>
        <v>101.56786972432903</v>
      </c>
      <c r="R271" s="8">
        <v>235.752595155709</v>
      </c>
      <c r="S271" s="89">
        <v>1720.19238541667</v>
      </c>
      <c r="T271" s="27"/>
      <c r="U271" s="89">
        <v>73749.79999999993</v>
      </c>
      <c r="V271" s="51" t="s">
        <v>27</v>
      </c>
      <c r="W271" s="9" t="s">
        <v>27</v>
      </c>
      <c r="X271" s="86">
        <f t="shared" si="9"/>
        <v>6773.9325513422409</v>
      </c>
    </row>
    <row r="272" spans="1:24" x14ac:dyDescent="0.3">
      <c r="A272" s="33">
        <v>2010</v>
      </c>
      <c r="B272" s="3">
        <v>40448</v>
      </c>
      <c r="C272" s="33">
        <v>9</v>
      </c>
      <c r="D272" s="2">
        <v>27</v>
      </c>
      <c r="E272" s="33">
        <v>270</v>
      </c>
      <c r="F272" s="92">
        <v>270</v>
      </c>
      <c r="G272" s="37">
        <v>11.080833333333336</v>
      </c>
      <c r="H272" s="4"/>
      <c r="I272" s="37"/>
      <c r="J272" s="4">
        <v>17.222083333333334</v>
      </c>
      <c r="K272" s="37">
        <v>17.444791666666678</v>
      </c>
      <c r="L272" s="4">
        <v>17.531041666666674</v>
      </c>
      <c r="M272" s="37">
        <v>16.372083333333332</v>
      </c>
      <c r="N272" s="5" t="s">
        <v>27</v>
      </c>
      <c r="O272" s="41">
        <v>1172.1185653529401</v>
      </c>
      <c r="P272" s="4" t="s">
        <v>27</v>
      </c>
      <c r="Q272" s="44">
        <f t="shared" si="8"/>
        <v>101.27104404649404</v>
      </c>
      <c r="R272" s="8">
        <v>236.25086505190299</v>
      </c>
      <c r="S272" s="89">
        <v>1723.8280625</v>
      </c>
      <c r="T272" s="27"/>
      <c r="U272" s="89">
        <v>73565.449999999924</v>
      </c>
      <c r="V272" s="51" t="s">
        <v>27</v>
      </c>
      <c r="W272" s="9" t="s">
        <v>27</v>
      </c>
      <c r="X272" s="86">
        <f t="shared" si="9"/>
        <v>6875.2035953887353</v>
      </c>
    </row>
    <row r="273" spans="1:24" x14ac:dyDescent="0.3">
      <c r="A273" s="33">
        <v>2010</v>
      </c>
      <c r="B273" s="3">
        <v>40449</v>
      </c>
      <c r="C273" s="33">
        <v>9</v>
      </c>
      <c r="D273" s="2">
        <v>28</v>
      </c>
      <c r="E273" s="33">
        <v>271</v>
      </c>
      <c r="F273" s="92">
        <v>271</v>
      </c>
      <c r="G273" s="37">
        <v>11.876041666666666</v>
      </c>
      <c r="H273" s="4"/>
      <c r="I273" s="37"/>
      <c r="J273" s="4">
        <v>17.097708333333347</v>
      </c>
      <c r="K273" s="37">
        <v>17.499375000000004</v>
      </c>
      <c r="L273" s="4">
        <v>18.780208333333338</v>
      </c>
      <c r="M273" s="37">
        <v>15.968333333333327</v>
      </c>
      <c r="N273" s="5" t="s">
        <v>27</v>
      </c>
      <c r="O273" s="41">
        <v>1168.68308297059</v>
      </c>
      <c r="P273" s="4" t="s">
        <v>27</v>
      </c>
      <c r="Q273" s="44">
        <f t="shared" si="8"/>
        <v>100.974218368659</v>
      </c>
      <c r="R273" s="8">
        <v>236.74913494809701</v>
      </c>
      <c r="S273" s="89">
        <v>1727.4637375</v>
      </c>
      <c r="T273" s="27"/>
      <c r="U273" s="89">
        <v>73381.099999999919</v>
      </c>
      <c r="V273" s="51" t="s">
        <v>27</v>
      </c>
      <c r="W273" s="9" t="s">
        <v>27</v>
      </c>
      <c r="X273" s="86">
        <f t="shared" si="9"/>
        <v>6976.1778137573947</v>
      </c>
    </row>
    <row r="274" spans="1:24" x14ac:dyDescent="0.3">
      <c r="A274" s="33">
        <v>2010</v>
      </c>
      <c r="B274" s="3">
        <v>40450</v>
      </c>
      <c r="C274" s="33">
        <v>9</v>
      </c>
      <c r="D274" s="2">
        <v>29</v>
      </c>
      <c r="E274" s="33">
        <v>272</v>
      </c>
      <c r="F274" s="92">
        <v>272</v>
      </c>
      <c r="G274" s="37">
        <v>13.458333333333336</v>
      </c>
      <c r="H274" s="4"/>
      <c r="I274" s="37"/>
      <c r="J274" s="4">
        <v>16.953958333333336</v>
      </c>
      <c r="K274" s="37">
        <v>17.026666666666671</v>
      </c>
      <c r="L274" s="4">
        <v>17.395</v>
      </c>
      <c r="M274" s="37">
        <v>16.382291666666667</v>
      </c>
      <c r="N274" s="5" t="s">
        <v>27</v>
      </c>
      <c r="O274" s="41">
        <v>1165.2476005882399</v>
      </c>
      <c r="P274" s="4" t="s">
        <v>27</v>
      </c>
      <c r="Q274" s="44">
        <f t="shared" si="8"/>
        <v>100.67739269082391</v>
      </c>
      <c r="R274" s="8">
        <v>237.247404844291</v>
      </c>
      <c r="S274" s="89">
        <v>1731.0994145833299</v>
      </c>
      <c r="T274" s="27"/>
      <c r="U274" s="89">
        <v>73196.749999999913</v>
      </c>
      <c r="V274" s="51" t="s">
        <v>27</v>
      </c>
      <c r="W274" s="9" t="s">
        <v>27</v>
      </c>
      <c r="X274" s="86">
        <f t="shared" si="9"/>
        <v>7076.8552064482183</v>
      </c>
    </row>
    <row r="275" spans="1:24" x14ac:dyDescent="0.3">
      <c r="A275" s="33">
        <v>2010</v>
      </c>
      <c r="B275" s="3">
        <v>40451</v>
      </c>
      <c r="C275" s="33">
        <v>9</v>
      </c>
      <c r="D275" s="2">
        <v>30</v>
      </c>
      <c r="E275" s="33">
        <v>273</v>
      </c>
      <c r="F275" s="92">
        <v>273</v>
      </c>
      <c r="G275" s="37">
        <v>13.300000000000004</v>
      </c>
      <c r="H275" s="4"/>
      <c r="I275" s="37"/>
      <c r="J275" s="4">
        <v>16.910416666666674</v>
      </c>
      <c r="K275" s="37">
        <v>16.998124999999995</v>
      </c>
      <c r="L275" s="4">
        <v>17.439583333333342</v>
      </c>
      <c r="M275" s="37">
        <v>16.455208333333339</v>
      </c>
      <c r="N275" s="5" t="s">
        <v>27</v>
      </c>
      <c r="O275" s="41">
        <v>1161.8121182058801</v>
      </c>
      <c r="P275" s="4" t="s">
        <v>27</v>
      </c>
      <c r="Q275" s="44">
        <f t="shared" si="8"/>
        <v>100.38056701298805</v>
      </c>
      <c r="R275" s="8">
        <v>237.74567474048399</v>
      </c>
      <c r="S275" s="89">
        <v>1734.7350916666701</v>
      </c>
      <c r="T275" s="27"/>
      <c r="U275" s="89">
        <v>73012.399999999907</v>
      </c>
      <c r="V275" s="51" t="s">
        <v>27</v>
      </c>
      <c r="W275" s="9" t="s">
        <v>27</v>
      </c>
      <c r="X275" s="86">
        <f t="shared" si="9"/>
        <v>7177.235773461206</v>
      </c>
    </row>
    <row r="276" spans="1:24" x14ac:dyDescent="0.3">
      <c r="A276" s="33">
        <v>2010</v>
      </c>
      <c r="B276" s="3">
        <v>40452</v>
      </c>
      <c r="C276" s="33">
        <v>10</v>
      </c>
      <c r="D276" s="2">
        <v>1</v>
      </c>
      <c r="E276" s="33">
        <v>274</v>
      </c>
      <c r="F276" s="92">
        <v>274</v>
      </c>
      <c r="G276" s="37">
        <v>9.9175833333333347</v>
      </c>
      <c r="H276" s="4"/>
      <c r="I276" s="37"/>
      <c r="J276" s="4">
        <v>16.857916666666675</v>
      </c>
      <c r="K276" s="37">
        <v>16.847708333333326</v>
      </c>
      <c r="L276" s="4">
        <v>16.849791666666658</v>
      </c>
      <c r="M276" s="37">
        <v>15.838958333333329</v>
      </c>
      <c r="N276" s="5" t="s">
        <v>27</v>
      </c>
      <c r="O276" s="41">
        <v>1158.37663582353</v>
      </c>
      <c r="P276" s="4" t="s">
        <v>27</v>
      </c>
      <c r="Q276" s="44">
        <f t="shared" si="8"/>
        <v>100.08374133515298</v>
      </c>
      <c r="R276" s="8">
        <v>238</v>
      </c>
      <c r="S276" s="89">
        <v>1736.5907999999999</v>
      </c>
      <c r="T276" s="27"/>
      <c r="U276" s="89">
        <v>72828.049999999901</v>
      </c>
      <c r="V276" s="51" t="s">
        <v>27</v>
      </c>
      <c r="W276" s="9" t="s">
        <v>27</v>
      </c>
      <c r="X276" s="86">
        <f t="shared" si="9"/>
        <v>7277.3195147963588</v>
      </c>
    </row>
    <row r="277" spans="1:24" x14ac:dyDescent="0.3">
      <c r="A277" s="33">
        <v>2010</v>
      </c>
      <c r="B277" s="3">
        <v>40453</v>
      </c>
      <c r="C277" s="33">
        <v>10</v>
      </c>
      <c r="D277" s="2">
        <v>2</v>
      </c>
      <c r="E277" s="33">
        <v>275</v>
      </c>
      <c r="F277" s="92">
        <v>275</v>
      </c>
      <c r="G277" s="37">
        <v>6.4832708333333322</v>
      </c>
      <c r="H277" s="4"/>
      <c r="I277" s="37"/>
      <c r="J277" s="4">
        <v>16.709791666666657</v>
      </c>
      <c r="K277" s="37">
        <v>16.727916666666662</v>
      </c>
      <c r="L277" s="4">
        <v>16.884791666666665</v>
      </c>
      <c r="M277" s="37">
        <v>14.846458333333331</v>
      </c>
      <c r="N277" s="5" t="s">
        <v>27</v>
      </c>
      <c r="O277" s="41">
        <v>1154.9411534411799</v>
      </c>
      <c r="P277" s="4" t="s">
        <v>27</v>
      </c>
      <c r="Q277" s="44">
        <f t="shared" si="8"/>
        <v>99.786915657317934</v>
      </c>
      <c r="R277" s="8">
        <v>238.084775086505</v>
      </c>
      <c r="S277" s="89">
        <v>1737.2093687500001</v>
      </c>
      <c r="T277" s="27"/>
      <c r="U277" s="89">
        <v>72643.699999999895</v>
      </c>
      <c r="V277" s="51" t="s">
        <v>27</v>
      </c>
      <c r="W277" s="9" t="s">
        <v>27</v>
      </c>
      <c r="X277" s="86">
        <f t="shared" si="9"/>
        <v>7377.1064304536767</v>
      </c>
    </row>
    <row r="278" spans="1:24" x14ac:dyDescent="0.3">
      <c r="A278" s="33">
        <v>2010</v>
      </c>
      <c r="B278" s="3">
        <v>40454</v>
      </c>
      <c r="C278" s="33">
        <v>10</v>
      </c>
      <c r="D278" s="2">
        <v>3</v>
      </c>
      <c r="E278" s="33">
        <v>276</v>
      </c>
      <c r="F278" s="92">
        <v>276</v>
      </c>
      <c r="G278" s="37">
        <v>5.4258958333333345</v>
      </c>
      <c r="H278" s="4"/>
      <c r="I278" s="37"/>
      <c r="J278" s="4">
        <v>16.474583333333335</v>
      </c>
      <c r="K278" s="37">
        <v>16.464166666666667</v>
      </c>
      <c r="L278" s="4">
        <v>16.458541666666658</v>
      </c>
      <c r="M278" s="37">
        <v>14.409583333333332</v>
      </c>
      <c r="N278" s="5" t="s">
        <v>27</v>
      </c>
      <c r="O278" s="41">
        <v>1151.5056710588201</v>
      </c>
      <c r="P278" s="4" t="s">
        <v>27</v>
      </c>
      <c r="Q278" s="44">
        <f t="shared" ref="Q278:Q341" si="10">O278*60*60*24/10^6</f>
        <v>99.49008997948205</v>
      </c>
      <c r="R278" s="8">
        <v>238.25086505190299</v>
      </c>
      <c r="S278" s="89">
        <v>1738.4212625</v>
      </c>
      <c r="T278" s="27"/>
      <c r="U278" s="89">
        <v>72459.349999999889</v>
      </c>
      <c r="V278" s="51" t="s">
        <v>27</v>
      </c>
      <c r="W278" s="9" t="s">
        <v>27</v>
      </c>
      <c r="X278" s="86">
        <f t="shared" si="9"/>
        <v>7476.5965204331587</v>
      </c>
    </row>
    <row r="279" spans="1:24" x14ac:dyDescent="0.3">
      <c r="A279" s="34">
        <v>2010</v>
      </c>
      <c r="B279" s="3">
        <v>40455</v>
      </c>
      <c r="C279" s="34">
        <v>10</v>
      </c>
      <c r="D279" s="10">
        <v>4</v>
      </c>
      <c r="E279" s="34">
        <v>277</v>
      </c>
      <c r="F279" s="38">
        <v>277</v>
      </c>
      <c r="G279" s="38">
        <v>6.7743125000000006</v>
      </c>
      <c r="H279" s="12"/>
      <c r="I279" s="38"/>
      <c r="J279" s="12">
        <v>16.253958333333337</v>
      </c>
      <c r="K279" s="38">
        <v>16.248750000000008</v>
      </c>
      <c r="L279" s="12">
        <v>16.237500000000008</v>
      </c>
      <c r="M279" s="38">
        <v>14.544375000000008</v>
      </c>
      <c r="N279" s="12" t="s">
        <v>27</v>
      </c>
      <c r="O279" s="38">
        <v>1148.07018867647</v>
      </c>
      <c r="P279" s="12" t="s">
        <v>27</v>
      </c>
      <c r="Q279" s="38">
        <f t="shared" si="10"/>
        <v>99.193264301647005</v>
      </c>
      <c r="R279" s="13">
        <v>238.41695501730101</v>
      </c>
      <c r="S279" s="48">
        <v>1739.63315416667</v>
      </c>
      <c r="T279" s="13">
        <v>72523.748968877859</v>
      </c>
      <c r="U279" s="48">
        <v>72275</v>
      </c>
      <c r="V279" s="52" t="s">
        <v>27</v>
      </c>
      <c r="W279" s="14" t="s">
        <v>27</v>
      </c>
      <c r="X279" s="87">
        <f t="shared" ref="X279:X342" si="11">X278+Q279</f>
        <v>7575.7897847348058</v>
      </c>
    </row>
    <row r="280" spans="1:24" x14ac:dyDescent="0.3">
      <c r="A280" s="33">
        <v>2010</v>
      </c>
      <c r="B280" s="3">
        <v>40456</v>
      </c>
      <c r="C280" s="33">
        <v>10</v>
      </c>
      <c r="D280" s="2">
        <v>5</v>
      </c>
      <c r="E280" s="33">
        <v>278</v>
      </c>
      <c r="F280" s="92">
        <v>278</v>
      </c>
      <c r="G280" s="37">
        <v>10.454583333333334</v>
      </c>
      <c r="H280" s="4"/>
      <c r="I280" s="37"/>
      <c r="J280" s="4">
        <v>16.117083333333337</v>
      </c>
      <c r="K280" s="37">
        <v>16.108124999999994</v>
      </c>
      <c r="L280" s="4">
        <v>16.108124999999994</v>
      </c>
      <c r="M280" s="37">
        <v>15.145000000000001</v>
      </c>
      <c r="N280" s="5" t="s">
        <v>27</v>
      </c>
      <c r="O280" s="41">
        <v>1144.63470629412</v>
      </c>
      <c r="P280" s="4" t="s">
        <v>27</v>
      </c>
      <c r="Q280" s="44">
        <f t="shared" si="10"/>
        <v>98.89643862381196</v>
      </c>
      <c r="R280" s="8">
        <v>238.58304498269899</v>
      </c>
      <c r="S280" s="89">
        <v>1740.84504583333</v>
      </c>
      <c r="T280" s="27"/>
      <c r="U280" s="89">
        <v>72228.333333333328</v>
      </c>
      <c r="V280" s="51" t="s">
        <v>27</v>
      </c>
      <c r="W280" s="9" t="s">
        <v>27</v>
      </c>
      <c r="X280" s="86">
        <f t="shared" si="11"/>
        <v>7674.686223358618</v>
      </c>
    </row>
    <row r="281" spans="1:24" x14ac:dyDescent="0.3">
      <c r="A281" s="33">
        <v>2010</v>
      </c>
      <c r="B281" s="3">
        <v>40457</v>
      </c>
      <c r="C281" s="33">
        <v>10</v>
      </c>
      <c r="D281" s="2">
        <v>6</v>
      </c>
      <c r="E281" s="33">
        <v>279</v>
      </c>
      <c r="F281" s="92">
        <v>279</v>
      </c>
      <c r="G281" s="37">
        <v>10.586666666666668</v>
      </c>
      <c r="H281" s="4"/>
      <c r="I281" s="37"/>
      <c r="J281" s="4">
        <v>15.967708333333327</v>
      </c>
      <c r="K281" s="37">
        <v>16.04708333333334</v>
      </c>
      <c r="L281" s="4">
        <v>16.310000000000006</v>
      </c>
      <c r="M281" s="37">
        <v>15.187291666666669</v>
      </c>
      <c r="N281" s="5" t="s">
        <v>27</v>
      </c>
      <c r="O281" s="41">
        <v>1141.1992239117601</v>
      </c>
      <c r="P281" s="4" t="s">
        <v>27</v>
      </c>
      <c r="Q281" s="44">
        <f t="shared" si="10"/>
        <v>98.599612945976062</v>
      </c>
      <c r="R281" s="8">
        <v>238.74913494809701</v>
      </c>
      <c r="S281" s="89">
        <v>1742.0569375</v>
      </c>
      <c r="T281" s="27"/>
      <c r="U281" s="89">
        <v>72181.666666666657</v>
      </c>
      <c r="V281" s="51" t="s">
        <v>27</v>
      </c>
      <c r="W281" s="9" t="s">
        <v>27</v>
      </c>
      <c r="X281" s="86">
        <f t="shared" si="11"/>
        <v>7773.2858363045943</v>
      </c>
    </row>
    <row r="282" spans="1:24" x14ac:dyDescent="0.3">
      <c r="A282" s="33">
        <v>2010</v>
      </c>
      <c r="B282" s="3">
        <v>40458</v>
      </c>
      <c r="C282" s="33">
        <v>10</v>
      </c>
      <c r="D282" s="2">
        <v>7</v>
      </c>
      <c r="E282" s="33">
        <v>280</v>
      </c>
      <c r="F282" s="92">
        <v>280</v>
      </c>
      <c r="G282" s="37">
        <v>11.896250000000002</v>
      </c>
      <c r="H282" s="4"/>
      <c r="I282" s="37"/>
      <c r="J282" s="4">
        <v>15.817499999999988</v>
      </c>
      <c r="K282" s="37">
        <v>15.828333333333326</v>
      </c>
      <c r="L282" s="4">
        <v>15.851458333333332</v>
      </c>
      <c r="M282" s="37">
        <v>15.244374999999998</v>
      </c>
      <c r="N282" s="5" t="s">
        <v>27</v>
      </c>
      <c r="O282" s="41">
        <v>1137.76374152941</v>
      </c>
      <c r="P282" s="4" t="s">
        <v>27</v>
      </c>
      <c r="Q282" s="44">
        <f t="shared" si="10"/>
        <v>98.302787268141032</v>
      </c>
      <c r="R282" s="8">
        <v>238.915224913495</v>
      </c>
      <c r="S282" s="89">
        <v>1743.2688312499999</v>
      </c>
      <c r="T282" s="27"/>
      <c r="U282" s="89">
        <v>72134.999999999985</v>
      </c>
      <c r="V282" s="51" t="s">
        <v>27</v>
      </c>
      <c r="W282" s="9" t="s">
        <v>27</v>
      </c>
      <c r="X282" s="86">
        <f t="shared" si="11"/>
        <v>7871.5886235727357</v>
      </c>
    </row>
    <row r="283" spans="1:24" x14ac:dyDescent="0.3">
      <c r="A283" s="33">
        <v>2010</v>
      </c>
      <c r="B283" s="3">
        <v>40459</v>
      </c>
      <c r="C283" s="33">
        <v>10</v>
      </c>
      <c r="D283" s="2">
        <v>8</v>
      </c>
      <c r="E283" s="33">
        <v>281</v>
      </c>
      <c r="F283" s="92">
        <v>281</v>
      </c>
      <c r="G283" s="37">
        <v>13.852500000000001</v>
      </c>
      <c r="H283" s="4"/>
      <c r="I283" s="37"/>
      <c r="J283" s="4">
        <v>15.688125000000001</v>
      </c>
      <c r="K283" s="37">
        <v>15.69708333333333</v>
      </c>
      <c r="L283" s="4">
        <v>15.713749999999999</v>
      </c>
      <c r="M283" s="37">
        <v>15.103124999999999</v>
      </c>
      <c r="N283" s="5" t="s">
        <v>27</v>
      </c>
      <c r="O283" s="41">
        <v>1134.32825914706</v>
      </c>
      <c r="P283" s="4" t="s">
        <v>27</v>
      </c>
      <c r="Q283" s="44">
        <f t="shared" si="10"/>
        <v>98.005961590305986</v>
      </c>
      <c r="R283" s="8">
        <v>239</v>
      </c>
      <c r="S283" s="89">
        <v>1743.8874000000001</v>
      </c>
      <c r="T283" s="27"/>
      <c r="U283" s="89">
        <v>72088.333333333314</v>
      </c>
      <c r="V283" s="51" t="s">
        <v>27</v>
      </c>
      <c r="W283" s="9" t="s">
        <v>27</v>
      </c>
      <c r="X283" s="86">
        <f t="shared" si="11"/>
        <v>7969.5945851630413</v>
      </c>
    </row>
    <row r="284" spans="1:24" x14ac:dyDescent="0.3">
      <c r="A284" s="33">
        <v>2010</v>
      </c>
      <c r="B284" s="3">
        <v>40460</v>
      </c>
      <c r="C284" s="33">
        <v>10</v>
      </c>
      <c r="D284" s="2">
        <v>9</v>
      </c>
      <c r="E284" s="33">
        <v>282</v>
      </c>
      <c r="F284" s="92">
        <v>282</v>
      </c>
      <c r="G284" s="37">
        <v>11.042416666666666</v>
      </c>
      <c r="H284" s="4"/>
      <c r="I284" s="37"/>
      <c r="J284" s="4">
        <v>15.589999999999995</v>
      </c>
      <c r="K284" s="37">
        <v>15.604375000000003</v>
      </c>
      <c r="L284" s="4">
        <v>15.619583333333329</v>
      </c>
      <c r="M284" s="37">
        <v>15.29520833333334</v>
      </c>
      <c r="N284" s="5" t="s">
        <v>27</v>
      </c>
      <c r="O284" s="41">
        <v>1130.8927767647101</v>
      </c>
      <c r="P284" s="4" t="s">
        <v>27</v>
      </c>
      <c r="Q284" s="44">
        <f t="shared" si="10"/>
        <v>97.709135912470956</v>
      </c>
      <c r="R284" s="8">
        <v>239</v>
      </c>
      <c r="S284" s="89">
        <v>1743.8874000000001</v>
      </c>
      <c r="T284" s="27"/>
      <c r="U284" s="89">
        <v>72041.666666666642</v>
      </c>
      <c r="V284" s="51" t="s">
        <v>27</v>
      </c>
      <c r="W284" s="9" t="s">
        <v>27</v>
      </c>
      <c r="X284" s="86">
        <f t="shared" si="11"/>
        <v>8067.3037210755119</v>
      </c>
    </row>
    <row r="285" spans="1:24" x14ac:dyDescent="0.3">
      <c r="A285" s="33">
        <v>2010</v>
      </c>
      <c r="B285" s="3">
        <v>40461</v>
      </c>
      <c r="C285" s="33">
        <v>10</v>
      </c>
      <c r="D285" s="2">
        <v>10</v>
      </c>
      <c r="E285" s="33">
        <v>283</v>
      </c>
      <c r="F285" s="92">
        <v>283</v>
      </c>
      <c r="G285" s="37">
        <v>12.333916666666667</v>
      </c>
      <c r="H285" s="4"/>
      <c r="I285" s="37"/>
      <c r="J285" s="4">
        <v>15.498333333333337</v>
      </c>
      <c r="K285" s="37">
        <v>15.507708333333333</v>
      </c>
      <c r="L285" s="4">
        <v>15.513541666666669</v>
      </c>
      <c r="M285" s="37">
        <v>15.014999999999999</v>
      </c>
      <c r="N285" s="5" t="s">
        <v>27</v>
      </c>
      <c r="O285" s="41">
        <v>1127.45729438235</v>
      </c>
      <c r="P285" s="4" t="s">
        <v>27</v>
      </c>
      <c r="Q285" s="44">
        <f t="shared" si="10"/>
        <v>97.412310234635044</v>
      </c>
      <c r="R285" s="8">
        <v>239</v>
      </c>
      <c r="S285" s="89">
        <v>1743.8874000000001</v>
      </c>
      <c r="T285" s="27"/>
      <c r="U285" s="89">
        <v>71994.999999999971</v>
      </c>
      <c r="V285" s="51" t="s">
        <v>27</v>
      </c>
      <c r="W285" s="9" t="s">
        <v>27</v>
      </c>
      <c r="X285" s="86">
        <f t="shared" si="11"/>
        <v>8164.7160313101467</v>
      </c>
    </row>
    <row r="286" spans="1:24" x14ac:dyDescent="0.3">
      <c r="A286" s="33">
        <v>2010</v>
      </c>
      <c r="B286" s="3">
        <v>40462</v>
      </c>
      <c r="C286" s="33">
        <v>10</v>
      </c>
      <c r="D286" s="2">
        <v>11</v>
      </c>
      <c r="E286" s="33">
        <v>284</v>
      </c>
      <c r="F286" s="92">
        <v>284</v>
      </c>
      <c r="G286" s="37">
        <v>11.3746875</v>
      </c>
      <c r="H286" s="4"/>
      <c r="I286" s="37"/>
      <c r="J286" s="4">
        <v>15.460625000000007</v>
      </c>
      <c r="K286" s="37">
        <v>15.482083333333341</v>
      </c>
      <c r="L286" s="4">
        <v>15.479583333333336</v>
      </c>
      <c r="M286" s="37">
        <v>15.190833333333329</v>
      </c>
      <c r="N286" s="5" t="s">
        <v>27</v>
      </c>
      <c r="O286" s="41">
        <v>1124.021812</v>
      </c>
      <c r="P286" s="4" t="s">
        <v>27</v>
      </c>
      <c r="Q286" s="44">
        <f t="shared" si="10"/>
        <v>97.115484556800013</v>
      </c>
      <c r="R286" s="8">
        <v>239</v>
      </c>
      <c r="S286" s="89">
        <v>1743.8874000000001</v>
      </c>
      <c r="T286" s="27"/>
      <c r="U286" s="89">
        <v>71948.333333333299</v>
      </c>
      <c r="V286" s="51" t="s">
        <v>27</v>
      </c>
      <c r="W286" s="9" t="s">
        <v>27</v>
      </c>
      <c r="X286" s="86">
        <f t="shared" si="11"/>
        <v>8261.8315158669466</v>
      </c>
    </row>
    <row r="287" spans="1:24" x14ac:dyDescent="0.3">
      <c r="A287" s="33">
        <v>2010</v>
      </c>
      <c r="B287" s="3">
        <v>40463</v>
      </c>
      <c r="C287" s="33">
        <v>10</v>
      </c>
      <c r="D287" s="2">
        <v>12</v>
      </c>
      <c r="E287" s="33">
        <v>285</v>
      </c>
      <c r="F287" s="92">
        <v>285</v>
      </c>
      <c r="G287" s="37">
        <v>5.9133958333333361</v>
      </c>
      <c r="H287" s="4"/>
      <c r="I287" s="37"/>
      <c r="J287" s="4">
        <v>15.381041666666674</v>
      </c>
      <c r="K287" s="37">
        <v>15.428958333333334</v>
      </c>
      <c r="L287" s="4">
        <v>15.432083333333329</v>
      </c>
      <c r="M287" s="37">
        <v>14.383750000000008</v>
      </c>
      <c r="N287" s="5" t="s">
        <v>27</v>
      </c>
      <c r="O287" s="41">
        <v>1120.5863296176501</v>
      </c>
      <c r="P287" s="4" t="s">
        <v>27</v>
      </c>
      <c r="Q287" s="44">
        <f t="shared" si="10"/>
        <v>96.818658878964968</v>
      </c>
      <c r="R287" s="8">
        <v>239</v>
      </c>
      <c r="S287" s="89">
        <v>1743.8874000000001</v>
      </c>
      <c r="T287" s="27"/>
      <c r="U287" s="89">
        <v>71901.666666666628</v>
      </c>
      <c r="V287" s="51" t="s">
        <v>27</v>
      </c>
      <c r="W287" s="9" t="s">
        <v>27</v>
      </c>
      <c r="X287" s="86">
        <f t="shared" si="11"/>
        <v>8358.6501747459115</v>
      </c>
    </row>
    <row r="288" spans="1:24" x14ac:dyDescent="0.3">
      <c r="A288" s="33">
        <v>2010</v>
      </c>
      <c r="B288" s="3">
        <v>40464</v>
      </c>
      <c r="C288" s="33">
        <v>10</v>
      </c>
      <c r="D288" s="2">
        <v>13</v>
      </c>
      <c r="E288" s="33">
        <v>286</v>
      </c>
      <c r="F288" s="92">
        <v>286</v>
      </c>
      <c r="G288" s="37">
        <v>8.4501458333333321</v>
      </c>
      <c r="H288" s="4"/>
      <c r="I288" s="37"/>
      <c r="J288" s="4">
        <v>15.181875</v>
      </c>
      <c r="K288" s="37">
        <v>15.425833333333335</v>
      </c>
      <c r="L288" s="4">
        <v>15.633333333333331</v>
      </c>
      <c r="M288" s="37">
        <v>13.93541666666667</v>
      </c>
      <c r="N288" s="5" t="s">
        <v>27</v>
      </c>
      <c r="O288" s="41">
        <v>1117.15084723529</v>
      </c>
      <c r="P288" s="4" t="s">
        <v>27</v>
      </c>
      <c r="Q288" s="44">
        <f t="shared" si="10"/>
        <v>96.521833201129056</v>
      </c>
      <c r="R288" s="8">
        <v>239</v>
      </c>
      <c r="S288" s="89">
        <v>1743.8874000000001</v>
      </c>
      <c r="T288" s="27"/>
      <c r="U288" s="89">
        <v>71854.999999999956</v>
      </c>
      <c r="V288" s="51" t="s">
        <v>27</v>
      </c>
      <c r="W288" s="9" t="s">
        <v>27</v>
      </c>
      <c r="X288" s="86">
        <f t="shared" si="11"/>
        <v>8455.1720079470397</v>
      </c>
    </row>
    <row r="289" spans="1:24" x14ac:dyDescent="0.3">
      <c r="A289" s="33">
        <v>2010</v>
      </c>
      <c r="B289" s="3">
        <v>40465</v>
      </c>
      <c r="C289" s="33">
        <v>10</v>
      </c>
      <c r="D289" s="2">
        <v>14</v>
      </c>
      <c r="E289" s="33">
        <v>287</v>
      </c>
      <c r="F289" s="92">
        <v>287</v>
      </c>
      <c r="G289" s="37">
        <v>8.2580416666666654</v>
      </c>
      <c r="H289" s="4"/>
      <c r="I289" s="37"/>
      <c r="J289" s="4">
        <v>14.969791666666675</v>
      </c>
      <c r="K289" s="37">
        <v>15.191041666666672</v>
      </c>
      <c r="L289" s="4">
        <v>15.61875</v>
      </c>
      <c r="M289" s="37">
        <v>14.101041666666662</v>
      </c>
      <c r="N289" s="5" t="s">
        <v>27</v>
      </c>
      <c r="O289" s="41">
        <v>1113.71536485294</v>
      </c>
      <c r="P289" s="4" t="s">
        <v>27</v>
      </c>
      <c r="Q289" s="44">
        <f t="shared" si="10"/>
        <v>96.225007523294025</v>
      </c>
      <c r="R289" s="8">
        <v>239</v>
      </c>
      <c r="S289" s="89">
        <v>1743.8874000000001</v>
      </c>
      <c r="T289" s="27"/>
      <c r="U289" s="89">
        <v>71808.333333333285</v>
      </c>
      <c r="V289" s="51" t="s">
        <v>27</v>
      </c>
      <c r="W289" s="9" t="s">
        <v>27</v>
      </c>
      <c r="X289" s="86">
        <f t="shared" si="11"/>
        <v>8551.3970154703329</v>
      </c>
    </row>
    <row r="290" spans="1:24" x14ac:dyDescent="0.3">
      <c r="A290" s="33">
        <v>2010</v>
      </c>
      <c r="B290" s="3">
        <v>40466</v>
      </c>
      <c r="C290" s="33">
        <v>10</v>
      </c>
      <c r="D290" s="2">
        <v>15</v>
      </c>
      <c r="E290" s="33">
        <v>288</v>
      </c>
      <c r="F290" s="92">
        <v>288</v>
      </c>
      <c r="G290" s="37">
        <v>6.8226410256410253</v>
      </c>
      <c r="H290" s="4"/>
      <c r="I290" s="37"/>
      <c r="J290" s="4">
        <v>14.91435897435897</v>
      </c>
      <c r="K290" s="37">
        <v>14.941538461538467</v>
      </c>
      <c r="L290" s="4">
        <v>14.971794871794874</v>
      </c>
      <c r="M290" s="37">
        <v>13.475897435897435</v>
      </c>
      <c r="N290" s="5" t="s">
        <v>27</v>
      </c>
      <c r="O290" s="41">
        <v>1110.2798824705901</v>
      </c>
      <c r="P290" s="4" t="s">
        <v>27</v>
      </c>
      <c r="Q290" s="44">
        <f t="shared" si="10"/>
        <v>95.92818184545898</v>
      </c>
      <c r="R290" s="8">
        <v>239</v>
      </c>
      <c r="S290" s="89">
        <v>1743.8874000000001</v>
      </c>
      <c r="T290" s="27"/>
      <c r="U290" s="89">
        <v>71761.666666666613</v>
      </c>
      <c r="V290" s="51" t="s">
        <v>27</v>
      </c>
      <c r="W290" s="9" t="s">
        <v>27</v>
      </c>
      <c r="X290" s="86">
        <f t="shared" si="11"/>
        <v>8647.3251973157912</v>
      </c>
    </row>
    <row r="291" spans="1:24" x14ac:dyDescent="0.3">
      <c r="A291" s="33">
        <v>2010</v>
      </c>
      <c r="B291" s="3">
        <v>40467</v>
      </c>
      <c r="C291" s="33">
        <v>10</v>
      </c>
      <c r="D291" s="2">
        <v>16</v>
      </c>
      <c r="E291" s="33">
        <v>289</v>
      </c>
      <c r="F291" s="92">
        <v>289</v>
      </c>
      <c r="G291" s="37">
        <v>7.7775208333333348</v>
      </c>
      <c r="H291" s="4"/>
      <c r="I291" s="37"/>
      <c r="J291" s="4">
        <v>14.817083333333329</v>
      </c>
      <c r="K291" s="37">
        <v>14.836666666666661</v>
      </c>
      <c r="L291" s="4">
        <v>14.840625000000001</v>
      </c>
      <c r="M291" s="37">
        <v>13.644166666666665</v>
      </c>
      <c r="N291" s="5" t="s">
        <v>27</v>
      </c>
      <c r="O291" s="41">
        <v>1106.84440008824</v>
      </c>
      <c r="P291" s="4" t="s">
        <v>27</v>
      </c>
      <c r="Q291" s="44">
        <f t="shared" si="10"/>
        <v>95.631356167623935</v>
      </c>
      <c r="R291" s="8">
        <v>238.873711340206</v>
      </c>
      <c r="S291" s="89">
        <v>1742.965925</v>
      </c>
      <c r="T291" s="27"/>
      <c r="U291" s="89">
        <v>71714.999999999942</v>
      </c>
      <c r="V291" s="51" t="s">
        <v>27</v>
      </c>
      <c r="W291" s="9" t="s">
        <v>27</v>
      </c>
      <c r="X291" s="86">
        <f t="shared" si="11"/>
        <v>8742.9565534834146</v>
      </c>
    </row>
    <row r="292" spans="1:24" x14ac:dyDescent="0.3">
      <c r="A292" s="33">
        <v>2010</v>
      </c>
      <c r="B292" s="3">
        <v>40468</v>
      </c>
      <c r="C292" s="33">
        <v>10</v>
      </c>
      <c r="D292" s="2">
        <v>17</v>
      </c>
      <c r="E292" s="33">
        <v>290</v>
      </c>
      <c r="F292" s="92">
        <v>290</v>
      </c>
      <c r="G292" s="37">
        <v>8.6389583333333331</v>
      </c>
      <c r="H292" s="4"/>
      <c r="I292" s="37"/>
      <c r="J292" s="4">
        <v>14.681874999999989</v>
      </c>
      <c r="K292" s="37">
        <v>14.704583333333341</v>
      </c>
      <c r="L292" s="4">
        <v>14.715416666666675</v>
      </c>
      <c r="M292" s="37">
        <v>13.776041666666663</v>
      </c>
      <c r="N292" s="5" t="s">
        <v>27</v>
      </c>
      <c r="O292" s="41">
        <v>1103.40891770588</v>
      </c>
      <c r="P292" s="4" t="s">
        <v>27</v>
      </c>
      <c r="Q292" s="44">
        <f t="shared" si="10"/>
        <v>95.334530489788023</v>
      </c>
      <c r="R292" s="8">
        <v>238.626288659794</v>
      </c>
      <c r="S292" s="89">
        <v>1741.1605750000001</v>
      </c>
      <c r="T292" s="27"/>
      <c r="U292" s="89">
        <v>71668.33333333327</v>
      </c>
      <c r="V292" s="51" t="s">
        <v>27</v>
      </c>
      <c r="W292" s="9" t="s">
        <v>27</v>
      </c>
      <c r="X292" s="86">
        <f t="shared" si="11"/>
        <v>8838.2910839732031</v>
      </c>
    </row>
    <row r="293" spans="1:24" x14ac:dyDescent="0.3">
      <c r="A293" s="33">
        <v>2010</v>
      </c>
      <c r="B293" s="3">
        <v>40469</v>
      </c>
      <c r="C293" s="33">
        <v>10</v>
      </c>
      <c r="D293" s="2">
        <v>18</v>
      </c>
      <c r="E293" s="33">
        <v>291</v>
      </c>
      <c r="F293" s="92">
        <v>291</v>
      </c>
      <c r="G293" s="37">
        <v>5.0678124999999996</v>
      </c>
      <c r="H293" s="4"/>
      <c r="I293" s="37"/>
      <c r="J293" s="4">
        <v>14.559374999999987</v>
      </c>
      <c r="K293" s="37">
        <v>14.590416666666661</v>
      </c>
      <c r="L293" s="4">
        <v>14.600416666666666</v>
      </c>
      <c r="M293" s="37">
        <v>13.006666666666669</v>
      </c>
      <c r="N293" s="5" t="s">
        <v>27</v>
      </c>
      <c r="O293" s="41">
        <v>1099.9734353235301</v>
      </c>
      <c r="P293" s="4" t="s">
        <v>27</v>
      </c>
      <c r="Q293" s="44">
        <f t="shared" si="10"/>
        <v>95.037704811953006</v>
      </c>
      <c r="R293" s="8">
        <v>238.5</v>
      </c>
      <c r="S293" s="89">
        <v>1740.2391</v>
      </c>
      <c r="T293" s="27"/>
      <c r="U293" s="89">
        <v>71621.666666666599</v>
      </c>
      <c r="V293" s="51" t="s">
        <v>27</v>
      </c>
      <c r="W293" s="9" t="s">
        <v>27</v>
      </c>
      <c r="X293" s="86">
        <f t="shared" si="11"/>
        <v>8933.3287887851566</v>
      </c>
    </row>
    <row r="294" spans="1:24" x14ac:dyDescent="0.3">
      <c r="A294" s="33">
        <v>2010</v>
      </c>
      <c r="B294" s="3">
        <v>40470</v>
      </c>
      <c r="C294" s="33">
        <v>10</v>
      </c>
      <c r="D294" s="2">
        <v>19</v>
      </c>
      <c r="E294" s="33">
        <v>292</v>
      </c>
      <c r="F294" s="92">
        <v>292</v>
      </c>
      <c r="G294" s="37">
        <v>6.6927083333333357</v>
      </c>
      <c r="H294" s="4"/>
      <c r="I294" s="37"/>
      <c r="J294" s="4">
        <v>14.392916666666666</v>
      </c>
      <c r="K294" s="37">
        <v>14.417291666666666</v>
      </c>
      <c r="L294" s="4">
        <v>14.423541666666665</v>
      </c>
      <c r="M294" s="37">
        <v>13.062083333333334</v>
      </c>
      <c r="N294" s="5">
        <v>1096.53795294118</v>
      </c>
      <c r="O294" s="41">
        <v>1096.53795294118</v>
      </c>
      <c r="P294" s="4">
        <v>94.740879134117961</v>
      </c>
      <c r="Q294" s="44">
        <f t="shared" si="10"/>
        <v>94.740879134117947</v>
      </c>
      <c r="R294" s="8">
        <v>238.57640332640301</v>
      </c>
      <c r="S294" s="89">
        <v>1740.7965895833299</v>
      </c>
      <c r="T294" s="27"/>
      <c r="U294" s="89">
        <v>71574.999999999927</v>
      </c>
      <c r="V294" s="51">
        <v>5.423588597171998E-2</v>
      </c>
      <c r="W294" s="9">
        <v>1.3203372479405466E-3</v>
      </c>
      <c r="X294" s="86">
        <f t="shared" si="11"/>
        <v>9028.0696679192752</v>
      </c>
    </row>
    <row r="295" spans="1:24" x14ac:dyDescent="0.3">
      <c r="A295" s="33">
        <v>2010</v>
      </c>
      <c r="B295" s="3">
        <v>40471</v>
      </c>
      <c r="C295" s="33">
        <v>10</v>
      </c>
      <c r="D295" s="2">
        <v>20</v>
      </c>
      <c r="E295" s="33">
        <v>293</v>
      </c>
      <c r="F295" s="92">
        <v>293</v>
      </c>
      <c r="G295" s="37">
        <v>8.3472916666666617</v>
      </c>
      <c r="H295" s="4"/>
      <c r="I295" s="37"/>
      <c r="J295" s="4">
        <v>14.243541666666674</v>
      </c>
      <c r="K295" s="37">
        <v>14.336458333333333</v>
      </c>
      <c r="L295" s="4">
        <v>14.422499999999999</v>
      </c>
      <c r="M295" s="37">
        <v>13.018958333333332</v>
      </c>
      <c r="N295" s="5">
        <v>1254.0885030303</v>
      </c>
      <c r="O295" s="41">
        <v>1254.0885030303</v>
      </c>
      <c r="P295" s="4">
        <v>108.35324666181792</v>
      </c>
      <c r="Q295" s="44">
        <f t="shared" si="10"/>
        <v>108.35324666181792</v>
      </c>
      <c r="R295" s="8">
        <v>238.726091476091</v>
      </c>
      <c r="S295" s="89">
        <v>1741.8888041666701</v>
      </c>
      <c r="T295" s="27"/>
      <c r="U295" s="89">
        <v>71528.333333333256</v>
      </c>
      <c r="V295" s="51">
        <v>6.1993178914668573E-2</v>
      </c>
      <c r="W295" s="9">
        <v>1.5102343291868222E-3</v>
      </c>
      <c r="X295" s="86">
        <f t="shared" si="11"/>
        <v>9136.4229145810932</v>
      </c>
    </row>
    <row r="296" spans="1:24" x14ac:dyDescent="0.3">
      <c r="A296" s="33">
        <v>2010</v>
      </c>
      <c r="B296" s="3">
        <v>40472</v>
      </c>
      <c r="C296" s="33">
        <v>10</v>
      </c>
      <c r="D296" s="2">
        <v>21</v>
      </c>
      <c r="E296" s="33">
        <v>294</v>
      </c>
      <c r="F296" s="92">
        <v>294</v>
      </c>
      <c r="G296" s="37">
        <v>3.5471249999999994</v>
      </c>
      <c r="H296" s="4"/>
      <c r="I296" s="37"/>
      <c r="J296" s="4">
        <v>14.128541666666669</v>
      </c>
      <c r="K296" s="37">
        <v>14.192499999999997</v>
      </c>
      <c r="L296" s="4">
        <v>14.317499999999997</v>
      </c>
      <c r="M296" s="37">
        <v>12.585833333333326</v>
      </c>
      <c r="N296" s="5">
        <v>1080.4392</v>
      </c>
      <c r="O296" s="41">
        <v>1080.4392</v>
      </c>
      <c r="P296" s="4">
        <v>93.34994687999999</v>
      </c>
      <c r="Q296" s="44">
        <f t="shared" si="10"/>
        <v>93.34994687999999</v>
      </c>
      <c r="R296" s="8">
        <v>238.87577962578001</v>
      </c>
      <c r="S296" s="89">
        <v>1742.9810062500001</v>
      </c>
      <c r="T296" s="27"/>
      <c r="U296" s="89">
        <v>71481.666666666584</v>
      </c>
      <c r="V296" s="51">
        <v>5.3378804550366345E-2</v>
      </c>
      <c r="W296" s="9">
        <v>1.3012820387410873E-3</v>
      </c>
      <c r="X296" s="86">
        <f t="shared" si="11"/>
        <v>9229.7728614610933</v>
      </c>
    </row>
    <row r="297" spans="1:24" x14ac:dyDescent="0.3">
      <c r="A297" s="34">
        <v>2010</v>
      </c>
      <c r="B297" s="3">
        <v>40473</v>
      </c>
      <c r="C297" s="34">
        <v>10</v>
      </c>
      <c r="D297" s="10">
        <v>22</v>
      </c>
      <c r="E297" s="34">
        <v>295</v>
      </c>
      <c r="F297" s="38">
        <v>295</v>
      </c>
      <c r="G297" s="38">
        <v>3.8563333333333341</v>
      </c>
      <c r="H297" s="12"/>
      <c r="I297" s="38"/>
      <c r="J297" s="12">
        <v>13.991818181818184</v>
      </c>
      <c r="K297" s="38">
        <v>14.15</v>
      </c>
      <c r="L297" s="12">
        <v>14.591363636363639</v>
      </c>
      <c r="M297" s="38">
        <v>11.832272727272727</v>
      </c>
      <c r="N297" s="12">
        <v>344.14984166666699</v>
      </c>
      <c r="O297" s="38">
        <v>344.14984166666699</v>
      </c>
      <c r="P297" s="12">
        <v>29.734546320000025</v>
      </c>
      <c r="Q297" s="38">
        <f t="shared" si="10"/>
        <v>29.734546320000025</v>
      </c>
      <c r="R297" s="13">
        <v>239.025467775468</v>
      </c>
      <c r="S297" s="48">
        <v>1744.07322916667</v>
      </c>
      <c r="T297" s="13">
        <v>71111.782389139</v>
      </c>
      <c r="U297" s="48">
        <v>71435</v>
      </c>
      <c r="V297" s="52">
        <v>1.6992959231960855E-2</v>
      </c>
      <c r="W297" s="14">
        <v>4.1454686472081824E-4</v>
      </c>
      <c r="X297" s="87">
        <f t="shared" si="11"/>
        <v>9259.5074077810932</v>
      </c>
    </row>
    <row r="298" spans="1:24" x14ac:dyDescent="0.3">
      <c r="A298" s="33">
        <v>2010</v>
      </c>
      <c r="B298" s="3">
        <v>40474</v>
      </c>
      <c r="C298" s="33">
        <v>10</v>
      </c>
      <c r="D298" s="2">
        <v>23</v>
      </c>
      <c r="E298" s="33">
        <v>296</v>
      </c>
      <c r="F298" s="92">
        <v>296</v>
      </c>
      <c r="G298" s="37">
        <v>8.0510625000000005</v>
      </c>
      <c r="H298" s="4"/>
      <c r="I298" s="37"/>
      <c r="J298" s="4"/>
      <c r="K298" s="37"/>
      <c r="L298" s="4"/>
      <c r="M298" s="37"/>
      <c r="N298" s="5">
        <v>821.90084705882396</v>
      </c>
      <c r="O298" s="41">
        <v>821.90084705882396</v>
      </c>
      <c r="P298" s="4">
        <v>71.01223318588238</v>
      </c>
      <c r="Q298" s="44">
        <f t="shared" si="10"/>
        <v>71.012233185882394</v>
      </c>
      <c r="R298" s="8">
        <v>239.17515592515599</v>
      </c>
      <c r="S298" s="89">
        <v>1745.1654458333301</v>
      </c>
      <c r="T298" s="27"/>
      <c r="U298" s="89">
        <v>71411.469310107743</v>
      </c>
      <c r="V298" s="51">
        <v>4.0559625906929138E-2</v>
      </c>
      <c r="W298" s="9">
        <v>9.9037146700397529E-4</v>
      </c>
      <c r="X298" s="86">
        <f t="shared" si="11"/>
        <v>9330.5196409669752</v>
      </c>
    </row>
    <row r="299" spans="1:24" x14ac:dyDescent="0.3">
      <c r="A299" s="33">
        <v>2010</v>
      </c>
      <c r="B299" s="3">
        <v>40475</v>
      </c>
      <c r="C299" s="33">
        <v>10</v>
      </c>
      <c r="D299" s="2">
        <v>24</v>
      </c>
      <c r="E299" s="33">
        <v>297</v>
      </c>
      <c r="F299" s="92">
        <v>297</v>
      </c>
      <c r="G299" s="37">
        <v>11.899583333333332</v>
      </c>
      <c r="H299" s="4"/>
      <c r="I299" s="37"/>
      <c r="J299" s="4"/>
      <c r="K299" s="37"/>
      <c r="L299" s="4"/>
      <c r="M299" s="37"/>
      <c r="N299" s="5">
        <v>1067.45684893617</v>
      </c>
      <c r="O299" s="41">
        <v>1067.45684893617</v>
      </c>
      <c r="P299" s="4">
        <v>92.228271748085078</v>
      </c>
      <c r="Q299" s="44">
        <f t="shared" si="10"/>
        <v>92.228271748085078</v>
      </c>
      <c r="R299" s="8">
        <v>239.32484407484401</v>
      </c>
      <c r="S299" s="89">
        <v>1746.2576541666699</v>
      </c>
      <c r="T299" s="27"/>
      <c r="U299" s="89">
        <v>71387.938620215486</v>
      </c>
      <c r="V299" s="51">
        <v>5.2647536255455471E-2</v>
      </c>
      <c r="W299" s="9">
        <v>1.286713045668282E-3</v>
      </c>
      <c r="X299" s="86">
        <f t="shared" si="11"/>
        <v>9422.74791271506</v>
      </c>
    </row>
    <row r="300" spans="1:24" x14ac:dyDescent="0.3">
      <c r="A300" s="33">
        <v>2010</v>
      </c>
      <c r="B300" s="3">
        <v>40476</v>
      </c>
      <c r="C300" s="33">
        <v>10</v>
      </c>
      <c r="D300" s="2">
        <v>25</v>
      </c>
      <c r="E300" s="33">
        <v>298</v>
      </c>
      <c r="F300" s="92">
        <v>298</v>
      </c>
      <c r="G300" s="37">
        <v>13.838958333333331</v>
      </c>
      <c r="H300" s="4"/>
      <c r="I300" s="37"/>
      <c r="J300" s="4"/>
      <c r="K300" s="37"/>
      <c r="L300" s="4"/>
      <c r="M300" s="37"/>
      <c r="N300" s="5">
        <v>1261.12633125</v>
      </c>
      <c r="O300" s="41">
        <v>1261.12633125</v>
      </c>
      <c r="P300" s="4">
        <v>108.96131501999999</v>
      </c>
      <c r="Q300" s="44">
        <f t="shared" si="10"/>
        <v>108.96131501999999</v>
      </c>
      <c r="R300" s="8">
        <v>239.474532224532</v>
      </c>
      <c r="S300" s="89">
        <v>1747.34987083333</v>
      </c>
      <c r="T300" s="27"/>
      <c r="U300" s="89">
        <v>71364.407930323228</v>
      </c>
      <c r="V300" s="51">
        <v>6.2164102737200695E-2</v>
      </c>
      <c r="W300" s="9">
        <v>1.5206970652883751E-3</v>
      </c>
      <c r="X300" s="86">
        <f t="shared" si="11"/>
        <v>9531.7092277350603</v>
      </c>
    </row>
    <row r="301" spans="1:24" x14ac:dyDescent="0.3">
      <c r="A301" s="33">
        <v>2010</v>
      </c>
      <c r="B301" s="3">
        <v>40477</v>
      </c>
      <c r="C301" s="33">
        <v>10</v>
      </c>
      <c r="D301" s="2">
        <v>26</v>
      </c>
      <c r="E301" s="33">
        <v>299</v>
      </c>
      <c r="F301" s="92">
        <v>299</v>
      </c>
      <c r="G301" s="37">
        <v>14.116041666666666</v>
      </c>
      <c r="H301" s="4"/>
      <c r="I301" s="37"/>
      <c r="J301" s="4"/>
      <c r="K301" s="37"/>
      <c r="L301" s="4"/>
      <c r="M301" s="37"/>
      <c r="N301" s="5">
        <v>1150.8647541666701</v>
      </c>
      <c r="O301" s="41">
        <v>1150.8647541666701</v>
      </c>
      <c r="P301" s="4">
        <v>99.43471476000029</v>
      </c>
      <c r="Q301" s="44">
        <f t="shared" si="10"/>
        <v>99.434714760000304</v>
      </c>
      <c r="R301" s="8">
        <v>239.62422037421999</v>
      </c>
      <c r="S301" s="89">
        <v>1748.4420937499999</v>
      </c>
      <c r="T301" s="27"/>
      <c r="U301" s="89">
        <v>71340.877240430971</v>
      </c>
      <c r="V301" s="51">
        <v>5.6696840444950908E-2</v>
      </c>
      <c r="W301" s="9">
        <v>1.3882292669400531E-3</v>
      </c>
      <c r="X301" s="86">
        <f t="shared" si="11"/>
        <v>9631.1439424950604</v>
      </c>
    </row>
    <row r="302" spans="1:24" x14ac:dyDescent="0.3">
      <c r="A302" s="33">
        <v>2010</v>
      </c>
      <c r="B302" s="3">
        <v>40478</v>
      </c>
      <c r="C302" s="33">
        <v>10</v>
      </c>
      <c r="D302" s="2">
        <v>27</v>
      </c>
      <c r="E302" s="33">
        <v>300</v>
      </c>
      <c r="F302" s="92">
        <v>300</v>
      </c>
      <c r="G302" s="37">
        <v>12.449374999999995</v>
      </c>
      <c r="H302" s="4"/>
      <c r="I302" s="37"/>
      <c r="J302" s="4"/>
      <c r="K302" s="37"/>
      <c r="L302" s="4"/>
      <c r="M302" s="37"/>
      <c r="N302" s="5">
        <v>1062.03344042553</v>
      </c>
      <c r="O302" s="41">
        <v>1062.03344042553</v>
      </c>
      <c r="P302" s="4">
        <v>91.759689252765781</v>
      </c>
      <c r="Q302" s="44">
        <f t="shared" si="10"/>
        <v>91.759689252765796</v>
      </c>
      <c r="R302" s="8">
        <v>239.773908523909</v>
      </c>
      <c r="S302" s="89">
        <v>1749.5342958333299</v>
      </c>
      <c r="T302" s="27"/>
      <c r="U302" s="89">
        <v>71317.346550538714</v>
      </c>
      <c r="V302" s="51">
        <v>5.2290933030790666E-2</v>
      </c>
      <c r="W302" s="9">
        <v>1.281527540168724E-3</v>
      </c>
      <c r="X302" s="86">
        <f t="shared" si="11"/>
        <v>9722.9036317478258</v>
      </c>
    </row>
    <row r="303" spans="1:24" x14ac:dyDescent="0.3">
      <c r="A303" s="33">
        <v>2010</v>
      </c>
      <c r="B303" s="3">
        <v>40479</v>
      </c>
      <c r="C303" s="33">
        <v>10</v>
      </c>
      <c r="D303" s="2">
        <v>28</v>
      </c>
      <c r="E303" s="33">
        <v>301</v>
      </c>
      <c r="F303" s="92">
        <v>301</v>
      </c>
      <c r="G303" s="37">
        <v>6.9570624999999993</v>
      </c>
      <c r="H303" s="4"/>
      <c r="I303" s="37"/>
      <c r="J303" s="4"/>
      <c r="K303" s="37"/>
      <c r="L303" s="4"/>
      <c r="M303" s="37"/>
      <c r="N303" s="5">
        <v>1058.0762125000001</v>
      </c>
      <c r="O303" s="41">
        <v>1058.0762125000001</v>
      </c>
      <c r="P303" s="4">
        <v>91.417784760000004</v>
      </c>
      <c r="Q303" s="44">
        <f t="shared" si="10"/>
        <v>91.417784760000004</v>
      </c>
      <c r="R303" s="8">
        <v>239.92359667359699</v>
      </c>
      <c r="S303" s="89">
        <v>1750.62651041667</v>
      </c>
      <c r="T303" s="27"/>
      <c r="U303" s="89">
        <v>71293.815860646457</v>
      </c>
      <c r="V303" s="51">
        <v>5.2066564353554709E-2</v>
      </c>
      <c r="W303" s="9">
        <v>1.2772020362832217E-3</v>
      </c>
      <c r="X303" s="86">
        <f t="shared" si="11"/>
        <v>9814.3214165078261</v>
      </c>
    </row>
    <row r="304" spans="1:24" x14ac:dyDescent="0.3">
      <c r="A304" s="33">
        <v>2010</v>
      </c>
      <c r="B304" s="3">
        <v>40480</v>
      </c>
      <c r="C304" s="33">
        <v>10</v>
      </c>
      <c r="D304" s="2">
        <v>29</v>
      </c>
      <c r="E304" s="33">
        <v>302</v>
      </c>
      <c r="F304" s="92">
        <v>302</v>
      </c>
      <c r="G304" s="37">
        <v>3.2335416666666656</v>
      </c>
      <c r="H304" s="4"/>
      <c r="I304" s="37"/>
      <c r="J304" s="4"/>
      <c r="K304" s="37"/>
      <c r="L304" s="4"/>
      <c r="M304" s="37"/>
      <c r="N304" s="5">
        <v>333.6345</v>
      </c>
      <c r="O304" s="41">
        <v>333.6345</v>
      </c>
      <c r="P304" s="4">
        <v>28.826020799999998</v>
      </c>
      <c r="Q304" s="44">
        <f t="shared" si="10"/>
        <v>28.826020799999998</v>
      </c>
      <c r="R304" s="8">
        <v>240</v>
      </c>
      <c r="S304" s="89">
        <v>1751.184</v>
      </c>
      <c r="T304" s="27"/>
      <c r="U304" s="89">
        <v>71270.285170754199</v>
      </c>
      <c r="V304" s="51">
        <v>1.6408422670246139E-2</v>
      </c>
      <c r="W304" s="9">
        <v>4.0287151163385032E-4</v>
      </c>
      <c r="X304" s="86">
        <f t="shared" si="11"/>
        <v>9843.1474373078254</v>
      </c>
    </row>
    <row r="305" spans="1:24" x14ac:dyDescent="0.3">
      <c r="A305" s="33">
        <v>2010</v>
      </c>
      <c r="B305" s="3">
        <v>40481</v>
      </c>
      <c r="C305" s="33">
        <v>10</v>
      </c>
      <c r="D305" s="2">
        <v>30</v>
      </c>
      <c r="E305" s="33">
        <v>303</v>
      </c>
      <c r="F305" s="92">
        <v>303</v>
      </c>
      <c r="G305" s="37">
        <v>5.5627916666666666</v>
      </c>
      <c r="H305" s="4"/>
      <c r="I305" s="37"/>
      <c r="J305" s="4"/>
      <c r="K305" s="37"/>
      <c r="L305" s="4"/>
      <c r="M305" s="37"/>
      <c r="N305" s="5">
        <v>799.23199583333303</v>
      </c>
      <c r="O305" s="41">
        <v>799.23199583333303</v>
      </c>
      <c r="P305" s="4">
        <v>69.053644439999971</v>
      </c>
      <c r="Q305" s="44">
        <f t="shared" si="10"/>
        <v>69.053644439999971</v>
      </c>
      <c r="R305" s="8">
        <v>225.401554404145</v>
      </c>
      <c r="S305" s="89">
        <v>1644.6649875000001</v>
      </c>
      <c r="T305" s="27"/>
      <c r="U305" s="89">
        <v>71246.754480861942</v>
      </c>
      <c r="V305" s="51">
        <v>7.5434862285975804E-2</v>
      </c>
      <c r="W305" s="9">
        <v>9.6543152023551221E-4</v>
      </c>
      <c r="X305" s="86">
        <f t="shared" si="11"/>
        <v>9912.2010817478258</v>
      </c>
    </row>
    <row r="306" spans="1:24" x14ac:dyDescent="0.3">
      <c r="A306" s="33">
        <v>2010</v>
      </c>
      <c r="B306" s="3">
        <v>40482</v>
      </c>
      <c r="C306" s="33">
        <v>10</v>
      </c>
      <c r="D306" s="2">
        <v>31</v>
      </c>
      <c r="E306" s="33">
        <v>304</v>
      </c>
      <c r="F306" s="92">
        <v>304</v>
      </c>
      <c r="G306" s="37">
        <v>1.1946458333333334</v>
      </c>
      <c r="H306" s="4"/>
      <c r="I306" s="37"/>
      <c r="J306" s="4"/>
      <c r="K306" s="37"/>
      <c r="L306" s="4"/>
      <c r="M306" s="37"/>
      <c r="N306" s="5">
        <v>701.18949999999995</v>
      </c>
      <c r="O306" s="41">
        <v>701.18949999999995</v>
      </c>
      <c r="P306" s="4">
        <v>60.582772799999994</v>
      </c>
      <c r="Q306" s="44">
        <f t="shared" si="10"/>
        <v>60.582772799999994</v>
      </c>
      <c r="R306" s="8">
        <v>196.80051813471499</v>
      </c>
      <c r="S306" s="89">
        <v>1435.9746625</v>
      </c>
      <c r="T306" s="27"/>
      <c r="U306" s="89">
        <v>71223.223790969685</v>
      </c>
      <c r="V306" s="51">
        <v>6.6256019556075671E-2</v>
      </c>
      <c r="W306" s="9">
        <v>8.4729974841006703E-4</v>
      </c>
      <c r="X306" s="86">
        <f t="shared" si="11"/>
        <v>9972.7838545478262</v>
      </c>
    </row>
    <row r="307" spans="1:24" x14ac:dyDescent="0.3">
      <c r="A307" s="33">
        <v>2010</v>
      </c>
      <c r="B307" s="3">
        <v>40483</v>
      </c>
      <c r="C307" s="33">
        <v>11</v>
      </c>
      <c r="D307" s="2">
        <v>1</v>
      </c>
      <c r="E307" s="33">
        <v>305</v>
      </c>
      <c r="F307" s="92">
        <v>305</v>
      </c>
      <c r="G307" s="37">
        <v>0.62529166666666669</v>
      </c>
      <c r="H307" s="4"/>
      <c r="I307" s="37"/>
      <c r="J307" s="4"/>
      <c r="K307" s="37"/>
      <c r="L307" s="4"/>
      <c r="M307" s="37"/>
      <c r="N307" s="5" t="s">
        <v>27</v>
      </c>
      <c r="O307" s="41">
        <v>410.61619999999999</v>
      </c>
      <c r="P307" s="4" t="s">
        <v>27</v>
      </c>
      <c r="Q307" s="44">
        <f t="shared" si="10"/>
        <v>35.47723967999999</v>
      </c>
      <c r="R307" s="8">
        <v>168.19948186528501</v>
      </c>
      <c r="S307" s="89">
        <v>1227.2843375</v>
      </c>
      <c r="T307" s="27"/>
      <c r="U307" s="89">
        <v>71199.693101077428</v>
      </c>
      <c r="V307" s="51" t="s">
        <v>27</v>
      </c>
      <c r="W307" s="9" t="s">
        <v>27</v>
      </c>
      <c r="X307" s="86">
        <f t="shared" si="11"/>
        <v>10008.261094227826</v>
      </c>
    </row>
    <row r="308" spans="1:24" x14ac:dyDescent="0.3">
      <c r="A308" s="33">
        <v>2010</v>
      </c>
      <c r="B308" s="3">
        <v>40484</v>
      </c>
      <c r="C308" s="33">
        <v>11</v>
      </c>
      <c r="D308" s="2">
        <v>2</v>
      </c>
      <c r="E308" s="33">
        <v>306</v>
      </c>
      <c r="F308" s="92">
        <v>306</v>
      </c>
      <c r="G308" s="37">
        <v>0.46016666666666634</v>
      </c>
      <c r="H308" s="4"/>
      <c r="I308" s="37"/>
      <c r="J308" s="4"/>
      <c r="K308" s="37"/>
      <c r="L308" s="4"/>
      <c r="M308" s="37"/>
      <c r="N308" s="5">
        <v>120.0429</v>
      </c>
      <c r="O308" s="41">
        <v>120.0429</v>
      </c>
      <c r="P308" s="4">
        <v>10.37170656</v>
      </c>
      <c r="Q308" s="44">
        <f t="shared" si="10"/>
        <v>10.371706560000002</v>
      </c>
      <c r="R308" s="8">
        <v>139.598445595855</v>
      </c>
      <c r="S308" s="89">
        <v>1018.59401270833</v>
      </c>
      <c r="T308" s="27"/>
      <c r="U308" s="89">
        <v>71176.162411185171</v>
      </c>
      <c r="V308" s="51">
        <v>1.1368665190308928E-2</v>
      </c>
      <c r="W308" s="9">
        <v>1.451591566072269E-4</v>
      </c>
      <c r="X308" s="86">
        <f t="shared" si="11"/>
        <v>10018.632800787826</v>
      </c>
    </row>
    <row r="309" spans="1:24" x14ac:dyDescent="0.3">
      <c r="A309" s="33">
        <v>2010</v>
      </c>
      <c r="B309" s="3">
        <v>40485</v>
      </c>
      <c r="C309" s="33">
        <v>11</v>
      </c>
      <c r="D309" s="2">
        <v>3</v>
      </c>
      <c r="E309" s="33">
        <v>307</v>
      </c>
      <c r="F309" s="92">
        <v>307</v>
      </c>
      <c r="G309" s="37">
        <v>2.3847291666666668</v>
      </c>
      <c r="H309" s="4"/>
      <c r="I309" s="37"/>
      <c r="J309" s="4"/>
      <c r="K309" s="37"/>
      <c r="L309" s="4"/>
      <c r="M309" s="37"/>
      <c r="N309" s="5">
        <v>497.98576428571403</v>
      </c>
      <c r="O309" s="41">
        <v>497.98576428571403</v>
      </c>
      <c r="P309" s="4">
        <v>43.025970034285692</v>
      </c>
      <c r="Q309" s="44">
        <f t="shared" si="10"/>
        <v>43.025970034285685</v>
      </c>
      <c r="R309" s="8">
        <v>125</v>
      </c>
      <c r="S309" s="89">
        <v>912.07500000000005</v>
      </c>
      <c r="T309" s="27"/>
      <c r="U309" s="89">
        <v>71152.631721292913</v>
      </c>
      <c r="V309" s="51">
        <v>4.7215249837856084E-2</v>
      </c>
      <c r="W309" s="9">
        <v>6.0239049248107638E-4</v>
      </c>
      <c r="X309" s="86">
        <f t="shared" si="11"/>
        <v>10061.65877082211</v>
      </c>
    </row>
    <row r="310" spans="1:24" x14ac:dyDescent="0.3">
      <c r="A310" s="33">
        <v>2010</v>
      </c>
      <c r="B310" s="3">
        <v>40486</v>
      </c>
      <c r="C310" s="33">
        <v>11</v>
      </c>
      <c r="D310" s="2">
        <v>4</v>
      </c>
      <c r="E310" s="33">
        <v>308</v>
      </c>
      <c r="F310" s="92">
        <v>308</v>
      </c>
      <c r="G310" s="37">
        <v>4.562708333333334</v>
      </c>
      <c r="H310" s="4"/>
      <c r="I310" s="37"/>
      <c r="J310" s="4"/>
      <c r="K310" s="37"/>
      <c r="L310" s="4"/>
      <c r="M310" s="37"/>
      <c r="N310" s="5">
        <v>521.64331538461499</v>
      </c>
      <c r="O310" s="41">
        <v>521.64331538461499</v>
      </c>
      <c r="P310" s="4">
        <v>45.069982449230736</v>
      </c>
      <c r="Q310" s="44">
        <f t="shared" si="10"/>
        <v>45.069982449230736</v>
      </c>
      <c r="R310" s="8">
        <v>124.930529300567</v>
      </c>
      <c r="S310" s="89">
        <v>911.56809916666703</v>
      </c>
      <c r="T310" s="27"/>
      <c r="U310" s="89">
        <v>71129.101031400656</v>
      </c>
      <c r="V310" s="51">
        <v>4.9514447291490057E-2</v>
      </c>
      <c r="W310" s="9">
        <v>6.31230688220876E-4</v>
      </c>
      <c r="X310" s="86">
        <f t="shared" si="11"/>
        <v>10106.728753271342</v>
      </c>
    </row>
    <row r="311" spans="1:24" x14ac:dyDescent="0.3">
      <c r="A311" s="33">
        <v>2010</v>
      </c>
      <c r="B311" s="3">
        <v>40487</v>
      </c>
      <c r="C311" s="33">
        <v>11</v>
      </c>
      <c r="D311" s="2">
        <v>5</v>
      </c>
      <c r="E311" s="33">
        <v>309</v>
      </c>
      <c r="F311" s="92">
        <v>309</v>
      </c>
      <c r="G311" s="37">
        <v>1.1795624999999996</v>
      </c>
      <c r="H311" s="4"/>
      <c r="I311" s="37"/>
      <c r="J311" s="4"/>
      <c r="K311" s="37"/>
      <c r="L311" s="4"/>
      <c r="M311" s="37"/>
      <c r="N311" s="5" t="s">
        <v>27</v>
      </c>
      <c r="O311" s="41">
        <v>456.20748769230801</v>
      </c>
      <c r="P311" s="4" t="s">
        <v>27</v>
      </c>
      <c r="Q311" s="44">
        <f t="shared" si="10"/>
        <v>39.416326936615413</v>
      </c>
      <c r="R311" s="8">
        <v>124.794423440454</v>
      </c>
      <c r="S311" s="89">
        <v>910.57498958333395</v>
      </c>
      <c r="T311" s="27"/>
      <c r="U311" s="89">
        <v>71105.570341508399</v>
      </c>
      <c r="V311" s="51" t="s">
        <v>27</v>
      </c>
      <c r="W311" s="9" t="s">
        <v>27</v>
      </c>
      <c r="X311" s="86">
        <f t="shared" si="11"/>
        <v>10146.145080207958</v>
      </c>
    </row>
    <row r="312" spans="1:24" x14ac:dyDescent="0.3">
      <c r="A312" s="33">
        <v>2010</v>
      </c>
      <c r="B312" s="3">
        <v>40488</v>
      </c>
      <c r="C312" s="33">
        <v>11</v>
      </c>
      <c r="D312" s="2">
        <v>6</v>
      </c>
      <c r="E312" s="33">
        <v>310</v>
      </c>
      <c r="F312" s="92">
        <v>310</v>
      </c>
      <c r="G312" s="37">
        <v>0.69962500000000005</v>
      </c>
      <c r="H312" s="4"/>
      <c r="I312" s="37"/>
      <c r="J312" s="4"/>
      <c r="K312" s="37"/>
      <c r="L312" s="4"/>
      <c r="M312" s="37"/>
      <c r="N312" s="5">
        <v>390.77166</v>
      </c>
      <c r="O312" s="41">
        <v>390.77166</v>
      </c>
      <c r="P312" s="4">
        <v>33.762671424000004</v>
      </c>
      <c r="Q312" s="44">
        <f t="shared" si="10"/>
        <v>33.762671423999997</v>
      </c>
      <c r="R312" s="8">
        <v>124.65831758034</v>
      </c>
      <c r="S312" s="89">
        <v>909.58188062500005</v>
      </c>
      <c r="T312" s="27"/>
      <c r="U312" s="89">
        <v>71082.039651616142</v>
      </c>
      <c r="V312" s="51">
        <v>3.7176532518869994E-2</v>
      </c>
      <c r="W312" s="9">
        <v>4.7319945396873819E-4</v>
      </c>
      <c r="X312" s="86">
        <f t="shared" si="11"/>
        <v>10179.907751631958</v>
      </c>
    </row>
    <row r="313" spans="1:24" x14ac:dyDescent="0.3">
      <c r="A313" s="33">
        <v>2010</v>
      </c>
      <c r="B313" s="3">
        <v>40489</v>
      </c>
      <c r="C313" s="33">
        <v>11</v>
      </c>
      <c r="D313" s="2">
        <v>7</v>
      </c>
      <c r="E313" s="33">
        <v>311</v>
      </c>
      <c r="F313" s="92">
        <v>311</v>
      </c>
      <c r="G313" s="37">
        <v>2.6571458333333333</v>
      </c>
      <c r="H313" s="4"/>
      <c r="I313" s="37"/>
      <c r="J313" s="4"/>
      <c r="K313" s="37"/>
      <c r="L313" s="4"/>
      <c r="M313" s="37"/>
      <c r="N313" s="5">
        <v>507.67933555555601</v>
      </c>
      <c r="O313" s="41">
        <v>507.67933555555601</v>
      </c>
      <c r="P313" s="4">
        <v>43.863494592000038</v>
      </c>
      <c r="Q313" s="44">
        <f t="shared" si="10"/>
        <v>43.863494592000038</v>
      </c>
      <c r="R313" s="8">
        <v>124.52221172022701</v>
      </c>
      <c r="S313" s="89">
        <v>908.58877125000004</v>
      </c>
      <c r="T313" s="27"/>
      <c r="U313" s="89">
        <v>71058.508961723885</v>
      </c>
      <c r="V313" s="51">
        <v>4.8353722755315048E-2</v>
      </c>
      <c r="W313" s="9">
        <v>6.1498440247380044E-4</v>
      </c>
      <c r="X313" s="86">
        <f t="shared" si="11"/>
        <v>10223.771246223958</v>
      </c>
    </row>
    <row r="314" spans="1:24" x14ac:dyDescent="0.3">
      <c r="A314" s="33">
        <v>2010</v>
      </c>
      <c r="B314" s="3">
        <v>40490</v>
      </c>
      <c r="C314" s="33">
        <v>11</v>
      </c>
      <c r="D314" s="2">
        <v>8</v>
      </c>
      <c r="E314" s="33">
        <v>312</v>
      </c>
      <c r="F314" s="92">
        <v>312</v>
      </c>
      <c r="G314" s="37">
        <v>3.9635000000000002</v>
      </c>
      <c r="H314" s="4"/>
      <c r="I314" s="37"/>
      <c r="J314" s="4"/>
      <c r="K314" s="37"/>
      <c r="L314" s="4"/>
      <c r="M314" s="37"/>
      <c r="N314" s="5">
        <v>353.99411250000003</v>
      </c>
      <c r="O314" s="41">
        <v>353.99411250000003</v>
      </c>
      <c r="P314" s="4">
        <v>30.585091320000004</v>
      </c>
      <c r="Q314" s="44">
        <f t="shared" si="10"/>
        <v>30.58509132</v>
      </c>
      <c r="R314" s="8">
        <v>124.38610586011301</v>
      </c>
      <c r="S314" s="89">
        <v>907.59565999999995</v>
      </c>
      <c r="T314" s="27"/>
      <c r="U314" s="89">
        <v>71034.978271831627</v>
      </c>
      <c r="V314" s="51">
        <v>3.3754497090522376E-2</v>
      </c>
      <c r="W314" s="9">
        <v>4.2896726092560658E-4</v>
      </c>
      <c r="X314" s="86">
        <f t="shared" si="11"/>
        <v>10254.356337543957</v>
      </c>
    </row>
    <row r="315" spans="1:24" x14ac:dyDescent="0.3">
      <c r="A315" s="33">
        <v>2010</v>
      </c>
      <c r="B315" s="3">
        <v>40491</v>
      </c>
      <c r="C315" s="33">
        <v>11</v>
      </c>
      <c r="D315" s="2">
        <v>9</v>
      </c>
      <c r="E315" s="33">
        <v>313</v>
      </c>
      <c r="F315" s="92">
        <v>313</v>
      </c>
      <c r="G315" s="37">
        <v>5.4012291666666661</v>
      </c>
      <c r="H315" s="4"/>
      <c r="I315" s="37"/>
      <c r="J315" s="4"/>
      <c r="K315" s="37"/>
      <c r="L315" s="4"/>
      <c r="M315" s="37"/>
      <c r="N315" s="5">
        <v>562.53160000000003</v>
      </c>
      <c r="O315" s="41">
        <v>562.53160000000003</v>
      </c>
      <c r="P315" s="4">
        <v>48.60273024</v>
      </c>
      <c r="Q315" s="44">
        <f t="shared" si="10"/>
        <v>48.60273024</v>
      </c>
      <c r="R315" s="8">
        <v>124.25</v>
      </c>
      <c r="S315" s="89">
        <v>906.60254999999995</v>
      </c>
      <c r="T315" s="27"/>
      <c r="U315" s="89">
        <v>71011.44758193937</v>
      </c>
      <c r="V315" s="51">
        <v>5.3700492015136998E-2</v>
      </c>
      <c r="W315" s="9">
        <v>6.8191238896753636E-4</v>
      </c>
      <c r="X315" s="86">
        <f t="shared" si="11"/>
        <v>10302.959067783957</v>
      </c>
    </row>
    <row r="316" spans="1:24" x14ac:dyDescent="0.3">
      <c r="A316" s="33">
        <v>2010</v>
      </c>
      <c r="B316" s="3">
        <v>40492</v>
      </c>
      <c r="C316" s="33">
        <v>11</v>
      </c>
      <c r="D316" s="2">
        <v>10</v>
      </c>
      <c r="E316" s="33">
        <v>314</v>
      </c>
      <c r="F316" s="92">
        <v>314</v>
      </c>
      <c r="G316" s="37">
        <v>5.6150625000000014</v>
      </c>
      <c r="H316" s="4"/>
      <c r="I316" s="37"/>
      <c r="J316" s="4"/>
      <c r="K316" s="37"/>
      <c r="L316" s="4"/>
      <c r="M316" s="37"/>
      <c r="N316" s="5">
        <v>522.83910000000003</v>
      </c>
      <c r="O316" s="41">
        <v>522.83910000000003</v>
      </c>
      <c r="P316" s="4">
        <v>45.173298240000001</v>
      </c>
      <c r="Q316" s="44">
        <f t="shared" si="10"/>
        <v>45.173298240000001</v>
      </c>
      <c r="R316" s="8">
        <v>124.11389413988699</v>
      </c>
      <c r="S316" s="89">
        <v>905.60943999999995</v>
      </c>
      <c r="T316" s="27"/>
      <c r="U316" s="89">
        <v>70987.916892047113</v>
      </c>
      <c r="V316" s="51">
        <v>4.9968430002369169E-2</v>
      </c>
      <c r="W316" s="9">
        <v>6.3402052571312657E-4</v>
      </c>
      <c r="X316" s="86">
        <f t="shared" si="11"/>
        <v>10348.132366023958</v>
      </c>
    </row>
    <row r="317" spans="1:24" x14ac:dyDescent="0.3">
      <c r="A317" s="33">
        <v>2010</v>
      </c>
      <c r="B317" s="3">
        <v>40493</v>
      </c>
      <c r="C317" s="33">
        <v>11</v>
      </c>
      <c r="D317" s="2">
        <v>11</v>
      </c>
      <c r="E317" s="33">
        <v>315</v>
      </c>
      <c r="F317" s="92">
        <v>315</v>
      </c>
      <c r="G317" s="37">
        <v>5.1107291666666663</v>
      </c>
      <c r="H317" s="4"/>
      <c r="I317" s="37"/>
      <c r="J317" s="4"/>
      <c r="K317" s="37"/>
      <c r="L317" s="4"/>
      <c r="M317" s="37"/>
      <c r="N317" s="5" t="s">
        <v>27</v>
      </c>
      <c r="O317" s="41">
        <v>486.29766923076897</v>
      </c>
      <c r="P317" s="4" t="s">
        <v>27</v>
      </c>
      <c r="Q317" s="44">
        <f t="shared" si="10"/>
        <v>42.016118621538439</v>
      </c>
      <c r="R317" s="8">
        <v>123.97778827977299</v>
      </c>
      <c r="S317" s="89">
        <v>904.61632874999998</v>
      </c>
      <c r="T317" s="27"/>
      <c r="U317" s="89">
        <v>70964.386202154856</v>
      </c>
      <c r="V317" s="51" t="s">
        <v>27</v>
      </c>
      <c r="W317" s="9" t="s">
        <v>27</v>
      </c>
      <c r="X317" s="86">
        <f t="shared" si="11"/>
        <v>10390.148484645497</v>
      </c>
    </row>
    <row r="318" spans="1:24" x14ac:dyDescent="0.3">
      <c r="A318" s="33">
        <v>2010</v>
      </c>
      <c r="B318" s="3">
        <v>40494</v>
      </c>
      <c r="C318" s="33">
        <v>11</v>
      </c>
      <c r="D318" s="2">
        <v>12</v>
      </c>
      <c r="E318" s="33">
        <v>316</v>
      </c>
      <c r="F318" s="92">
        <v>316</v>
      </c>
      <c r="G318" s="37">
        <v>7.6370833333333339</v>
      </c>
      <c r="H318" s="4"/>
      <c r="I318" s="37"/>
      <c r="J318" s="4">
        <v>11.017692307692307</v>
      </c>
      <c r="K318" s="37">
        <v>11.071538461538459</v>
      </c>
      <c r="L318" s="4">
        <v>10.875384615384615</v>
      </c>
      <c r="M318" s="37">
        <v>9.0107692307692311</v>
      </c>
      <c r="N318" s="5" t="s">
        <v>27</v>
      </c>
      <c r="O318" s="41">
        <v>449.756238461539</v>
      </c>
      <c r="P318" s="4" t="s">
        <v>27</v>
      </c>
      <c r="Q318" s="44">
        <f t="shared" si="10"/>
        <v>38.858939003076969</v>
      </c>
      <c r="R318" s="8">
        <v>123.84168241966</v>
      </c>
      <c r="S318" s="89">
        <v>903.62321937499996</v>
      </c>
      <c r="T318" s="27"/>
      <c r="U318" s="89">
        <v>70940.855512262598</v>
      </c>
      <c r="V318" s="51" t="s">
        <v>27</v>
      </c>
      <c r="W318" s="9" t="s">
        <v>27</v>
      </c>
      <c r="X318" s="86">
        <f t="shared" si="11"/>
        <v>10429.007423648574</v>
      </c>
    </row>
    <row r="319" spans="1:24" x14ac:dyDescent="0.3">
      <c r="A319" s="33">
        <v>2010</v>
      </c>
      <c r="B319" s="3">
        <v>40495</v>
      </c>
      <c r="C319" s="33">
        <v>11</v>
      </c>
      <c r="D319" s="2">
        <v>13</v>
      </c>
      <c r="E319" s="33">
        <v>317</v>
      </c>
      <c r="F319" s="92">
        <v>317</v>
      </c>
      <c r="G319" s="37">
        <v>7.6735624999999992</v>
      </c>
      <c r="H319" s="4"/>
      <c r="I319" s="37"/>
      <c r="J319" s="4">
        <v>11.032083333333334</v>
      </c>
      <c r="K319" s="37">
        <v>11.115</v>
      </c>
      <c r="L319" s="4">
        <v>11.032500000000001</v>
      </c>
      <c r="M319" s="37">
        <v>7.9856249999999989</v>
      </c>
      <c r="N319" s="5" t="s">
        <v>27</v>
      </c>
      <c r="O319" s="41">
        <v>413.214807692308</v>
      </c>
      <c r="P319" s="4" t="s">
        <v>27</v>
      </c>
      <c r="Q319" s="44">
        <f t="shared" si="10"/>
        <v>35.701759384615414</v>
      </c>
      <c r="R319" s="8">
        <v>123.705576559546</v>
      </c>
      <c r="S319" s="89">
        <v>902.63011041666698</v>
      </c>
      <c r="T319" s="27"/>
      <c r="U319" s="89">
        <v>70917.324822370341</v>
      </c>
      <c r="V319" s="51" t="s">
        <v>27</v>
      </c>
      <c r="W319" s="9" t="s">
        <v>27</v>
      </c>
      <c r="X319" s="86">
        <f t="shared" si="11"/>
        <v>10464.70918303319</v>
      </c>
    </row>
    <row r="320" spans="1:24" x14ac:dyDescent="0.3">
      <c r="A320" s="33">
        <v>2010</v>
      </c>
      <c r="B320" s="3">
        <v>40496</v>
      </c>
      <c r="C320" s="33">
        <v>11</v>
      </c>
      <c r="D320" s="2">
        <v>14</v>
      </c>
      <c r="E320" s="33">
        <v>318</v>
      </c>
      <c r="F320" s="92">
        <v>318</v>
      </c>
      <c r="G320" s="37">
        <v>5.5687083333333334</v>
      </c>
      <c r="H320" s="4"/>
      <c r="I320" s="37"/>
      <c r="J320" s="4">
        <v>10.909791666666669</v>
      </c>
      <c r="K320" s="37">
        <v>11.051875000000001</v>
      </c>
      <c r="L320" s="4">
        <v>10.997291666666667</v>
      </c>
      <c r="M320" s="37">
        <v>8.0191666666666652</v>
      </c>
      <c r="N320" s="5" t="s">
        <v>27</v>
      </c>
      <c r="O320" s="41">
        <v>376.673376923077</v>
      </c>
      <c r="P320" s="4" t="s">
        <v>27</v>
      </c>
      <c r="Q320" s="44">
        <f t="shared" si="10"/>
        <v>32.544579766153859</v>
      </c>
      <c r="R320" s="8">
        <v>123.569470699433</v>
      </c>
      <c r="S320" s="89">
        <v>901.63700083333401</v>
      </c>
      <c r="T320" s="27"/>
      <c r="U320" s="89">
        <v>70893.794132478084</v>
      </c>
      <c r="V320" s="51" t="s">
        <v>27</v>
      </c>
      <c r="W320" s="9" t="s">
        <v>27</v>
      </c>
      <c r="X320" s="86">
        <f t="shared" si="11"/>
        <v>10497.253762799344</v>
      </c>
    </row>
    <row r="321" spans="1:24" x14ac:dyDescent="0.3">
      <c r="A321" s="33">
        <v>2010</v>
      </c>
      <c r="B321" s="3">
        <v>40497</v>
      </c>
      <c r="C321" s="33">
        <v>11</v>
      </c>
      <c r="D321" s="2">
        <v>15</v>
      </c>
      <c r="E321" s="33">
        <v>319</v>
      </c>
      <c r="F321" s="92">
        <v>319</v>
      </c>
      <c r="G321" s="37">
        <v>3.3323541666666667</v>
      </c>
      <c r="H321" s="4">
        <v>118.65925925925924</v>
      </c>
      <c r="I321" s="37">
        <v>6.1679814814814833</v>
      </c>
      <c r="J321" s="4">
        <v>10.73104166666667</v>
      </c>
      <c r="K321" s="37">
        <v>10.875208333333331</v>
      </c>
      <c r="L321" s="4">
        <v>10.813124999999999</v>
      </c>
      <c r="M321" s="37">
        <v>6.7878333333333352</v>
      </c>
      <c r="N321" s="5">
        <v>340.131946153846</v>
      </c>
      <c r="O321" s="41">
        <v>340.131946153846</v>
      </c>
      <c r="P321" s="4">
        <v>29.38740014769229</v>
      </c>
      <c r="Q321" s="44">
        <f t="shared" si="10"/>
        <v>29.387400147692297</v>
      </c>
      <c r="R321" s="8">
        <v>123.5</v>
      </c>
      <c r="S321" s="89">
        <v>901.13009999999997</v>
      </c>
      <c r="T321" s="27"/>
      <c r="U321" s="89">
        <v>70870.263442585827</v>
      </c>
      <c r="V321" s="51">
        <v>3.394212236031327E-2</v>
      </c>
      <c r="W321" s="9">
        <v>4.1319162688248411E-4</v>
      </c>
      <c r="X321" s="86">
        <f t="shared" si="11"/>
        <v>10526.641162947037</v>
      </c>
    </row>
    <row r="322" spans="1:24" x14ac:dyDescent="0.3">
      <c r="A322" s="33">
        <v>2010</v>
      </c>
      <c r="B322" s="3">
        <v>40498</v>
      </c>
      <c r="C322" s="33">
        <v>11</v>
      </c>
      <c r="D322" s="2">
        <v>16</v>
      </c>
      <c r="E322" s="33">
        <v>320</v>
      </c>
      <c r="F322" s="92">
        <v>320</v>
      </c>
      <c r="G322" s="37">
        <v>4.628729166666667</v>
      </c>
      <c r="H322" s="4">
        <v>118.06666666666668</v>
      </c>
      <c r="I322" s="37">
        <v>5.6531562500000003</v>
      </c>
      <c r="J322" s="4">
        <v>10.574791666666664</v>
      </c>
      <c r="K322" s="37">
        <v>10.757083333333341</v>
      </c>
      <c r="L322" s="4">
        <v>10.607291666666667</v>
      </c>
      <c r="M322" s="37">
        <v>6.6144791666666682</v>
      </c>
      <c r="N322" s="5">
        <v>529.65342999999996</v>
      </c>
      <c r="O322" s="41">
        <v>529.65342999999996</v>
      </c>
      <c r="P322" s="4">
        <v>45.762056351999995</v>
      </c>
      <c r="Q322" s="44">
        <f t="shared" si="10"/>
        <v>45.762056351999995</v>
      </c>
      <c r="R322" s="8">
        <v>123.71193771626299</v>
      </c>
      <c r="S322" s="89">
        <v>902.67652145833301</v>
      </c>
      <c r="T322" s="27"/>
      <c r="U322" s="89">
        <v>70846.73275269357</v>
      </c>
      <c r="V322" s="51">
        <v>5.3119954036589173E-2</v>
      </c>
      <c r="W322" s="9">
        <v>6.436500487016824E-4</v>
      </c>
      <c r="X322" s="86">
        <f t="shared" si="11"/>
        <v>10572.403219299036</v>
      </c>
    </row>
    <row r="323" spans="1:24" x14ac:dyDescent="0.3">
      <c r="A323" s="33">
        <v>2010</v>
      </c>
      <c r="B323" s="3">
        <v>40499</v>
      </c>
      <c r="C323" s="33">
        <v>11</v>
      </c>
      <c r="D323" s="2">
        <v>17</v>
      </c>
      <c r="E323" s="33">
        <v>321</v>
      </c>
      <c r="F323" s="92">
        <v>321</v>
      </c>
      <c r="G323" s="37">
        <v>4.4041041666666674</v>
      </c>
      <c r="H323" s="4">
        <v>118.3333333333333</v>
      </c>
      <c r="I323" s="37">
        <v>6.1289583333333351</v>
      </c>
      <c r="J323" s="4">
        <v>10.429583333333332</v>
      </c>
      <c r="K323" s="37">
        <v>10.788958333333339</v>
      </c>
      <c r="L323" s="4">
        <v>10.446666666666665</v>
      </c>
      <c r="M323" s="37">
        <v>6.8671842105263154</v>
      </c>
      <c r="N323" s="5">
        <v>317.46608750000001</v>
      </c>
      <c r="O323" s="41">
        <v>317.46608750000001</v>
      </c>
      <c r="P323" s="4">
        <v>27.42906996</v>
      </c>
      <c r="Q323" s="44">
        <f t="shared" si="10"/>
        <v>27.42906996</v>
      </c>
      <c r="R323" s="8">
        <v>124.127162629758</v>
      </c>
      <c r="S323" s="89">
        <v>905.70625833333304</v>
      </c>
      <c r="T323" s="27"/>
      <c r="U323" s="89">
        <v>70823.202062801312</v>
      </c>
      <c r="V323" s="51">
        <v>3.176752972733201E-2</v>
      </c>
      <c r="W323" s="9">
        <v>3.8593071213506651E-4</v>
      </c>
      <c r="X323" s="86">
        <f t="shared" si="11"/>
        <v>10599.832289259037</v>
      </c>
    </row>
    <row r="324" spans="1:24" x14ac:dyDescent="0.3">
      <c r="A324" s="33">
        <v>2010</v>
      </c>
      <c r="B324" s="3">
        <v>40500</v>
      </c>
      <c r="C324" s="33">
        <v>11</v>
      </c>
      <c r="D324" s="2">
        <v>18</v>
      </c>
      <c r="E324" s="33">
        <v>322</v>
      </c>
      <c r="F324" s="92">
        <v>322</v>
      </c>
      <c r="G324" s="37">
        <v>2.0510416666666664</v>
      </c>
      <c r="H324" s="4">
        <v>117.67916666666663</v>
      </c>
      <c r="I324" s="37">
        <v>4.7159479166666669</v>
      </c>
      <c r="J324" s="4">
        <v>10.401458333333331</v>
      </c>
      <c r="K324" s="37">
        <v>11.134374999999997</v>
      </c>
      <c r="L324" s="4">
        <v>10.500208333333335</v>
      </c>
      <c r="M324" s="37">
        <v>6.3732708333333354</v>
      </c>
      <c r="N324" s="5">
        <v>428.15429999999998</v>
      </c>
      <c r="O324" s="41">
        <v>428.15429999999998</v>
      </c>
      <c r="P324" s="4">
        <v>36.992531519999993</v>
      </c>
      <c r="Q324" s="44">
        <f t="shared" si="10"/>
        <v>36.992531519999993</v>
      </c>
      <c r="R324" s="8">
        <v>124.542387543253</v>
      </c>
      <c r="S324" s="89">
        <v>908.73598208333306</v>
      </c>
      <c r="T324" s="27"/>
      <c r="U324" s="89">
        <v>70799.671372909055</v>
      </c>
      <c r="V324" s="51">
        <v>4.3081808838033545E-2</v>
      </c>
      <c r="W324" s="9">
        <v>5.2067454904559766E-4</v>
      </c>
      <c r="X324" s="86">
        <f t="shared" si="11"/>
        <v>10636.824820779037</v>
      </c>
    </row>
    <row r="325" spans="1:24" x14ac:dyDescent="0.3">
      <c r="A325" s="33">
        <v>2010</v>
      </c>
      <c r="B325" s="3">
        <v>40501</v>
      </c>
      <c r="C325" s="33">
        <v>11</v>
      </c>
      <c r="D325" s="2">
        <v>19</v>
      </c>
      <c r="E325" s="33">
        <v>323</v>
      </c>
      <c r="F325" s="92">
        <v>323</v>
      </c>
      <c r="G325" s="37">
        <v>1.1778958333333331</v>
      </c>
      <c r="H325" s="4">
        <v>117.34166666666665</v>
      </c>
      <c r="I325" s="37">
        <v>3.4621354166666669</v>
      </c>
      <c r="J325" s="4">
        <v>10.040416666666667</v>
      </c>
      <c r="K325" s="37">
        <v>11.016875000000004</v>
      </c>
      <c r="L325" s="4">
        <v>10.346666666666668</v>
      </c>
      <c r="M325" s="37">
        <v>6.0986666666666665</v>
      </c>
      <c r="N325" s="5" t="s">
        <v>27</v>
      </c>
      <c r="O325" s="41">
        <v>399.35210909090898</v>
      </c>
      <c r="P325" s="4" t="s">
        <v>27</v>
      </c>
      <c r="Q325" s="44">
        <f t="shared" si="10"/>
        <v>34.504022225454541</v>
      </c>
      <c r="R325" s="8">
        <v>124.957612456747</v>
      </c>
      <c r="S325" s="89">
        <v>911.76571791666697</v>
      </c>
      <c r="T325" s="27"/>
      <c r="U325" s="89">
        <v>70776.140683016798</v>
      </c>
      <c r="V325" s="51" t="s">
        <v>27</v>
      </c>
      <c r="W325" s="9" t="s">
        <v>27</v>
      </c>
      <c r="X325" s="86">
        <f t="shared" si="11"/>
        <v>10671.32884300449</v>
      </c>
    </row>
    <row r="326" spans="1:24" x14ac:dyDescent="0.3">
      <c r="A326" s="33">
        <v>2010</v>
      </c>
      <c r="B326" s="3">
        <v>40502</v>
      </c>
      <c r="C326" s="33">
        <v>11</v>
      </c>
      <c r="D326" s="2">
        <v>20</v>
      </c>
      <c r="E326" s="33">
        <v>324</v>
      </c>
      <c r="F326" s="92">
        <v>324</v>
      </c>
      <c r="G326" s="37">
        <v>1.4649791666666674</v>
      </c>
      <c r="H326" s="4">
        <v>116.28333333333335</v>
      </c>
      <c r="I326" s="37">
        <v>4.104729166666667</v>
      </c>
      <c r="J326" s="4">
        <v>9.7195833333333344</v>
      </c>
      <c r="K326" s="37">
        <v>10.591041666666666</v>
      </c>
      <c r="L326" s="4">
        <v>9.8106249999999964</v>
      </c>
      <c r="M326" s="37">
        <v>6.0524999999999993</v>
      </c>
      <c r="N326" s="5" t="s">
        <v>27</v>
      </c>
      <c r="O326" s="41">
        <v>370.54991818181799</v>
      </c>
      <c r="P326" s="4" t="s">
        <v>27</v>
      </c>
      <c r="Q326" s="44">
        <f t="shared" si="10"/>
        <v>32.015512930909075</v>
      </c>
      <c r="R326" s="8">
        <v>125.372837370242</v>
      </c>
      <c r="S326" s="89">
        <v>914.79544166666699</v>
      </c>
      <c r="T326" s="27"/>
      <c r="U326" s="89">
        <v>70752.609993124541</v>
      </c>
      <c r="V326" s="51" t="s">
        <v>27</v>
      </c>
      <c r="W326" s="9" t="s">
        <v>27</v>
      </c>
      <c r="X326" s="86">
        <f t="shared" si="11"/>
        <v>10703.3443559354</v>
      </c>
    </row>
    <row r="327" spans="1:24" x14ac:dyDescent="0.3">
      <c r="A327" s="33">
        <v>2010</v>
      </c>
      <c r="B327" s="3">
        <v>40503</v>
      </c>
      <c r="C327" s="33">
        <v>11</v>
      </c>
      <c r="D327" s="2">
        <v>21</v>
      </c>
      <c r="E327" s="33">
        <v>325</v>
      </c>
      <c r="F327" s="92">
        <v>325</v>
      </c>
      <c r="G327" s="37">
        <v>0.19091666666666662</v>
      </c>
      <c r="H327" s="4">
        <v>116.21666666666665</v>
      </c>
      <c r="I327" s="37">
        <v>3.13728125</v>
      </c>
      <c r="J327" s="4">
        <v>9.7379166666666688</v>
      </c>
      <c r="K327" s="37">
        <v>10.609166666666667</v>
      </c>
      <c r="L327" s="4">
        <v>9.8683333333333287</v>
      </c>
      <c r="M327" s="37">
        <v>4.8328541666666656</v>
      </c>
      <c r="N327" s="5" t="s">
        <v>27</v>
      </c>
      <c r="O327" s="41">
        <v>341.74772727272699</v>
      </c>
      <c r="P327" s="4" t="s">
        <v>27</v>
      </c>
      <c r="Q327" s="44">
        <f t="shared" si="10"/>
        <v>29.527003636363606</v>
      </c>
      <c r="R327" s="8">
        <v>125.78806228373701</v>
      </c>
      <c r="S327" s="89">
        <v>917.82517854166599</v>
      </c>
      <c r="T327" s="27"/>
      <c r="U327" s="89">
        <v>70729.079303232284</v>
      </c>
      <c r="V327" s="51" t="s">
        <v>27</v>
      </c>
      <c r="W327" s="9" t="s">
        <v>27</v>
      </c>
      <c r="X327" s="86">
        <f t="shared" si="11"/>
        <v>10732.871359571764</v>
      </c>
    </row>
    <row r="328" spans="1:24" x14ac:dyDescent="0.3">
      <c r="A328" s="33">
        <v>2010</v>
      </c>
      <c r="B328" s="3">
        <v>40504</v>
      </c>
      <c r="C328" s="33">
        <v>11</v>
      </c>
      <c r="D328" s="2">
        <v>22</v>
      </c>
      <c r="E328" s="33">
        <v>326</v>
      </c>
      <c r="F328" s="92">
        <v>326</v>
      </c>
      <c r="G328" s="37">
        <v>10.791100000000002</v>
      </c>
      <c r="H328" s="4">
        <v>123.94499999999998</v>
      </c>
      <c r="I328" s="37">
        <v>12.102875000000001</v>
      </c>
      <c r="J328" s="4">
        <v>9.5892499999999963</v>
      </c>
      <c r="K328" s="37">
        <v>10.420749999999996</v>
      </c>
      <c r="L328" s="4">
        <v>9.7219999999999995</v>
      </c>
      <c r="M328" s="37">
        <v>6.7413000000000007</v>
      </c>
      <c r="N328" s="5" t="s">
        <v>27</v>
      </c>
      <c r="O328" s="41">
        <v>312.94553636363599</v>
      </c>
      <c r="P328" s="4" t="s">
        <v>27</v>
      </c>
      <c r="Q328" s="44">
        <f t="shared" si="10"/>
        <v>27.038494341818147</v>
      </c>
      <c r="R328" s="8">
        <v>126</v>
      </c>
      <c r="S328" s="89">
        <v>919.37159999999903</v>
      </c>
      <c r="T328" s="27"/>
      <c r="U328" s="89">
        <v>70705.548613340026</v>
      </c>
      <c r="V328" s="51" t="s">
        <v>27</v>
      </c>
      <c r="W328" s="9" t="s">
        <v>27</v>
      </c>
      <c r="X328" s="86">
        <f t="shared" si="11"/>
        <v>10759.909853913581</v>
      </c>
    </row>
    <row r="329" spans="1:24" x14ac:dyDescent="0.3">
      <c r="A329" s="33">
        <v>2010</v>
      </c>
      <c r="B329" s="3">
        <v>40505</v>
      </c>
      <c r="C329" s="33">
        <v>11</v>
      </c>
      <c r="D329" s="2">
        <v>23</v>
      </c>
      <c r="E329" s="33">
        <v>327</v>
      </c>
      <c r="F329" s="92">
        <v>327</v>
      </c>
      <c r="G329" s="37">
        <v>5.2236458333333324</v>
      </c>
      <c r="H329" s="4">
        <v>127.70833333333337</v>
      </c>
      <c r="I329" s="37">
        <v>7.5236666666666689</v>
      </c>
      <c r="J329" s="4">
        <v>9.415416666666669</v>
      </c>
      <c r="K329" s="37">
        <v>10.165208333333334</v>
      </c>
      <c r="L329" s="4">
        <v>9.4091666666666658</v>
      </c>
      <c r="M329" s="37">
        <v>7.554185185185184</v>
      </c>
      <c r="N329" s="5" t="s">
        <v>27</v>
      </c>
      <c r="O329" s="41">
        <v>284.143345454545</v>
      </c>
      <c r="P329" s="4" t="s">
        <v>27</v>
      </c>
      <c r="Q329" s="44">
        <f t="shared" si="10"/>
        <v>24.549985047272688</v>
      </c>
      <c r="R329" s="8">
        <v>127.70833</v>
      </c>
      <c r="S329" s="89">
        <v>931.83659999999998</v>
      </c>
      <c r="T329" s="27"/>
      <c r="U329" s="89">
        <v>70682.017923447769</v>
      </c>
      <c r="V329" s="51" t="s">
        <v>27</v>
      </c>
      <c r="W329" s="9" t="s">
        <v>27</v>
      </c>
      <c r="X329" s="86">
        <f t="shared" si="11"/>
        <v>10784.459838960855</v>
      </c>
    </row>
    <row r="330" spans="1:24" x14ac:dyDescent="0.3">
      <c r="A330" s="33">
        <v>2010</v>
      </c>
      <c r="B330" s="3">
        <v>40506</v>
      </c>
      <c r="C330" s="33">
        <v>11</v>
      </c>
      <c r="D330" s="2">
        <v>24</v>
      </c>
      <c r="E330" s="33">
        <v>328</v>
      </c>
      <c r="F330" s="92">
        <v>328</v>
      </c>
      <c r="G330" s="37">
        <v>-1.239625</v>
      </c>
      <c r="H330" s="4">
        <v>128.36875000000003</v>
      </c>
      <c r="I330" s="37">
        <v>1.7309375</v>
      </c>
      <c r="J330" s="4">
        <v>9.7861111111111097</v>
      </c>
      <c r="K330" s="37">
        <v>10.121666666666668</v>
      </c>
      <c r="L330" s="4">
        <v>10.431458333333332</v>
      </c>
      <c r="M330" s="37">
        <v>5.099124999999999</v>
      </c>
      <c r="N330" s="5" t="s">
        <v>27</v>
      </c>
      <c r="O330" s="41">
        <v>255.341154545455</v>
      </c>
      <c r="P330" s="4" t="s">
        <v>27</v>
      </c>
      <c r="Q330" s="44">
        <f t="shared" si="10"/>
        <v>22.061475752727311</v>
      </c>
      <c r="R330" s="8">
        <v>128.36875000000001</v>
      </c>
      <c r="S330" s="89">
        <v>936.65542000000005</v>
      </c>
      <c r="T330" s="27"/>
      <c r="U330" s="89">
        <v>70658.487233555512</v>
      </c>
      <c r="V330" s="51" t="s">
        <v>27</v>
      </c>
      <c r="W330" s="9" t="s">
        <v>27</v>
      </c>
      <c r="X330" s="86">
        <f t="shared" si="11"/>
        <v>10806.521314713582</v>
      </c>
    </row>
    <row r="331" spans="1:24" x14ac:dyDescent="0.3">
      <c r="A331" s="33">
        <v>2010</v>
      </c>
      <c r="B331" s="3">
        <v>40507</v>
      </c>
      <c r="C331" s="33">
        <v>11</v>
      </c>
      <c r="D331" s="2">
        <v>25</v>
      </c>
      <c r="E331" s="33">
        <v>329</v>
      </c>
      <c r="F331" s="92">
        <v>329</v>
      </c>
      <c r="G331" s="37">
        <v>1.6411428571428572</v>
      </c>
      <c r="H331" s="4">
        <v>128.47857142857143</v>
      </c>
      <c r="I331" s="37">
        <v>3.8574285714285712</v>
      </c>
      <c r="J331" s="4">
        <v>9.6418948412698438</v>
      </c>
      <c r="K331" s="37">
        <v>10.001656746031747</v>
      </c>
      <c r="L331" s="4">
        <v>10.293829365079363</v>
      </c>
      <c r="M331" s="37">
        <v>3.3339488636363641</v>
      </c>
      <c r="N331" s="5" t="s">
        <v>27</v>
      </c>
      <c r="O331" s="41">
        <v>226.538963636364</v>
      </c>
      <c r="P331" s="4" t="s">
        <v>27</v>
      </c>
      <c r="Q331" s="44">
        <f t="shared" si="10"/>
        <v>19.572966458181849</v>
      </c>
      <c r="R331" s="8">
        <v>128.47856999999999</v>
      </c>
      <c r="S331" s="89">
        <v>937.45672999999999</v>
      </c>
      <c r="T331" s="27"/>
      <c r="U331" s="89">
        <v>70634.956543663255</v>
      </c>
      <c r="V331" s="51" t="s">
        <v>27</v>
      </c>
      <c r="W331" s="9" t="s">
        <v>27</v>
      </c>
      <c r="X331" s="86">
        <f t="shared" si="11"/>
        <v>10826.094281171763</v>
      </c>
    </row>
    <row r="332" spans="1:24" x14ac:dyDescent="0.3">
      <c r="A332" s="33">
        <v>2010</v>
      </c>
      <c r="B332" s="3">
        <v>40508</v>
      </c>
      <c r="C332" s="33">
        <v>11</v>
      </c>
      <c r="D332" s="2">
        <v>26</v>
      </c>
      <c r="E332" s="33">
        <v>330</v>
      </c>
      <c r="F332" s="92">
        <v>330</v>
      </c>
      <c r="G332" s="37">
        <v>-3.3956249999999994</v>
      </c>
      <c r="H332" s="4">
        <v>128.68333333333334</v>
      </c>
      <c r="I332" s="37">
        <v>3.819791666666672E-2</v>
      </c>
      <c r="J332" s="4">
        <v>9.4130555555555535</v>
      </c>
      <c r="K332" s="37">
        <v>10.022291666666668</v>
      </c>
      <c r="L332" s="4">
        <v>10.187291666666667</v>
      </c>
      <c r="M332" s="37">
        <v>3.1420870662329006</v>
      </c>
      <c r="N332" s="5" t="s">
        <v>27</v>
      </c>
      <c r="O332" s="41">
        <v>197.73677272727301</v>
      </c>
      <c r="P332" s="4" t="s">
        <v>27</v>
      </c>
      <c r="Q332" s="44">
        <f t="shared" si="10"/>
        <v>17.084457163636387</v>
      </c>
      <c r="R332" s="8">
        <v>128.68333000000001</v>
      </c>
      <c r="S332" s="89">
        <v>938.95078999999998</v>
      </c>
      <c r="T332" s="27"/>
      <c r="U332" s="89">
        <v>70611.425853770997</v>
      </c>
      <c r="V332" s="51" t="s">
        <v>27</v>
      </c>
      <c r="W332" s="9" t="s">
        <v>27</v>
      </c>
      <c r="X332" s="86">
        <f t="shared" si="11"/>
        <v>10843.1787383354</v>
      </c>
    </row>
    <row r="333" spans="1:24" x14ac:dyDescent="0.3">
      <c r="A333" s="33">
        <v>2010</v>
      </c>
      <c r="B333" s="3">
        <v>40509</v>
      </c>
      <c r="C333" s="33">
        <v>11</v>
      </c>
      <c r="D333" s="2">
        <v>27</v>
      </c>
      <c r="E333" s="33">
        <v>331</v>
      </c>
      <c r="F333" s="92">
        <v>331</v>
      </c>
      <c r="G333" s="37">
        <v>-1.6222291666666677</v>
      </c>
      <c r="H333" s="4">
        <v>134.20000000000002</v>
      </c>
      <c r="I333" s="37">
        <v>0.27799999999999986</v>
      </c>
      <c r="J333" s="4">
        <v>9.2664583333333326</v>
      </c>
      <c r="K333" s="37">
        <v>9.9322916666666696</v>
      </c>
      <c r="L333" s="4">
        <v>10.017638888888889</v>
      </c>
      <c r="M333" s="37">
        <v>3.8554027777777793</v>
      </c>
      <c r="N333" s="5" t="s">
        <v>27</v>
      </c>
      <c r="O333" s="41">
        <v>168.93458181818201</v>
      </c>
      <c r="P333" s="4" t="s">
        <v>27</v>
      </c>
      <c r="Q333" s="44">
        <f t="shared" si="10"/>
        <v>14.595947869090928</v>
      </c>
      <c r="R333" s="8">
        <v>134.19999999999999</v>
      </c>
      <c r="S333" s="89">
        <v>979.20371999999998</v>
      </c>
      <c r="T333" s="27"/>
      <c r="U333" s="89">
        <v>70587.89516387874</v>
      </c>
      <c r="V333" s="51" t="s">
        <v>27</v>
      </c>
      <c r="W333" s="9" t="s">
        <v>27</v>
      </c>
      <c r="X333" s="86">
        <f t="shared" si="11"/>
        <v>10857.774686204491</v>
      </c>
    </row>
    <row r="334" spans="1:24" x14ac:dyDescent="0.3">
      <c r="A334" s="33">
        <v>2010</v>
      </c>
      <c r="B334" s="3">
        <v>40510</v>
      </c>
      <c r="C334" s="33">
        <v>11</v>
      </c>
      <c r="D334" s="2">
        <v>28</v>
      </c>
      <c r="E334" s="33">
        <v>332</v>
      </c>
      <c r="F334" s="92">
        <v>332</v>
      </c>
      <c r="G334" s="37">
        <v>-2.5625833333333339</v>
      </c>
      <c r="H334" s="4">
        <v>134.70833333333334</v>
      </c>
      <c r="I334" s="37">
        <v>-2.1351744237588646</v>
      </c>
      <c r="J334" s="4">
        <v>9.0424305555555549</v>
      </c>
      <c r="K334" s="37">
        <v>9.808263888888888</v>
      </c>
      <c r="L334" s="4">
        <v>9.8629861111111126</v>
      </c>
      <c r="M334" s="37">
        <v>3.8166805555555556</v>
      </c>
      <c r="N334" s="5" t="s">
        <v>27</v>
      </c>
      <c r="O334" s="41">
        <v>140.13239090909099</v>
      </c>
      <c r="P334" s="4" t="s">
        <v>27</v>
      </c>
      <c r="Q334" s="44">
        <f t="shared" si="10"/>
        <v>12.107438574545462</v>
      </c>
      <c r="R334" s="8">
        <v>134.70832999999999</v>
      </c>
      <c r="S334" s="89">
        <v>982.91279999999904</v>
      </c>
      <c r="T334" s="27"/>
      <c r="U334" s="89">
        <v>70564.364473986483</v>
      </c>
      <c r="V334" s="51" t="s">
        <v>27</v>
      </c>
      <c r="W334" s="9" t="s">
        <v>27</v>
      </c>
      <c r="X334" s="86">
        <f t="shared" si="11"/>
        <v>10869.882124779037</v>
      </c>
    </row>
    <row r="335" spans="1:24" x14ac:dyDescent="0.3">
      <c r="A335" s="33">
        <v>2010</v>
      </c>
      <c r="B335" s="3">
        <v>40511</v>
      </c>
      <c r="C335" s="33">
        <v>11</v>
      </c>
      <c r="D335" s="2">
        <v>29</v>
      </c>
      <c r="E335" s="33">
        <v>333</v>
      </c>
      <c r="F335" s="92">
        <v>333</v>
      </c>
      <c r="G335" s="37">
        <v>-0.47977272727272707</v>
      </c>
      <c r="H335" s="4">
        <v>128.69772727272729</v>
      </c>
      <c r="I335" s="37">
        <v>-1.2924545454545453</v>
      </c>
      <c r="J335" s="4">
        <v>8.6316375291375298</v>
      </c>
      <c r="K335" s="37">
        <v>9.4523717948717962</v>
      </c>
      <c r="L335" s="4">
        <v>9.2808624708624681</v>
      </c>
      <c r="M335" s="37">
        <v>3.4372264189299071</v>
      </c>
      <c r="N335" s="5">
        <v>111.3302</v>
      </c>
      <c r="O335" s="41">
        <v>111.3302</v>
      </c>
      <c r="P335" s="4">
        <v>9.6189292800000015</v>
      </c>
      <c r="Q335" s="44">
        <f t="shared" si="10"/>
        <v>9.6189292799999997</v>
      </c>
      <c r="R335" s="8">
        <v>128.69773000000001</v>
      </c>
      <c r="S335" s="89">
        <v>939.05586000000005</v>
      </c>
      <c r="T335" s="27"/>
      <c r="U335" s="89">
        <v>70540.833784094226</v>
      </c>
      <c r="V335" s="51">
        <v>1.0243192047654989E-2</v>
      </c>
      <c r="W335" s="9">
        <v>1.3591802860971644E-4</v>
      </c>
      <c r="X335" s="86">
        <f t="shared" si="11"/>
        <v>10879.501054059037</v>
      </c>
    </row>
    <row r="336" spans="1:24" x14ac:dyDescent="0.3">
      <c r="A336" s="33">
        <v>2010</v>
      </c>
      <c r="B336" s="3">
        <v>40512</v>
      </c>
      <c r="C336" s="33">
        <v>11</v>
      </c>
      <c r="D336" s="2">
        <v>30</v>
      </c>
      <c r="E336" s="33">
        <v>334</v>
      </c>
      <c r="F336" s="92">
        <v>334</v>
      </c>
      <c r="G336" s="37">
        <v>5.5847083333333343</v>
      </c>
      <c r="H336" s="4">
        <v>122.7520833333333</v>
      </c>
      <c r="I336" s="37">
        <v>6.9731666666666676</v>
      </c>
      <c r="J336" s="4">
        <v>8.5292708333333351</v>
      </c>
      <c r="K336" s="37">
        <v>9.2052083333333314</v>
      </c>
      <c r="L336" s="4">
        <v>9.0711458333333326</v>
      </c>
      <c r="M336" s="37">
        <v>5.9685000000000015</v>
      </c>
      <c r="N336" s="5">
        <v>270.36524827586197</v>
      </c>
      <c r="O336" s="41">
        <v>270.36524827586197</v>
      </c>
      <c r="P336" s="4">
        <v>23.359557451034473</v>
      </c>
      <c r="Q336" s="44">
        <f t="shared" si="10"/>
        <v>23.359557451034473</v>
      </c>
      <c r="R336" s="8">
        <v>122.75208000000001</v>
      </c>
      <c r="S336" s="89">
        <v>895.67282999999998</v>
      </c>
      <c r="T336" s="27"/>
      <c r="U336" s="89">
        <v>70517.303094201969</v>
      </c>
      <c r="V336" s="51">
        <v>2.6080457187503122E-2</v>
      </c>
      <c r="W336" s="9">
        <v>3.3019435373302748E-4</v>
      </c>
      <c r="X336" s="86">
        <f t="shared" si="11"/>
        <v>10902.860611510072</v>
      </c>
    </row>
    <row r="337" spans="1:24" x14ac:dyDescent="0.3">
      <c r="A337" s="33">
        <v>2010</v>
      </c>
      <c r="B337" s="3">
        <v>40513</v>
      </c>
      <c r="C337" s="33">
        <v>12</v>
      </c>
      <c r="D337" s="2">
        <v>1</v>
      </c>
      <c r="E337" s="33">
        <v>335</v>
      </c>
      <c r="F337" s="92">
        <v>335</v>
      </c>
      <c r="G337" s="37">
        <v>-0.46779166666666677</v>
      </c>
      <c r="H337" s="4">
        <v>119.79791666666667</v>
      </c>
      <c r="I337" s="37">
        <v>2.3086238918439719</v>
      </c>
      <c r="J337" s="4">
        <v>8.4765625000000036</v>
      </c>
      <c r="K337" s="37">
        <v>9.1218749999999993</v>
      </c>
      <c r="L337" s="4">
        <v>8.7033333333333331</v>
      </c>
      <c r="M337" s="37">
        <v>4.8682291666666675</v>
      </c>
      <c r="N337" s="5">
        <v>174.716434615385</v>
      </c>
      <c r="O337" s="41">
        <v>174.716434615385</v>
      </c>
      <c r="P337" s="4">
        <v>15.095499950769264</v>
      </c>
      <c r="Q337" s="44">
        <f t="shared" si="10"/>
        <v>15.095499950769264</v>
      </c>
      <c r="R337" s="8">
        <v>119.79792</v>
      </c>
      <c r="S337" s="89">
        <v>874.11749999999995</v>
      </c>
      <c r="T337" s="27"/>
      <c r="U337" s="89">
        <v>70493.772404309711</v>
      </c>
      <c r="V337" s="51">
        <v>1.7269417804522152E-2</v>
      </c>
      <c r="W337" s="9">
        <v>2.1345546822165305E-4</v>
      </c>
      <c r="X337" s="86">
        <f t="shared" si="11"/>
        <v>10917.95611146084</v>
      </c>
    </row>
    <row r="338" spans="1:24" x14ac:dyDescent="0.3">
      <c r="A338" s="33">
        <v>2010</v>
      </c>
      <c r="B338" s="3">
        <v>40514</v>
      </c>
      <c r="C338" s="33">
        <v>12</v>
      </c>
      <c r="D338" s="2">
        <v>2</v>
      </c>
      <c r="E338" s="33">
        <v>336</v>
      </c>
      <c r="F338" s="92">
        <v>336</v>
      </c>
      <c r="G338" s="37">
        <v>-3.2967291666666658</v>
      </c>
      <c r="H338" s="4">
        <v>121.30208333333336</v>
      </c>
      <c r="I338" s="37">
        <v>-0.32722916666666657</v>
      </c>
      <c r="J338" s="4">
        <v>8.3127083333333331</v>
      </c>
      <c r="K338" s="37">
        <v>8.9989583333333343</v>
      </c>
      <c r="L338" s="4">
        <v>8.5222916666666677</v>
      </c>
      <c r="M338" s="37">
        <v>2.8135729166666672</v>
      </c>
      <c r="N338" s="5">
        <v>192.168164516129</v>
      </c>
      <c r="O338" s="41">
        <v>192.168164516129</v>
      </c>
      <c r="P338" s="4">
        <v>16.603329414193542</v>
      </c>
      <c r="Q338" s="44">
        <f t="shared" si="10"/>
        <v>16.603329414193549</v>
      </c>
      <c r="R338" s="8">
        <v>121.30208</v>
      </c>
      <c r="S338" s="89">
        <v>885.09276</v>
      </c>
      <c r="T338" s="27"/>
      <c r="U338" s="89">
        <v>70470.241714417454</v>
      </c>
      <c r="V338" s="51">
        <v>1.8758857563774239E-2</v>
      </c>
      <c r="W338" s="9">
        <v>2.3486038874177007E-4</v>
      </c>
      <c r="X338" s="86">
        <f t="shared" si="11"/>
        <v>10934.559440875035</v>
      </c>
    </row>
    <row r="339" spans="1:24" x14ac:dyDescent="0.3">
      <c r="A339" s="33">
        <v>2010</v>
      </c>
      <c r="B339" s="3">
        <v>40515</v>
      </c>
      <c r="C339" s="33">
        <v>12</v>
      </c>
      <c r="D339" s="2">
        <v>3</v>
      </c>
      <c r="E339" s="33">
        <v>337</v>
      </c>
      <c r="F339" s="92">
        <v>337</v>
      </c>
      <c r="G339" s="37">
        <v>-2.9246250000000003</v>
      </c>
      <c r="H339" s="4">
        <v>127.29375000000003</v>
      </c>
      <c r="I339" s="37">
        <v>-0.56377083333333355</v>
      </c>
      <c r="J339" s="4">
        <v>8.180112007168459</v>
      </c>
      <c r="K339" s="37">
        <v>8.8578673835125432</v>
      </c>
      <c r="L339" s="4">
        <v>8.3781496415770604</v>
      </c>
      <c r="M339" s="37">
        <v>2.317727150537634</v>
      </c>
      <c r="N339" s="5">
        <v>253.22390909090899</v>
      </c>
      <c r="O339" s="41">
        <v>253.22390909090899</v>
      </c>
      <c r="P339" s="4">
        <v>21.878545745454534</v>
      </c>
      <c r="Q339" s="44">
        <f t="shared" si="10"/>
        <v>21.878545745454538</v>
      </c>
      <c r="R339" s="8">
        <v>127.29375</v>
      </c>
      <c r="S339" s="89">
        <v>928.81158000000096</v>
      </c>
      <c r="T339" s="31">
        <v>34157.916942841337</v>
      </c>
      <c r="U339" s="89">
        <v>70446.711024525197</v>
      </c>
      <c r="V339" s="51">
        <v>2.3555418886775023E-2</v>
      </c>
      <c r="W339" s="9">
        <v>3.0959069882863178E-4</v>
      </c>
      <c r="X339" s="86">
        <f t="shared" si="11"/>
        <v>10956.437986620489</v>
      </c>
    </row>
    <row r="340" spans="1:24" x14ac:dyDescent="0.3">
      <c r="A340" s="33">
        <v>2010</v>
      </c>
      <c r="B340" s="3">
        <v>40516</v>
      </c>
      <c r="C340" s="33">
        <v>12</v>
      </c>
      <c r="D340" s="2">
        <v>4</v>
      </c>
      <c r="E340" s="33">
        <v>338</v>
      </c>
      <c r="F340" s="92">
        <v>338</v>
      </c>
      <c r="G340" s="37">
        <v>-4.8517916666666663</v>
      </c>
      <c r="H340" s="4">
        <v>134.53124999999997</v>
      </c>
      <c r="I340" s="37">
        <v>-2.9398437499999996</v>
      </c>
      <c r="J340" s="4">
        <v>8.0854861111111109</v>
      </c>
      <c r="K340" s="37">
        <v>8.8154861111111114</v>
      </c>
      <c r="L340" s="4">
        <v>8.3593055555555562</v>
      </c>
      <c r="M340" s="37">
        <v>2.2690555555555556</v>
      </c>
      <c r="N340" s="5" t="s">
        <v>27</v>
      </c>
      <c r="O340" s="41">
        <v>111.87383939393899</v>
      </c>
      <c r="P340" s="4" t="s">
        <v>27</v>
      </c>
      <c r="Q340" s="44">
        <f t="shared" si="10"/>
        <v>9.6658997236363291</v>
      </c>
      <c r="R340" s="8">
        <v>134.53125</v>
      </c>
      <c r="S340" s="89">
        <v>981.62071999999898</v>
      </c>
      <c r="T340" s="27"/>
      <c r="U340" s="89">
        <v>70423.18033463294</v>
      </c>
      <c r="V340" s="51" t="s">
        <v>27</v>
      </c>
      <c r="W340" s="9" t="s">
        <v>27</v>
      </c>
      <c r="X340" s="86">
        <f t="shared" si="11"/>
        <v>10966.103886344124</v>
      </c>
    </row>
    <row r="341" spans="1:24" x14ac:dyDescent="0.3">
      <c r="A341" s="33">
        <v>2010</v>
      </c>
      <c r="B341" s="3">
        <v>40517</v>
      </c>
      <c r="C341" s="33">
        <v>12</v>
      </c>
      <c r="D341" s="2">
        <v>5</v>
      </c>
      <c r="E341" s="33">
        <v>339</v>
      </c>
      <c r="F341" s="92">
        <v>339</v>
      </c>
      <c r="G341" s="37">
        <v>-5.4479791666666664</v>
      </c>
      <c r="H341" s="4">
        <v>134.83124999999998</v>
      </c>
      <c r="I341" s="37">
        <v>-3.3873854166666648</v>
      </c>
      <c r="J341" s="4">
        <v>7.9733333333333336</v>
      </c>
      <c r="K341" s="37">
        <v>8.6040972222222223</v>
      </c>
      <c r="L341" s="4">
        <v>8.1013194444444423</v>
      </c>
      <c r="M341" s="37">
        <v>1.7983472222222219</v>
      </c>
      <c r="N341" s="5" t="s">
        <v>27</v>
      </c>
      <c r="O341" s="41">
        <v>-29.476230303030299</v>
      </c>
      <c r="P341" s="4" t="s">
        <v>27</v>
      </c>
      <c r="Q341" s="44">
        <f t="shared" si="10"/>
        <v>-2.5467462981818181</v>
      </c>
      <c r="R341" s="8">
        <v>134.83125000000001</v>
      </c>
      <c r="S341" s="89">
        <v>983.80970000000002</v>
      </c>
      <c r="T341" s="27"/>
      <c r="U341" s="89">
        <v>70399.649644740683</v>
      </c>
      <c r="V341" s="51" t="s">
        <v>27</v>
      </c>
      <c r="W341" s="9" t="s">
        <v>27</v>
      </c>
      <c r="X341" s="86">
        <f t="shared" si="11"/>
        <v>10963.557140045943</v>
      </c>
    </row>
    <row r="342" spans="1:24" x14ac:dyDescent="0.3">
      <c r="A342" s="33">
        <v>2010</v>
      </c>
      <c r="B342" s="3">
        <v>40518</v>
      </c>
      <c r="C342" s="33">
        <v>12</v>
      </c>
      <c r="D342" s="2">
        <v>6</v>
      </c>
      <c r="E342" s="33">
        <v>340</v>
      </c>
      <c r="F342" s="92">
        <v>340</v>
      </c>
      <c r="G342" s="37">
        <v>-6.7291250000000007</v>
      </c>
      <c r="H342" s="4">
        <v>140.29166666666669</v>
      </c>
      <c r="I342" s="37">
        <v>-4.4888645833333332</v>
      </c>
      <c r="J342" s="4">
        <v>7.9084722222222199</v>
      </c>
      <c r="K342" s="37">
        <v>8.5087499999999991</v>
      </c>
      <c r="L342" s="4">
        <v>8.0342361111111114</v>
      </c>
      <c r="M342" s="37">
        <v>1.739638888888889</v>
      </c>
      <c r="N342" s="5">
        <v>-170.8263</v>
      </c>
      <c r="O342" s="41">
        <v>-170.8263</v>
      </c>
      <c r="P342" s="4">
        <v>-14.75939232</v>
      </c>
      <c r="Q342" s="44">
        <f t="shared" ref="Q342:Q366" si="12">O342*60*60*24/10^6</f>
        <v>-14.759392319999998</v>
      </c>
      <c r="R342" s="8">
        <v>140.29167000000001</v>
      </c>
      <c r="S342" s="89">
        <v>1023.6522</v>
      </c>
      <c r="T342" s="27"/>
      <c r="U342" s="89">
        <v>70376.118954848425</v>
      </c>
      <c r="V342" s="51">
        <v>-1.4418366590194562E-2</v>
      </c>
      <c r="W342" s="9">
        <v>-2.0907535775469059E-4</v>
      </c>
      <c r="X342" s="86">
        <f t="shared" si="11"/>
        <v>10948.797747725943</v>
      </c>
    </row>
    <row r="343" spans="1:24" x14ac:dyDescent="0.3">
      <c r="A343" s="33">
        <v>2010</v>
      </c>
      <c r="B343" s="3">
        <v>40519</v>
      </c>
      <c r="C343" s="33">
        <v>12</v>
      </c>
      <c r="D343" s="2">
        <v>7</v>
      </c>
      <c r="E343" s="33">
        <v>341</v>
      </c>
      <c r="F343" s="92">
        <v>341</v>
      </c>
      <c r="G343" s="37">
        <v>-7.2513333333333341</v>
      </c>
      <c r="H343" s="4">
        <v>140.73333333333332</v>
      </c>
      <c r="I343" s="37">
        <v>-5.2572187499999998</v>
      </c>
      <c r="J343" s="4">
        <v>7.8130555555555548</v>
      </c>
      <c r="K343" s="37">
        <v>8.5607638888888875</v>
      </c>
      <c r="L343" s="4">
        <v>7.9870138888888889</v>
      </c>
      <c r="M343" s="37">
        <v>1.7381527777777777</v>
      </c>
      <c r="N343" s="5">
        <v>-120.8176</v>
      </c>
      <c r="O343" s="41">
        <v>-120.8176</v>
      </c>
      <c r="P343" s="4">
        <v>-10.438640640000001</v>
      </c>
      <c r="Q343" s="44">
        <f t="shared" si="12"/>
        <v>-10.438640640000001</v>
      </c>
      <c r="R343" s="8">
        <v>140.73333</v>
      </c>
      <c r="S343" s="89">
        <v>1026.8748000000001</v>
      </c>
      <c r="T343" s="27"/>
      <c r="U343" s="89">
        <v>70352.588264956168</v>
      </c>
      <c r="V343" s="51">
        <v>-1.0165445907701862E-2</v>
      </c>
      <c r="W343" s="9">
        <v>-1.4792221523117184E-4</v>
      </c>
      <c r="X343" s="86">
        <f t="shared" ref="X343:X406" si="13">X342+Q343</f>
        <v>10938.359107085942</v>
      </c>
    </row>
    <row r="344" spans="1:24" x14ac:dyDescent="0.3">
      <c r="A344" s="33">
        <v>2010</v>
      </c>
      <c r="B344" s="3">
        <v>40520</v>
      </c>
      <c r="C344" s="33">
        <v>12</v>
      </c>
      <c r="D344" s="2">
        <v>8</v>
      </c>
      <c r="E344" s="33">
        <v>342</v>
      </c>
      <c r="F344" s="92">
        <v>342</v>
      </c>
      <c r="G344" s="37">
        <v>-10.218124999999999</v>
      </c>
      <c r="H344" s="4">
        <v>140.22499999999994</v>
      </c>
      <c r="I344" s="37">
        <v>-10.761572916666669</v>
      </c>
      <c r="J344" s="4">
        <v>7.7420833333333334</v>
      </c>
      <c r="K344" s="37">
        <v>8.4986805555555538</v>
      </c>
      <c r="L344" s="4">
        <v>7.9079861111111116</v>
      </c>
      <c r="M344" s="37">
        <v>1.6979097222222224</v>
      </c>
      <c r="N344" s="5" t="s">
        <v>27</v>
      </c>
      <c r="O344" s="41">
        <v>14.97509</v>
      </c>
      <c r="P344" s="4" t="s">
        <v>27</v>
      </c>
      <c r="Q344" s="44">
        <f t="shared" si="12"/>
        <v>1.293847776</v>
      </c>
      <c r="R344" s="8">
        <v>140.22499999999999</v>
      </c>
      <c r="S344" s="89">
        <v>1023.1657</v>
      </c>
      <c r="T344" s="27"/>
      <c r="U344" s="89">
        <v>70329.057575063911</v>
      </c>
      <c r="V344" s="51" t="s">
        <v>27</v>
      </c>
      <c r="W344" s="9" t="s">
        <v>27</v>
      </c>
      <c r="X344" s="86">
        <f t="shared" si="13"/>
        <v>10939.652954861942</v>
      </c>
    </row>
    <row r="345" spans="1:24" x14ac:dyDescent="0.3">
      <c r="A345" s="33">
        <v>2010</v>
      </c>
      <c r="B345" s="3">
        <v>40521</v>
      </c>
      <c r="C345" s="33">
        <v>12</v>
      </c>
      <c r="D345" s="2">
        <v>9</v>
      </c>
      <c r="E345" s="33">
        <v>343</v>
      </c>
      <c r="F345" s="92">
        <v>343</v>
      </c>
      <c r="G345" s="37">
        <v>-11.264104166666669</v>
      </c>
      <c r="H345" s="4">
        <v>138.70208333333332</v>
      </c>
      <c r="I345" s="37">
        <v>-11.929333333333336</v>
      </c>
      <c r="J345" s="4">
        <v>7.6904027777777779</v>
      </c>
      <c r="K345" s="37">
        <v>8.5490277777777788</v>
      </c>
      <c r="L345" s="4">
        <v>7.8149999999999977</v>
      </c>
      <c r="M345" s="37">
        <v>1.5921458333333331</v>
      </c>
      <c r="N345" s="5">
        <v>150.76777999999999</v>
      </c>
      <c r="O345" s="41">
        <v>150.76777999999999</v>
      </c>
      <c r="P345" s="4">
        <v>13.026336191999999</v>
      </c>
      <c r="Q345" s="44">
        <f t="shared" si="12"/>
        <v>13.026336191999999</v>
      </c>
      <c r="R345" s="8">
        <v>138.70208</v>
      </c>
      <c r="S345" s="89">
        <v>1012.0536</v>
      </c>
      <c r="T345" s="27"/>
      <c r="U345" s="89">
        <v>70305.526885171654</v>
      </c>
      <c r="V345" s="51">
        <v>1.2871191721947509E-2</v>
      </c>
      <c r="W345" s="9">
        <v>1.8472346694885315E-4</v>
      </c>
      <c r="X345" s="86">
        <f t="shared" si="13"/>
        <v>10952.679291053943</v>
      </c>
    </row>
    <row r="346" spans="1:24" x14ac:dyDescent="0.3">
      <c r="A346" s="33">
        <v>2010</v>
      </c>
      <c r="B346" s="3">
        <v>40522</v>
      </c>
      <c r="C346" s="33">
        <v>12</v>
      </c>
      <c r="D346" s="2">
        <v>10</v>
      </c>
      <c r="E346" s="33">
        <v>344</v>
      </c>
      <c r="F346" s="92">
        <v>344</v>
      </c>
      <c r="G346" s="37">
        <v>-3.1680833333333331</v>
      </c>
      <c r="H346" s="4">
        <v>140.78749999999997</v>
      </c>
      <c r="I346" s="37">
        <v>-1.020833333333333</v>
      </c>
      <c r="J346" s="4">
        <v>7.5312400793650793</v>
      </c>
      <c r="K346" s="37">
        <v>8.4085515873015879</v>
      </c>
      <c r="L346" s="4">
        <v>7.6467182539682526</v>
      </c>
      <c r="M346" s="37">
        <v>1.5410416666666666</v>
      </c>
      <c r="N346" s="5">
        <v>134.90104705882399</v>
      </c>
      <c r="O346" s="41">
        <v>134.90104705882399</v>
      </c>
      <c r="P346" s="4">
        <v>11.655450465882392</v>
      </c>
      <c r="Q346" s="44">
        <f t="shared" si="12"/>
        <v>11.655450465882392</v>
      </c>
      <c r="R346" s="8">
        <v>140.78749999999999</v>
      </c>
      <c r="S346" s="89">
        <v>1027.2701</v>
      </c>
      <c r="T346" s="27"/>
      <c r="U346" s="89">
        <v>70281.996195279396</v>
      </c>
      <c r="V346" s="51">
        <v>1.1346043049338806E-2</v>
      </c>
      <c r="W346" s="9">
        <v>1.6534234822247922E-4</v>
      </c>
      <c r="X346" s="86">
        <f t="shared" si="13"/>
        <v>10964.334741519824</v>
      </c>
    </row>
    <row r="347" spans="1:24" x14ac:dyDescent="0.3">
      <c r="A347" s="33">
        <v>2010</v>
      </c>
      <c r="B347" s="3">
        <v>40523</v>
      </c>
      <c r="C347" s="33">
        <v>12</v>
      </c>
      <c r="D347" s="2">
        <v>11</v>
      </c>
      <c r="E347" s="33">
        <v>345</v>
      </c>
      <c r="F347" s="92">
        <v>345</v>
      </c>
      <c r="G347" s="37">
        <v>-0.25727659574468092</v>
      </c>
      <c r="H347" s="4">
        <v>140.69375000000002</v>
      </c>
      <c r="I347" s="37">
        <v>1.3251875000000002</v>
      </c>
      <c r="J347" s="4">
        <v>7.3316919191919192</v>
      </c>
      <c r="K347" s="37">
        <v>8.2652714646464673</v>
      </c>
      <c r="L347" s="4">
        <v>7.50169191919192</v>
      </c>
      <c r="M347" s="37">
        <v>1.4376426767676767</v>
      </c>
      <c r="N347" s="5" t="s">
        <v>27</v>
      </c>
      <c r="O347" s="41">
        <v>59.243898039215701</v>
      </c>
      <c r="P347" s="4" t="s">
        <v>27</v>
      </c>
      <c r="Q347" s="44">
        <f t="shared" si="12"/>
        <v>5.1186727905882368</v>
      </c>
      <c r="R347" s="8">
        <v>140.69374999999999</v>
      </c>
      <c r="S347" s="89">
        <v>1026.586</v>
      </c>
      <c r="T347" s="27"/>
      <c r="U347" s="89">
        <v>70258.465505387139</v>
      </c>
      <c r="V347" s="51" t="s">
        <v>27</v>
      </c>
      <c r="W347" s="9" t="s">
        <v>27</v>
      </c>
      <c r="X347" s="86">
        <f t="shared" si="13"/>
        <v>10969.453414310412</v>
      </c>
    </row>
    <row r="348" spans="1:24" x14ac:dyDescent="0.3">
      <c r="A348" s="33">
        <v>2010</v>
      </c>
      <c r="B348" s="3">
        <v>40524</v>
      </c>
      <c r="C348" s="33">
        <v>12</v>
      </c>
      <c r="D348" s="2">
        <v>12</v>
      </c>
      <c r="E348" s="33">
        <v>346</v>
      </c>
      <c r="F348" s="92">
        <v>346</v>
      </c>
      <c r="G348" s="37">
        <v>-1.695875</v>
      </c>
      <c r="H348" s="4">
        <v>144.37916666666666</v>
      </c>
      <c r="I348" s="37">
        <v>0.57320833333333265</v>
      </c>
      <c r="J348" s="4">
        <v>7.1189930555555554</v>
      </c>
      <c r="K348" s="37">
        <v>8.1890000000000001</v>
      </c>
      <c r="L348" s="4">
        <v>7.3968749999999988</v>
      </c>
      <c r="M348" s="37">
        <v>1.5971180555555557</v>
      </c>
      <c r="N348" s="5" t="s">
        <v>27</v>
      </c>
      <c r="O348" s="41">
        <v>-16.413250980392199</v>
      </c>
      <c r="P348" s="4" t="s">
        <v>27</v>
      </c>
      <c r="Q348" s="44">
        <f t="shared" si="12"/>
        <v>-1.4181048847058857</v>
      </c>
      <c r="R348" s="8">
        <v>144.37916999999999</v>
      </c>
      <c r="S348" s="89">
        <v>1053.4771000000001</v>
      </c>
      <c r="T348" s="27"/>
      <c r="U348" s="89">
        <v>70234.934815494882</v>
      </c>
      <c r="V348" s="51" t="s">
        <v>27</v>
      </c>
      <c r="W348" s="9" t="s">
        <v>27</v>
      </c>
      <c r="X348" s="86">
        <f t="shared" si="13"/>
        <v>10968.035309425706</v>
      </c>
    </row>
    <row r="349" spans="1:24" x14ac:dyDescent="0.3">
      <c r="A349" s="33">
        <v>2010</v>
      </c>
      <c r="B349" s="3">
        <v>40525</v>
      </c>
      <c r="C349" s="33">
        <v>12</v>
      </c>
      <c r="D349" s="2">
        <v>13</v>
      </c>
      <c r="E349" s="33">
        <v>347</v>
      </c>
      <c r="F349" s="92">
        <v>347</v>
      </c>
      <c r="G349" s="37">
        <v>-12.350833333333339</v>
      </c>
      <c r="H349" s="4">
        <v>146.79583333333338</v>
      </c>
      <c r="I349" s="37">
        <v>-8.3119375000000026</v>
      </c>
      <c r="J349" s="4">
        <v>7.2771241666666668</v>
      </c>
      <c r="K349" s="37">
        <v>8.1326694444444456</v>
      </c>
      <c r="L349" s="4">
        <v>7.4979861111111115</v>
      </c>
      <c r="M349" s="37">
        <v>1.9734191666666667</v>
      </c>
      <c r="N349" s="5">
        <v>-92.070400000000006</v>
      </c>
      <c r="O349" s="41">
        <v>-92.070400000000006</v>
      </c>
      <c r="P349" s="4">
        <v>-7.9548825600000006</v>
      </c>
      <c r="Q349" s="44">
        <f t="shared" si="12"/>
        <v>-7.9548825600000006</v>
      </c>
      <c r="R349" s="8">
        <v>146.79583</v>
      </c>
      <c r="S349" s="89">
        <v>1071.1105</v>
      </c>
      <c r="T349" s="27"/>
      <c r="U349" s="89">
        <v>70211.404125602625</v>
      </c>
      <c r="V349" s="51">
        <v>-7.4267619700321696E-3</v>
      </c>
      <c r="W349" s="9">
        <v>-1.1296785781177035E-4</v>
      </c>
      <c r="X349" s="86">
        <f t="shared" si="13"/>
        <v>10960.080426865707</v>
      </c>
    </row>
    <row r="350" spans="1:24" x14ac:dyDescent="0.3">
      <c r="A350" s="33">
        <v>2010</v>
      </c>
      <c r="B350" s="3">
        <v>40526</v>
      </c>
      <c r="C350" s="33">
        <v>12</v>
      </c>
      <c r="D350" s="2">
        <v>14</v>
      </c>
      <c r="E350" s="33">
        <v>348</v>
      </c>
      <c r="F350" s="92">
        <v>348</v>
      </c>
      <c r="G350" s="37">
        <v>-11.487083333333333</v>
      </c>
      <c r="H350" s="4">
        <v>140.2208333333333</v>
      </c>
      <c r="I350" s="37">
        <v>-7.8436979166666667</v>
      </c>
      <c r="J350" s="4">
        <v>7.2149438131313124</v>
      </c>
      <c r="K350" s="37">
        <v>8.0132196969696938</v>
      </c>
      <c r="L350" s="4">
        <v>7.363822601010102</v>
      </c>
      <c r="M350" s="37">
        <v>1.7704760101010102</v>
      </c>
      <c r="N350" s="5">
        <v>-1.5885</v>
      </c>
      <c r="O350" s="41">
        <v>-1.5885</v>
      </c>
      <c r="P350" s="4">
        <v>-0.13724639999999999</v>
      </c>
      <c r="Q350" s="44">
        <f t="shared" si="12"/>
        <v>-0.13724640000000002</v>
      </c>
      <c r="R350" s="8">
        <v>140.22083000000001</v>
      </c>
      <c r="S350" s="89">
        <v>1023.1353</v>
      </c>
      <c r="T350" s="27"/>
      <c r="U350" s="89">
        <v>70187.873435710368</v>
      </c>
      <c r="V350" s="51">
        <v>-1.3414295806268622E-4</v>
      </c>
      <c r="W350" s="9">
        <v>-1.9497438302115182E-6</v>
      </c>
      <c r="X350" s="86">
        <f t="shared" si="13"/>
        <v>10959.943180465707</v>
      </c>
    </row>
    <row r="351" spans="1:24" x14ac:dyDescent="0.3">
      <c r="A351" s="33">
        <v>2010</v>
      </c>
      <c r="B351" s="3">
        <v>40527</v>
      </c>
      <c r="C351" s="33">
        <v>12</v>
      </c>
      <c r="D351" s="2">
        <v>15</v>
      </c>
      <c r="E351" s="33">
        <v>349</v>
      </c>
      <c r="F351" s="92">
        <v>349</v>
      </c>
      <c r="G351" s="37">
        <v>-9.0481874999999992</v>
      </c>
      <c r="H351" s="4">
        <v>139.30416666666673</v>
      </c>
      <c r="I351" s="37">
        <v>-7.0017604166666665</v>
      </c>
      <c r="J351" s="4">
        <v>7.1140763888888907</v>
      </c>
      <c r="K351" s="37">
        <v>8.1112499999999965</v>
      </c>
      <c r="L351" s="4">
        <v>7.429743055555555</v>
      </c>
      <c r="M351" s="37">
        <v>2.0992013888888894</v>
      </c>
      <c r="N351" s="5" t="s">
        <v>27</v>
      </c>
      <c r="O351" s="41">
        <v>36.742192307692299</v>
      </c>
      <c r="P351" s="4" t="s">
        <v>27</v>
      </c>
      <c r="Q351" s="44">
        <f t="shared" si="12"/>
        <v>3.1745254153846143</v>
      </c>
      <c r="R351" s="8">
        <v>139.30417</v>
      </c>
      <c r="S351" s="89">
        <v>1016.4468000000001</v>
      </c>
      <c r="T351" s="27"/>
      <c r="U351" s="89">
        <v>70164.34274581811</v>
      </c>
      <c r="V351" s="51" t="s">
        <v>27</v>
      </c>
      <c r="W351" s="9" t="s">
        <v>27</v>
      </c>
      <c r="X351" s="86">
        <f t="shared" si="13"/>
        <v>10963.117705881092</v>
      </c>
    </row>
    <row r="352" spans="1:24" x14ac:dyDescent="0.3">
      <c r="A352" s="33">
        <v>2010</v>
      </c>
      <c r="B352" s="3">
        <v>40528</v>
      </c>
      <c r="C352" s="33">
        <v>12</v>
      </c>
      <c r="D352" s="2">
        <v>16</v>
      </c>
      <c r="E352" s="33">
        <v>350</v>
      </c>
      <c r="F352" s="92">
        <v>350</v>
      </c>
      <c r="G352" s="37">
        <v>-6.6684791666666667</v>
      </c>
      <c r="H352" s="4">
        <v>140.71458333333337</v>
      </c>
      <c r="I352" s="37">
        <v>-4.3885208333333319</v>
      </c>
      <c r="J352" s="4">
        <v>7.0571805555555569</v>
      </c>
      <c r="K352" s="37">
        <v>8.1653472222222234</v>
      </c>
      <c r="L352" s="4">
        <v>7.48948611111111</v>
      </c>
      <c r="M352" s="37">
        <v>2.6273333333333331</v>
      </c>
      <c r="N352" s="5">
        <v>75.072884615384595</v>
      </c>
      <c r="O352" s="41">
        <v>75.072884615384595</v>
      </c>
      <c r="P352" s="4">
        <v>6.486297230769229</v>
      </c>
      <c r="Q352" s="44">
        <f t="shared" si="12"/>
        <v>6.4862972307692299</v>
      </c>
      <c r="R352" s="8">
        <v>140.71458000000001</v>
      </c>
      <c r="S352" s="89">
        <v>1026.7380000000001</v>
      </c>
      <c r="T352" s="27"/>
      <c r="U352" s="89">
        <v>70140.812055925853</v>
      </c>
      <c r="V352" s="51">
        <v>6.3173828660714514E-3</v>
      </c>
      <c r="W352" s="9">
        <v>9.2211386144532394E-5</v>
      </c>
      <c r="X352" s="86">
        <f t="shared" si="13"/>
        <v>10969.604003111861</v>
      </c>
    </row>
    <row r="353" spans="1:24" x14ac:dyDescent="0.3">
      <c r="A353" s="33">
        <v>2010</v>
      </c>
      <c r="B353" s="3">
        <v>40529</v>
      </c>
      <c r="C353" s="33">
        <v>12</v>
      </c>
      <c r="D353" s="2">
        <v>17</v>
      </c>
      <c r="E353" s="33">
        <v>351</v>
      </c>
      <c r="F353" s="92">
        <v>351</v>
      </c>
      <c r="G353" s="37">
        <v>-4.9186041666666664</v>
      </c>
      <c r="H353" s="4">
        <v>143.51041666666666</v>
      </c>
      <c r="I353" s="37">
        <v>-2.542020833333333</v>
      </c>
      <c r="J353" s="4">
        <v>6.8041111111111121</v>
      </c>
      <c r="K353" s="37">
        <v>8.1984027777777797</v>
      </c>
      <c r="L353" s="4">
        <v>7.3771944444444442</v>
      </c>
      <c r="M353" s="37">
        <v>2.4941458333333331</v>
      </c>
      <c r="N353" s="5">
        <v>75.145300000000006</v>
      </c>
      <c r="O353" s="41">
        <v>75.145300000000006</v>
      </c>
      <c r="P353" s="4">
        <v>6.4925539200000006</v>
      </c>
      <c r="Q353" s="44">
        <f t="shared" si="12"/>
        <v>6.4925539200000015</v>
      </c>
      <c r="R353" s="8">
        <v>143.51042000000001</v>
      </c>
      <c r="S353" s="89">
        <v>1047.1380999999999</v>
      </c>
      <c r="T353" s="27"/>
      <c r="U353" s="89">
        <v>70117.281366033596</v>
      </c>
      <c r="V353" s="51">
        <v>6.2002842616921544E-3</v>
      </c>
      <c r="W353" s="9">
        <v>9.2333417191599895E-5</v>
      </c>
      <c r="X353" s="86">
        <f t="shared" si="13"/>
        <v>10976.09655703186</v>
      </c>
    </row>
    <row r="354" spans="1:24" x14ac:dyDescent="0.3">
      <c r="A354" s="33">
        <v>2010</v>
      </c>
      <c r="B354" s="3">
        <v>40530</v>
      </c>
      <c r="C354" s="33">
        <v>12</v>
      </c>
      <c r="D354" s="2">
        <v>18</v>
      </c>
      <c r="E354" s="33">
        <v>352</v>
      </c>
      <c r="F354" s="92">
        <v>352</v>
      </c>
      <c r="G354" s="37">
        <v>-8.5852500000000003</v>
      </c>
      <c r="H354" s="4">
        <v>144.29791666666662</v>
      </c>
      <c r="I354" s="37">
        <v>-6.1878229166666667</v>
      </c>
      <c r="J354" s="4">
        <v>6.3527361111111107</v>
      </c>
      <c r="K354" s="37">
        <v>8.0225972222222222</v>
      </c>
      <c r="L354" s="4">
        <v>7.2284861111111125</v>
      </c>
      <c r="M354" s="37">
        <v>2.4621874999999993</v>
      </c>
      <c r="N354" s="5">
        <v>66.406336170212796</v>
      </c>
      <c r="O354" s="41">
        <v>66.406336170212796</v>
      </c>
      <c r="P354" s="4">
        <v>5.7375074451063854</v>
      </c>
      <c r="Q354" s="44">
        <f t="shared" si="12"/>
        <v>5.7375074451063854</v>
      </c>
      <c r="R354" s="8">
        <v>144.29792</v>
      </c>
      <c r="S354" s="89">
        <v>1052.8842</v>
      </c>
      <c r="T354" s="27"/>
      <c r="U354" s="89">
        <v>70093.750676141339</v>
      </c>
      <c r="V354" s="51">
        <v>5.4493243994966694E-3</v>
      </c>
      <c r="W354" s="9">
        <v>8.1624832082135998E-5</v>
      </c>
      <c r="X354" s="86">
        <f t="shared" si="13"/>
        <v>10981.834064476967</v>
      </c>
    </row>
    <row r="355" spans="1:24" x14ac:dyDescent="0.3">
      <c r="A355" s="33">
        <v>2010</v>
      </c>
      <c r="B355" s="3">
        <v>40531</v>
      </c>
      <c r="C355" s="33">
        <v>12</v>
      </c>
      <c r="D355" s="2">
        <v>19</v>
      </c>
      <c r="E355" s="33">
        <v>353</v>
      </c>
      <c r="F355" s="92">
        <v>353</v>
      </c>
      <c r="G355" s="37">
        <v>-7.5834791666666659</v>
      </c>
      <c r="H355" s="4">
        <v>143.49166666666667</v>
      </c>
      <c r="I355" s="37">
        <v>-5.1263125000000009</v>
      </c>
      <c r="J355" s="4">
        <v>6.2612013888888889</v>
      </c>
      <c r="K355" s="37">
        <v>7.8487013888888884</v>
      </c>
      <c r="L355" s="4">
        <v>7.1312847222222233</v>
      </c>
      <c r="M355" s="37">
        <v>2.4616874999999996</v>
      </c>
      <c r="N355" s="5">
        <v>67.6023</v>
      </c>
      <c r="O355" s="41">
        <v>67.6023</v>
      </c>
      <c r="P355" s="4">
        <v>5.8408387199999998</v>
      </c>
      <c r="Q355" s="44">
        <f t="shared" si="12"/>
        <v>5.8408387199999998</v>
      </c>
      <c r="R355" s="8">
        <v>143.49167</v>
      </c>
      <c r="S355" s="89">
        <v>1047.0012999999999</v>
      </c>
      <c r="T355" s="27"/>
      <c r="U355" s="89">
        <v>70070.219986249082</v>
      </c>
      <c r="V355" s="51">
        <v>5.5786356214583286E-3</v>
      </c>
      <c r="W355" s="9">
        <v>8.3124683387130643E-5</v>
      </c>
      <c r="X355" s="86">
        <f t="shared" si="13"/>
        <v>10987.674903196967</v>
      </c>
    </row>
    <row r="356" spans="1:24" x14ac:dyDescent="0.3">
      <c r="A356" s="33">
        <v>2010</v>
      </c>
      <c r="B356" s="3">
        <v>40532</v>
      </c>
      <c r="C356" s="33">
        <v>12</v>
      </c>
      <c r="D356" s="2">
        <v>20</v>
      </c>
      <c r="E356" s="33">
        <v>354</v>
      </c>
      <c r="F356" s="92">
        <v>354</v>
      </c>
      <c r="G356" s="37">
        <v>-5.3669583333333337</v>
      </c>
      <c r="H356" s="4">
        <v>143.73541666666665</v>
      </c>
      <c r="I356" s="37">
        <v>-3.6413437500000008</v>
      </c>
      <c r="J356" s="4">
        <v>6.2615486111111123</v>
      </c>
      <c r="K356" s="37">
        <v>7.8566944444444458</v>
      </c>
      <c r="L356" s="4">
        <v>7.1181666666666672</v>
      </c>
      <c r="M356" s="37">
        <v>2.4487569444444444</v>
      </c>
      <c r="N356" s="5">
        <v>71.349599999999995</v>
      </c>
      <c r="O356" s="41">
        <v>71.349599999999995</v>
      </c>
      <c r="P356" s="4">
        <v>6.164605439999999</v>
      </c>
      <c r="Q356" s="44">
        <f t="shared" si="12"/>
        <v>6.1646054399999999</v>
      </c>
      <c r="R356" s="8">
        <v>143.73542</v>
      </c>
      <c r="S356" s="89">
        <v>1048.7799</v>
      </c>
      <c r="T356" s="27"/>
      <c r="U356" s="89">
        <v>70046.689296356824</v>
      </c>
      <c r="V356" s="51">
        <v>5.8778832291938848E-3</v>
      </c>
      <c r="W356" s="9">
        <v>8.7763893480986469E-5</v>
      </c>
      <c r="X356" s="86">
        <f t="shared" si="13"/>
        <v>10993.839508636967</v>
      </c>
    </row>
    <row r="357" spans="1:24" x14ac:dyDescent="0.3">
      <c r="A357" s="33">
        <v>2010</v>
      </c>
      <c r="B357" s="3">
        <v>40533</v>
      </c>
      <c r="C357" s="33">
        <v>12</v>
      </c>
      <c r="D357" s="2">
        <v>21</v>
      </c>
      <c r="E357" s="33">
        <v>355</v>
      </c>
      <c r="F357" s="92">
        <v>355</v>
      </c>
      <c r="G357" s="37">
        <v>-6.5112291666666664</v>
      </c>
      <c r="H357" s="4">
        <v>143.89791666666667</v>
      </c>
      <c r="I357" s="37">
        <v>-4.2387812500000006</v>
      </c>
      <c r="J357" s="4">
        <v>6.3008333333333333</v>
      </c>
      <c r="K357" s="37">
        <v>7.8138125</v>
      </c>
      <c r="L357" s="4">
        <v>7.0691527777777781</v>
      </c>
      <c r="M357" s="37">
        <v>2.4092638888888889</v>
      </c>
      <c r="N357" s="5">
        <v>54.786949999999997</v>
      </c>
      <c r="O357" s="41">
        <v>54.786949999999997</v>
      </c>
      <c r="P357" s="4">
        <v>4.7335924799999995</v>
      </c>
      <c r="Q357" s="44">
        <f t="shared" si="12"/>
        <v>4.7335924799999995</v>
      </c>
      <c r="R357" s="8">
        <v>143.89792</v>
      </c>
      <c r="S357" s="89">
        <v>1049.9656</v>
      </c>
      <c r="T357" s="27"/>
      <c r="U357" s="89">
        <v>70023.158606464567</v>
      </c>
      <c r="V357" s="51">
        <v>4.5083312787916963E-3</v>
      </c>
      <c r="W357" s="9">
        <v>6.7415122109130063E-5</v>
      </c>
      <c r="X357" s="86">
        <f t="shared" si="13"/>
        <v>10998.573101116968</v>
      </c>
    </row>
    <row r="358" spans="1:24" x14ac:dyDescent="0.3">
      <c r="A358" s="33">
        <v>2010</v>
      </c>
      <c r="B358" s="3">
        <v>40534</v>
      </c>
      <c r="C358" s="33">
        <v>12</v>
      </c>
      <c r="D358" s="2">
        <v>22</v>
      </c>
      <c r="E358" s="33">
        <v>356</v>
      </c>
      <c r="F358" s="92">
        <v>356</v>
      </c>
      <c r="G358" s="37">
        <v>-5.7275416666666672</v>
      </c>
      <c r="H358" s="4">
        <v>143.43958333333333</v>
      </c>
      <c r="I358" s="37">
        <v>-2.9892708333333338</v>
      </c>
      <c r="J358" s="4">
        <v>6.1352569444444462</v>
      </c>
      <c r="K358" s="37">
        <v>7.7926666666666646</v>
      </c>
      <c r="L358" s="4">
        <v>6.8844791666666652</v>
      </c>
      <c r="M358" s="37">
        <v>2.353951388888889</v>
      </c>
      <c r="N358" s="5" t="s">
        <v>27</v>
      </c>
      <c r="O358" s="41">
        <v>-14.653775</v>
      </c>
      <c r="P358" s="4" t="s">
        <v>27</v>
      </c>
      <c r="Q358" s="44">
        <f t="shared" si="12"/>
        <v>-1.26608616</v>
      </c>
      <c r="R358" s="8">
        <v>143.43958000000001</v>
      </c>
      <c r="S358" s="89">
        <v>1046.6212</v>
      </c>
      <c r="T358" s="27"/>
      <c r="U358" s="89">
        <v>69999.62791657231</v>
      </c>
      <c r="V358" s="51" t="s">
        <v>27</v>
      </c>
      <c r="W358" s="9" t="s">
        <v>27</v>
      </c>
      <c r="X358" s="86">
        <f t="shared" si="13"/>
        <v>10997.307014956968</v>
      </c>
    </row>
    <row r="359" spans="1:24" x14ac:dyDescent="0.3">
      <c r="A359" s="33">
        <v>2010</v>
      </c>
      <c r="B359" s="3">
        <v>40535</v>
      </c>
      <c r="C359" s="33">
        <v>12</v>
      </c>
      <c r="D359" s="2">
        <v>23</v>
      </c>
      <c r="E359" s="33">
        <v>357</v>
      </c>
      <c r="F359" s="92">
        <v>357</v>
      </c>
      <c r="G359" s="37">
        <v>-5.3465000000000016</v>
      </c>
      <c r="H359" s="4">
        <v>143.01458333333332</v>
      </c>
      <c r="I359" s="37">
        <v>-3.2740624999999999</v>
      </c>
      <c r="J359" s="4">
        <v>6.2049444444444442</v>
      </c>
      <c r="K359" s="37">
        <v>7.7046944444444421</v>
      </c>
      <c r="L359" s="4">
        <v>6.9621249999999995</v>
      </c>
      <c r="M359" s="37">
        <v>2.3537569444444442</v>
      </c>
      <c r="N359" s="5">
        <v>-84.094499999999996</v>
      </c>
      <c r="O359" s="41">
        <v>-84.094499999999996</v>
      </c>
      <c r="P359" s="4">
        <v>-7.2657647999999995</v>
      </c>
      <c r="Q359" s="44">
        <f t="shared" si="12"/>
        <v>-7.2657648000000004</v>
      </c>
      <c r="R359" s="8">
        <v>143.01458</v>
      </c>
      <c r="S359" s="89">
        <v>1043.5201999999999</v>
      </c>
      <c r="T359" s="27"/>
      <c r="U359" s="89">
        <v>69976.097226680053</v>
      </c>
      <c r="V359" s="51">
        <v>-6.9627446973005254E-3</v>
      </c>
      <c r="W359" s="9">
        <v>-1.0355228527610074E-4</v>
      </c>
      <c r="X359" s="86">
        <f t="shared" si="13"/>
        <v>10990.041250156968</v>
      </c>
    </row>
    <row r="360" spans="1:24" x14ac:dyDescent="0.3">
      <c r="A360" s="33">
        <v>2010</v>
      </c>
      <c r="B360" s="3">
        <v>40536</v>
      </c>
      <c r="C360" s="33">
        <v>12</v>
      </c>
      <c r="D360" s="2">
        <v>24</v>
      </c>
      <c r="E360" s="33">
        <v>358</v>
      </c>
      <c r="F360" s="92">
        <v>358</v>
      </c>
      <c r="G360" s="37">
        <v>-6.3153750000000004</v>
      </c>
      <c r="H360" s="4">
        <v>142.97500000000005</v>
      </c>
      <c r="I360" s="37">
        <v>-4.877052083333334</v>
      </c>
      <c r="J360" s="4">
        <v>6.2332430555555547</v>
      </c>
      <c r="K360" s="37">
        <v>7.5545763888888926</v>
      </c>
      <c r="L360" s="4">
        <v>6.9254027777777791</v>
      </c>
      <c r="M360" s="37">
        <v>2.3185416666666674</v>
      </c>
      <c r="N360" s="5" t="s">
        <v>27</v>
      </c>
      <c r="O360" s="41">
        <v>-56.926261428571401</v>
      </c>
      <c r="P360" s="4" t="s">
        <v>27</v>
      </c>
      <c r="Q360" s="44">
        <f t="shared" si="12"/>
        <v>-4.9184289874285696</v>
      </c>
      <c r="R360" s="8">
        <v>142.97499999999999</v>
      </c>
      <c r="S360" s="89">
        <v>1043.2313999999999</v>
      </c>
      <c r="T360" s="27"/>
      <c r="U360" s="89">
        <v>69952.566536787795</v>
      </c>
      <c r="V360" s="51" t="s">
        <v>27</v>
      </c>
      <c r="W360" s="9" t="s">
        <v>27</v>
      </c>
      <c r="X360" s="86">
        <f t="shared" si="13"/>
        <v>10985.12282116954</v>
      </c>
    </row>
    <row r="361" spans="1:24" x14ac:dyDescent="0.3">
      <c r="A361" s="33">
        <v>2010</v>
      </c>
      <c r="B361" s="3">
        <v>40537</v>
      </c>
      <c r="C361" s="33">
        <v>12</v>
      </c>
      <c r="D361" s="2">
        <v>25</v>
      </c>
      <c r="E361" s="33">
        <v>359</v>
      </c>
      <c r="F361" s="92">
        <v>359</v>
      </c>
      <c r="G361" s="37">
        <v>-8.0123333333333324</v>
      </c>
      <c r="H361" s="4">
        <v>143.01875000000001</v>
      </c>
      <c r="I361" s="37">
        <v>-5.9787395833333328</v>
      </c>
      <c r="J361" s="4">
        <v>6.1386458333333325</v>
      </c>
      <c r="K361" s="37">
        <v>7.5524236111111094</v>
      </c>
      <c r="L361" s="4">
        <v>6.8556458333333339</v>
      </c>
      <c r="M361" s="37">
        <v>2.2808958333333336</v>
      </c>
      <c r="N361" s="5" t="s">
        <v>27</v>
      </c>
      <c r="O361" s="41">
        <v>-29.758022857142901</v>
      </c>
      <c r="P361" s="4" t="s">
        <v>27</v>
      </c>
      <c r="Q361" s="44">
        <f t="shared" si="12"/>
        <v>-2.5710931748571464</v>
      </c>
      <c r="R361" s="8">
        <v>143.01875000000001</v>
      </c>
      <c r="S361" s="89">
        <v>1043.5506</v>
      </c>
      <c r="T361" s="27"/>
      <c r="U361" s="89">
        <v>69929.035846895538</v>
      </c>
      <c r="V361" s="51" t="s">
        <v>27</v>
      </c>
      <c r="W361" s="9" t="s">
        <v>27</v>
      </c>
      <c r="X361" s="86">
        <f t="shared" si="13"/>
        <v>10982.551727994683</v>
      </c>
    </row>
    <row r="362" spans="1:24" x14ac:dyDescent="0.3">
      <c r="A362" s="33">
        <v>2010</v>
      </c>
      <c r="B362" s="3">
        <v>40538</v>
      </c>
      <c r="C362" s="33">
        <v>12</v>
      </c>
      <c r="D362" s="2">
        <v>26</v>
      </c>
      <c r="E362" s="33">
        <v>360</v>
      </c>
      <c r="F362" s="92">
        <v>360</v>
      </c>
      <c r="G362" s="37">
        <v>-9.4718750000000007</v>
      </c>
      <c r="H362" s="4">
        <v>142.92708333333326</v>
      </c>
      <c r="I362" s="37">
        <v>-9.0988854166666648</v>
      </c>
      <c r="J362" s="4">
        <v>5.9238333333333344</v>
      </c>
      <c r="K362" s="37">
        <v>7.5457777777777784</v>
      </c>
      <c r="L362" s="4">
        <v>6.7716527777777786</v>
      </c>
      <c r="M362" s="37">
        <v>2.1992708333333328</v>
      </c>
      <c r="N362" s="5" t="s">
        <v>27</v>
      </c>
      <c r="O362" s="41">
        <v>-2.5897842857142899</v>
      </c>
      <c r="P362" s="4" t="s">
        <v>27</v>
      </c>
      <c r="Q362" s="44">
        <f t="shared" si="12"/>
        <v>-0.22375736228571466</v>
      </c>
      <c r="R362" s="8">
        <v>142.92707999999999</v>
      </c>
      <c r="S362" s="89">
        <v>1042.8816999999999</v>
      </c>
      <c r="T362" s="27"/>
      <c r="U362" s="89">
        <v>69905.505157003281</v>
      </c>
      <c r="V362" s="51" t="s">
        <v>27</v>
      </c>
      <c r="W362" s="9" t="s">
        <v>27</v>
      </c>
      <c r="X362" s="86">
        <f t="shared" si="13"/>
        <v>10982.327970632397</v>
      </c>
    </row>
    <row r="363" spans="1:24" x14ac:dyDescent="0.3">
      <c r="A363" s="33">
        <v>2010</v>
      </c>
      <c r="B363" s="3">
        <v>40539</v>
      </c>
      <c r="C363" s="33">
        <v>12</v>
      </c>
      <c r="D363" s="2">
        <v>27</v>
      </c>
      <c r="E363" s="33">
        <v>361</v>
      </c>
      <c r="F363" s="92">
        <v>361</v>
      </c>
      <c r="G363" s="37">
        <v>-7.8297083333333335</v>
      </c>
      <c r="H363" s="4">
        <v>142.99791666666681</v>
      </c>
      <c r="I363" s="37">
        <v>-7.002604166666667</v>
      </c>
      <c r="J363" s="4">
        <v>5.931111111111111</v>
      </c>
      <c r="K363" s="37">
        <v>7.4905833333333334</v>
      </c>
      <c r="L363" s="4">
        <v>6.7305555555555552</v>
      </c>
      <c r="M363" s="37">
        <v>2.1196736111111107</v>
      </c>
      <c r="N363" s="5" t="s">
        <v>27</v>
      </c>
      <c r="O363" s="41">
        <v>24.578454285714301</v>
      </c>
      <c r="P363" s="4" t="s">
        <v>27</v>
      </c>
      <c r="Q363" s="44">
        <f t="shared" si="12"/>
        <v>2.1235784502857156</v>
      </c>
      <c r="R363" s="8">
        <v>142.99791999999999</v>
      </c>
      <c r="S363" s="89">
        <v>1043.3986</v>
      </c>
      <c r="T363" s="27"/>
      <c r="U363" s="89">
        <v>69881.974467111024</v>
      </c>
      <c r="V363" s="51" t="s">
        <v>27</v>
      </c>
      <c r="W363" s="9" t="s">
        <v>27</v>
      </c>
      <c r="X363" s="86">
        <f t="shared" si="13"/>
        <v>10984.451549082683</v>
      </c>
    </row>
    <row r="364" spans="1:24" x14ac:dyDescent="0.3">
      <c r="A364" s="33">
        <v>2010</v>
      </c>
      <c r="B364" s="3">
        <v>40540</v>
      </c>
      <c r="C364" s="33">
        <v>12</v>
      </c>
      <c r="D364" s="2">
        <v>28</v>
      </c>
      <c r="E364" s="33">
        <v>362</v>
      </c>
      <c r="F364" s="92">
        <v>362</v>
      </c>
      <c r="G364" s="37">
        <v>-4.9232916666666666</v>
      </c>
      <c r="H364" s="4">
        <v>143.23541666666668</v>
      </c>
      <c r="I364" s="37">
        <v>-2.6554791666666673</v>
      </c>
      <c r="J364" s="4">
        <v>5.7301319444444454</v>
      </c>
      <c r="K364" s="37">
        <v>7.3683125000000009</v>
      </c>
      <c r="L364" s="4">
        <v>6.6664930555555566</v>
      </c>
      <c r="M364" s="37">
        <v>2.0137361111111112</v>
      </c>
      <c r="N364" s="5">
        <v>51.746692857142897</v>
      </c>
      <c r="O364" s="41">
        <v>51.746692857142897</v>
      </c>
      <c r="P364" s="4">
        <v>4.4709142628571463</v>
      </c>
      <c r="Q364" s="44">
        <f t="shared" si="12"/>
        <v>4.4709142628571463</v>
      </c>
      <c r="R364" s="8">
        <v>143.23542</v>
      </c>
      <c r="S364" s="89">
        <v>1045.1315999999999</v>
      </c>
      <c r="T364" s="27"/>
      <c r="U364" s="89">
        <v>69858.443777218767</v>
      </c>
      <c r="V364" s="51">
        <v>4.2778483725692895E-3</v>
      </c>
      <c r="W364" s="9">
        <v>6.3834492324775835E-5</v>
      </c>
      <c r="X364" s="86">
        <f t="shared" si="13"/>
        <v>10988.92246334554</v>
      </c>
    </row>
    <row r="365" spans="1:24" x14ac:dyDescent="0.3">
      <c r="A365" s="33">
        <v>2010</v>
      </c>
      <c r="B365" s="3">
        <v>40541</v>
      </c>
      <c r="C365" s="33">
        <v>12</v>
      </c>
      <c r="D365" s="2">
        <v>29</v>
      </c>
      <c r="E365" s="33">
        <v>363</v>
      </c>
      <c r="F365" s="92">
        <v>363</v>
      </c>
      <c r="G365" s="37">
        <v>-3.8877708333333332</v>
      </c>
      <c r="H365" s="4">
        <v>143.74166666666665</v>
      </c>
      <c r="I365" s="37">
        <v>-1.3131041666666663</v>
      </c>
      <c r="J365" s="4">
        <v>5.6283541666666652</v>
      </c>
      <c r="K365" s="37">
        <v>7.2164236111111109</v>
      </c>
      <c r="L365" s="4">
        <v>6.5075624999999997</v>
      </c>
      <c r="M365" s="37">
        <v>1.8999930555555558</v>
      </c>
      <c r="N365" s="5">
        <v>38.948647826086997</v>
      </c>
      <c r="O365" s="41">
        <v>38.948647826086997</v>
      </c>
      <c r="P365" s="4">
        <v>3.3651631721739164</v>
      </c>
      <c r="Q365" s="44">
        <f t="shared" si="12"/>
        <v>3.3651631721739164</v>
      </c>
      <c r="R365" s="8">
        <v>143.74167</v>
      </c>
      <c r="S365" s="89">
        <v>1048.8254999999999</v>
      </c>
      <c r="T365" s="27"/>
      <c r="U365" s="89">
        <v>69834.913087326509</v>
      </c>
      <c r="V365" s="51">
        <v>3.2085064185050521E-3</v>
      </c>
      <c r="W365" s="9">
        <v>4.8064176529650658E-5</v>
      </c>
      <c r="X365" s="86">
        <f t="shared" si="13"/>
        <v>10992.287626517713</v>
      </c>
    </row>
    <row r="366" spans="1:24" x14ac:dyDescent="0.3">
      <c r="A366" s="33">
        <v>2010</v>
      </c>
      <c r="B366" s="3">
        <v>40542</v>
      </c>
      <c r="C366" s="33">
        <v>12</v>
      </c>
      <c r="D366" s="2">
        <v>30</v>
      </c>
      <c r="E366" s="33">
        <v>364</v>
      </c>
      <c r="F366" s="92">
        <v>364</v>
      </c>
      <c r="G366" s="37">
        <v>-1.3373333333333337</v>
      </c>
      <c r="H366" s="4">
        <v>143.53958333333335</v>
      </c>
      <c r="I366" s="37">
        <v>1.0123020833333334</v>
      </c>
      <c r="J366" s="4">
        <v>5.2920138888888895</v>
      </c>
      <c r="K366" s="37">
        <v>7.1422986111111122</v>
      </c>
      <c r="L366" s="4">
        <v>6.5236111111111095</v>
      </c>
      <c r="M366" s="37">
        <v>1.8616875000000002</v>
      </c>
      <c r="N366" s="5" t="s">
        <v>27</v>
      </c>
      <c r="O366" s="41">
        <v>54.77</v>
      </c>
      <c r="P366" s="4" t="s">
        <v>27</v>
      </c>
      <c r="Q366" s="44">
        <f t="shared" si="12"/>
        <v>4.7321280000000012</v>
      </c>
      <c r="R366" s="8">
        <v>143.53958</v>
      </c>
      <c r="S366" s="89">
        <v>1047.3508999999999</v>
      </c>
      <c r="T366" s="27"/>
      <c r="U366" s="89">
        <v>69811.382397434252</v>
      </c>
      <c r="V366" s="51" t="s">
        <v>27</v>
      </c>
      <c r="W366" s="9" t="s">
        <v>27</v>
      </c>
      <c r="X366" s="86">
        <f t="shared" si="13"/>
        <v>10997.019754517712</v>
      </c>
    </row>
    <row r="367" spans="1:24" x14ac:dyDescent="0.3">
      <c r="A367" s="35">
        <v>2010</v>
      </c>
      <c r="B367" s="3">
        <v>40543</v>
      </c>
      <c r="C367" s="35">
        <v>12</v>
      </c>
      <c r="D367" s="55">
        <v>31</v>
      </c>
      <c r="E367" s="35">
        <v>365</v>
      </c>
      <c r="F367" s="93">
        <v>365</v>
      </c>
      <c r="G367" s="39">
        <v>3.7442708333333332</v>
      </c>
      <c r="H367" s="56">
        <v>139.91458333333335</v>
      </c>
      <c r="I367" s="39">
        <v>4.7210104166666671</v>
      </c>
      <c r="J367" s="56">
        <v>5.3360763888888885</v>
      </c>
      <c r="K367" s="39">
        <v>7.3320833333333333</v>
      </c>
      <c r="L367" s="56">
        <v>6.3599097222222225</v>
      </c>
      <c r="M367" s="39">
        <v>1.2077083333333334</v>
      </c>
      <c r="N367" s="57" t="s">
        <v>27</v>
      </c>
      <c r="O367" s="42">
        <v>70.64</v>
      </c>
      <c r="P367" s="56" t="s">
        <v>27</v>
      </c>
      <c r="Q367" s="45">
        <f>O367*60*60*24/10^6</f>
        <v>6.1032959999999994</v>
      </c>
      <c r="R367" s="58">
        <v>139.91458</v>
      </c>
      <c r="S367" s="90">
        <v>1020.9007</v>
      </c>
      <c r="T367" s="58"/>
      <c r="U367" s="90">
        <v>69787.851707541995</v>
      </c>
      <c r="V367" s="53" t="s">
        <v>27</v>
      </c>
      <c r="W367" s="59" t="s">
        <v>27</v>
      </c>
      <c r="X367" s="88">
        <f t="shared" si="13"/>
        <v>11003.123050517712</v>
      </c>
    </row>
    <row r="368" spans="1:24" x14ac:dyDescent="0.3">
      <c r="A368" s="32">
        <v>2011</v>
      </c>
      <c r="B368" s="3">
        <v>40544</v>
      </c>
      <c r="C368" s="32">
        <v>1</v>
      </c>
      <c r="D368" s="2">
        <v>1</v>
      </c>
      <c r="E368" s="32">
        <v>1</v>
      </c>
      <c r="F368" s="92">
        <v>366</v>
      </c>
      <c r="G368" s="4">
        <v>4.9129166666666668</v>
      </c>
      <c r="H368" s="36">
        <v>139.10416666666666</v>
      </c>
      <c r="I368" s="4">
        <v>6.3305312499999982</v>
      </c>
      <c r="J368" s="36">
        <v>5.5449236111111118</v>
      </c>
      <c r="K368" s="4">
        <v>7.3491388888888878</v>
      </c>
      <c r="L368" s="36">
        <v>6.3426180555555556</v>
      </c>
      <c r="M368" s="4">
        <v>1.7948055555555555</v>
      </c>
      <c r="N368" s="62">
        <v>86.507203703703695</v>
      </c>
      <c r="O368" s="6">
        <v>86.507203703703695</v>
      </c>
      <c r="P368" s="36">
        <v>7.4742223999999995</v>
      </c>
      <c r="Q368" s="7">
        <f>O368*60*60*24/10^6</f>
        <v>7.4742223999999986</v>
      </c>
      <c r="R368" s="60">
        <v>139.10416666666666</v>
      </c>
      <c r="S368" s="65">
        <v>1014.9874624999998</v>
      </c>
      <c r="T368" s="91"/>
      <c r="U368" s="89">
        <v>69764.321017649738</v>
      </c>
      <c r="V368" s="78">
        <v>7.3638568712862318E-3</v>
      </c>
      <c r="W368" s="79">
        <v>1.0686873467048835E-4</v>
      </c>
      <c r="X368" s="85">
        <f t="shared" si="13"/>
        <v>11010.597272917712</v>
      </c>
    </row>
    <row r="369" spans="1:24" x14ac:dyDescent="0.3">
      <c r="A369" s="33">
        <v>2011</v>
      </c>
      <c r="B369" s="3">
        <v>40545</v>
      </c>
      <c r="C369" s="33">
        <v>1</v>
      </c>
      <c r="D369" s="2">
        <v>2</v>
      </c>
      <c r="E369" s="33">
        <v>2</v>
      </c>
      <c r="F369" s="92">
        <v>367</v>
      </c>
      <c r="G369" s="4">
        <v>-6.3317083333333342</v>
      </c>
      <c r="H369" s="37">
        <v>139.97499999999997</v>
      </c>
      <c r="I369" s="4">
        <v>-2.2267812500000002</v>
      </c>
      <c r="J369" s="37">
        <v>5.6748888888888898</v>
      </c>
      <c r="K369" s="4">
        <v>7.2855069444444451</v>
      </c>
      <c r="L369" s="37">
        <v>6.2503055555555562</v>
      </c>
      <c r="M369" s="4">
        <v>2.0853402777777776</v>
      </c>
      <c r="N369" s="63" t="s">
        <v>27</v>
      </c>
      <c r="O369" s="6">
        <v>66.964299905033201</v>
      </c>
      <c r="P369" s="37" t="s">
        <v>27</v>
      </c>
      <c r="Q369" s="7">
        <f t="shared" ref="Q369:Q432" si="14">O369*60*60*24/10^6</f>
        <v>5.7857155117948684</v>
      </c>
      <c r="R369" s="60">
        <v>139.97499999999997</v>
      </c>
      <c r="S369" s="61">
        <v>1021.3415849999998</v>
      </c>
      <c r="T369" s="91"/>
      <c r="U369" s="89">
        <v>69740.790327757481</v>
      </c>
      <c r="V369" s="77" t="s">
        <v>27</v>
      </c>
      <c r="W369" s="80" t="s">
        <v>27</v>
      </c>
      <c r="X369" s="86">
        <f t="shared" si="13"/>
        <v>11016.382988429506</v>
      </c>
    </row>
    <row r="370" spans="1:24" x14ac:dyDescent="0.3">
      <c r="A370" s="33">
        <v>2011</v>
      </c>
      <c r="B370" s="3">
        <v>40546</v>
      </c>
      <c r="C370" s="33">
        <v>1</v>
      </c>
      <c r="D370" s="2">
        <v>3</v>
      </c>
      <c r="E370" s="33">
        <v>3</v>
      </c>
      <c r="F370" s="92">
        <v>368</v>
      </c>
      <c r="G370" s="4">
        <v>-5.6746041666666676</v>
      </c>
      <c r="H370" s="37">
        <v>141.57499999999996</v>
      </c>
      <c r="I370" s="4">
        <v>-4.1219062499999994</v>
      </c>
      <c r="J370" s="37">
        <v>5.6611736111111108</v>
      </c>
      <c r="K370" s="4">
        <v>7.3113125000000041</v>
      </c>
      <c r="L370" s="37">
        <v>6.2368472222222211</v>
      </c>
      <c r="M370" s="4">
        <v>2.0716666666666668</v>
      </c>
      <c r="N370" s="63" t="s">
        <v>27</v>
      </c>
      <c r="O370" s="6">
        <v>47.421396106362799</v>
      </c>
      <c r="P370" s="37" t="s">
        <v>27</v>
      </c>
      <c r="Q370" s="7">
        <f t="shared" si="14"/>
        <v>4.0972086235897454</v>
      </c>
      <c r="R370" s="60">
        <v>141.57499999999996</v>
      </c>
      <c r="S370" s="61">
        <v>1033.0161449999996</v>
      </c>
      <c r="T370" s="91"/>
      <c r="U370" s="89">
        <v>69717.259637865223</v>
      </c>
      <c r="V370" s="77" t="s">
        <v>27</v>
      </c>
      <c r="W370" s="80" t="s">
        <v>27</v>
      </c>
      <c r="X370" s="86">
        <f t="shared" si="13"/>
        <v>11020.480197053097</v>
      </c>
    </row>
    <row r="371" spans="1:24" x14ac:dyDescent="0.3">
      <c r="A371" s="33">
        <v>2011</v>
      </c>
      <c r="B371" s="3">
        <v>40547</v>
      </c>
      <c r="C371" s="33">
        <v>1</v>
      </c>
      <c r="D371" s="2">
        <v>4</v>
      </c>
      <c r="E371" s="33">
        <v>4</v>
      </c>
      <c r="F371" s="92">
        <v>369</v>
      </c>
      <c r="G371" s="4">
        <v>-3.1403750000000001</v>
      </c>
      <c r="H371" s="37">
        <v>146.12916666666669</v>
      </c>
      <c r="I371" s="4">
        <v>-1.2328020833333333</v>
      </c>
      <c r="J371" s="37">
        <v>5.6337430555555557</v>
      </c>
      <c r="K371" s="4">
        <v>7.2970000000000006</v>
      </c>
      <c r="L371" s="37">
        <v>6.1680694444444448</v>
      </c>
      <c r="M371" s="4">
        <v>2.0664375000000001</v>
      </c>
      <c r="N371" s="63">
        <v>27.878492307692301</v>
      </c>
      <c r="O371" s="6">
        <v>27.878492307692301</v>
      </c>
      <c r="P371" s="37">
        <v>2.4087017353846147</v>
      </c>
      <c r="Q371" s="7">
        <f t="shared" si="14"/>
        <v>2.4087017353846152</v>
      </c>
      <c r="R371" s="60">
        <v>146.12916666666669</v>
      </c>
      <c r="S371" s="61">
        <v>1066.2460775000002</v>
      </c>
      <c r="T371" s="91"/>
      <c r="U371" s="89">
        <v>69693.728947972966</v>
      </c>
      <c r="V371" s="77">
        <v>2.2590486250905943E-3</v>
      </c>
      <c r="W371" s="80">
        <v>3.4477634107354734E-5</v>
      </c>
      <c r="X371" s="86">
        <f t="shared" si="13"/>
        <v>11022.888898788482</v>
      </c>
    </row>
    <row r="372" spans="1:24" x14ac:dyDescent="0.3">
      <c r="A372" s="33">
        <v>2011</v>
      </c>
      <c r="B372" s="3">
        <v>40548</v>
      </c>
      <c r="C372" s="33">
        <v>1</v>
      </c>
      <c r="D372" s="2">
        <v>5</v>
      </c>
      <c r="E372" s="33">
        <v>5</v>
      </c>
      <c r="F372" s="92">
        <v>370</v>
      </c>
      <c r="G372" s="4">
        <v>-8.6475833333333316</v>
      </c>
      <c r="H372" s="37">
        <v>149.09791666666675</v>
      </c>
      <c r="I372" s="4">
        <v>-8.9307083333333335</v>
      </c>
      <c r="J372" s="37">
        <v>5.4721458333333333</v>
      </c>
      <c r="K372" s="4">
        <v>7.1832708333333342</v>
      </c>
      <c r="L372" s="37">
        <v>6.1090833333333334</v>
      </c>
      <c r="M372" s="4">
        <v>2.013826388888889</v>
      </c>
      <c r="N372" s="63">
        <v>36.534149999999997</v>
      </c>
      <c r="O372" s="6">
        <v>36.534149999999997</v>
      </c>
      <c r="P372" s="37">
        <v>3.1565505599999995</v>
      </c>
      <c r="Q372" s="7">
        <f t="shared" si="14"/>
        <v>3.1565505599999999</v>
      </c>
      <c r="R372" s="60">
        <v>149.09791666666675</v>
      </c>
      <c r="S372" s="61">
        <v>1087.9078587500005</v>
      </c>
      <c r="T372" s="91"/>
      <c r="U372" s="89">
        <v>69670.198258080709</v>
      </c>
      <c r="V372" s="77">
        <v>2.9014870465471744E-3</v>
      </c>
      <c r="W372" s="80">
        <v>4.5198485957398057E-5</v>
      </c>
      <c r="X372" s="86">
        <f t="shared" si="13"/>
        <v>11026.045449348481</v>
      </c>
    </row>
    <row r="373" spans="1:24" x14ac:dyDescent="0.3">
      <c r="A373" s="33">
        <v>2011</v>
      </c>
      <c r="B373" s="3">
        <v>40549</v>
      </c>
      <c r="C373" s="33">
        <v>1</v>
      </c>
      <c r="D373" s="2">
        <v>6</v>
      </c>
      <c r="E373" s="33">
        <v>6</v>
      </c>
      <c r="F373" s="92">
        <v>371</v>
      </c>
      <c r="G373" s="4">
        <v>-8.1749166666666682</v>
      </c>
      <c r="H373" s="37">
        <v>148.52708333333334</v>
      </c>
      <c r="I373" s="4">
        <v>-6.2862916666666662</v>
      </c>
      <c r="J373" s="37">
        <v>5.5031805555555557</v>
      </c>
      <c r="K373" s="4">
        <v>7.1708819444444467</v>
      </c>
      <c r="L373" s="37">
        <v>5.9692152777777778</v>
      </c>
      <c r="M373" s="4">
        <v>1.9442986111111107</v>
      </c>
      <c r="N373" s="63">
        <v>37.1072214285714</v>
      </c>
      <c r="O373" s="6">
        <v>37.1072214285714</v>
      </c>
      <c r="P373" s="37">
        <v>3.2060639314285688</v>
      </c>
      <c r="Q373" s="7">
        <f t="shared" si="14"/>
        <v>3.2060639314285684</v>
      </c>
      <c r="R373" s="60">
        <v>148.52708333333334</v>
      </c>
      <c r="S373" s="61">
        <v>1083.7427162499998</v>
      </c>
      <c r="T373" s="91"/>
      <c r="U373" s="89">
        <v>69646.667568188452</v>
      </c>
      <c r="V373" s="77">
        <v>2.9583257016225131E-3</v>
      </c>
      <c r="W373" s="80">
        <v>4.5924039131948762E-5</v>
      </c>
      <c r="X373" s="86">
        <f t="shared" si="13"/>
        <v>11029.251513279909</v>
      </c>
    </row>
    <row r="374" spans="1:24" x14ac:dyDescent="0.3">
      <c r="A374" s="33">
        <v>2011</v>
      </c>
      <c r="B374" s="3">
        <v>40550</v>
      </c>
      <c r="C374" s="33">
        <v>1</v>
      </c>
      <c r="D374" s="2">
        <v>7</v>
      </c>
      <c r="E374" s="33">
        <v>7</v>
      </c>
      <c r="F374" s="92">
        <v>372</v>
      </c>
      <c r="G374" s="4">
        <v>-10.492083333333333</v>
      </c>
      <c r="H374" s="37">
        <v>151.25624999999999</v>
      </c>
      <c r="I374" s="4">
        <v>-10.585447916666666</v>
      </c>
      <c r="J374" s="37">
        <v>5.575277777777778</v>
      </c>
      <c r="K374" s="4">
        <v>7.1992777777777777</v>
      </c>
      <c r="L374" s="37">
        <v>5.9924791666666657</v>
      </c>
      <c r="M374" s="4">
        <v>1.9918472222222221</v>
      </c>
      <c r="N374" s="63">
        <v>37.058477777777803</v>
      </c>
      <c r="O374" s="6">
        <v>37.058477777777803</v>
      </c>
      <c r="P374" s="37">
        <v>3.2018524800000021</v>
      </c>
      <c r="Q374" s="7">
        <f t="shared" si="14"/>
        <v>3.2018524800000017</v>
      </c>
      <c r="R374" s="60">
        <v>151.25624999999999</v>
      </c>
      <c r="S374" s="61">
        <v>1103.6563537499999</v>
      </c>
      <c r="T374" s="91"/>
      <c r="U374" s="89">
        <v>69623.136878296194</v>
      </c>
      <c r="V374" s="77">
        <v>2.9011317418875526E-3</v>
      </c>
      <c r="W374" s="80">
        <v>4.5880277730430364E-5</v>
      </c>
      <c r="X374" s="86">
        <f t="shared" si="13"/>
        <v>11032.45336575991</v>
      </c>
    </row>
    <row r="375" spans="1:24" x14ac:dyDescent="0.3">
      <c r="A375" s="33">
        <v>2011</v>
      </c>
      <c r="B375" s="3">
        <v>40551</v>
      </c>
      <c r="C375" s="33">
        <v>1</v>
      </c>
      <c r="D375" s="2">
        <v>8</v>
      </c>
      <c r="E375" s="33">
        <v>8</v>
      </c>
      <c r="F375" s="92">
        <v>373</v>
      </c>
      <c r="G375" s="4">
        <v>-11.04</v>
      </c>
      <c r="H375" s="37">
        <v>150.48541666666668</v>
      </c>
      <c r="I375" s="4">
        <v>-11.484364583333333</v>
      </c>
      <c r="J375" s="37">
        <v>5.4591041666666671</v>
      </c>
      <c r="K375" s="4">
        <v>7.2063055555555566</v>
      </c>
      <c r="L375" s="37">
        <v>5.9201388888888893</v>
      </c>
      <c r="M375" s="4">
        <v>1.8644652777777775</v>
      </c>
      <c r="N375" s="63">
        <v>30.576264285714299</v>
      </c>
      <c r="O375" s="6">
        <v>30.576264285714299</v>
      </c>
      <c r="P375" s="37">
        <v>2.6417892342857154</v>
      </c>
      <c r="Q375" s="7">
        <f t="shared" si="14"/>
        <v>2.6417892342857154</v>
      </c>
      <c r="R375" s="60">
        <v>150.48541666666668</v>
      </c>
      <c r="S375" s="61">
        <v>1098.0318912499999</v>
      </c>
      <c r="T375" s="91"/>
      <c r="U375" s="89">
        <v>69599.606188403937</v>
      </c>
      <c r="V375" s="77">
        <v>2.4059312441993843E-3</v>
      </c>
      <c r="W375" s="80">
        <v>3.7868644653217449E-5</v>
      </c>
      <c r="X375" s="86">
        <f t="shared" si="13"/>
        <v>11035.095154994195</v>
      </c>
    </row>
    <row r="376" spans="1:24" x14ac:dyDescent="0.3">
      <c r="A376" s="33">
        <v>2011</v>
      </c>
      <c r="B376" s="3">
        <v>40552</v>
      </c>
      <c r="C376" s="33">
        <v>1</v>
      </c>
      <c r="D376" s="2">
        <v>9</v>
      </c>
      <c r="E376" s="33">
        <v>9</v>
      </c>
      <c r="F376" s="92">
        <v>374</v>
      </c>
      <c r="G376" s="4">
        <v>-10.163333333333332</v>
      </c>
      <c r="H376" s="37">
        <v>150.23750000000004</v>
      </c>
      <c r="I376" s="4">
        <v>-9.3784062499999994</v>
      </c>
      <c r="J376" s="37">
        <v>5.4695416666666672</v>
      </c>
      <c r="K376" s="4">
        <v>7.1523749999999993</v>
      </c>
      <c r="L376" s="37">
        <v>5.9023541666666661</v>
      </c>
      <c r="M376" s="4">
        <v>1.8859097222222223</v>
      </c>
      <c r="N376" s="63" t="s">
        <v>27</v>
      </c>
      <c r="O376" s="6">
        <v>31.495432712215301</v>
      </c>
      <c r="P376" s="37" t="s">
        <v>27</v>
      </c>
      <c r="Q376" s="7">
        <f t="shared" si="14"/>
        <v>2.7212053863354018</v>
      </c>
      <c r="R376" s="60">
        <v>150.23750000000004</v>
      </c>
      <c r="S376" s="61">
        <v>1096.2229425000003</v>
      </c>
      <c r="T376" s="91"/>
      <c r="U376" s="89">
        <v>69576.07549851168</v>
      </c>
      <c r="V376" s="77" t="s">
        <v>27</v>
      </c>
      <c r="W376" s="80" t="s">
        <v>27</v>
      </c>
      <c r="X376" s="86">
        <f t="shared" si="13"/>
        <v>11037.81636038053</v>
      </c>
    </row>
    <row r="377" spans="1:24" x14ac:dyDescent="0.3">
      <c r="A377" s="33">
        <v>2011</v>
      </c>
      <c r="B377" s="3">
        <v>40553</v>
      </c>
      <c r="C377" s="33">
        <v>1</v>
      </c>
      <c r="D377" s="2">
        <v>10</v>
      </c>
      <c r="E377" s="33">
        <v>10</v>
      </c>
      <c r="F377" s="92">
        <v>375</v>
      </c>
      <c r="G377" s="4">
        <v>-10.672916666666667</v>
      </c>
      <c r="H377" s="37">
        <v>150.73124999999996</v>
      </c>
      <c r="I377" s="4">
        <v>-10.361229166666668</v>
      </c>
      <c r="J377" s="37">
        <v>5.5321736111111113</v>
      </c>
      <c r="K377" s="4">
        <v>7.1297777777777789</v>
      </c>
      <c r="L377" s="37">
        <v>5.8594374999999985</v>
      </c>
      <c r="M377" s="4">
        <v>1.8558263888888886</v>
      </c>
      <c r="N377" s="63" t="s">
        <v>27</v>
      </c>
      <c r="O377" s="6">
        <v>32.414601138716399</v>
      </c>
      <c r="P377" s="37" t="s">
        <v>27</v>
      </c>
      <c r="Q377" s="7">
        <f t="shared" si="14"/>
        <v>2.800621538385097</v>
      </c>
      <c r="R377" s="60">
        <v>150.73124999999996</v>
      </c>
      <c r="S377" s="61">
        <v>1099.8256387499996</v>
      </c>
      <c r="T377" s="31">
        <v>27720</v>
      </c>
      <c r="U377" s="89">
        <v>69552.544808619423</v>
      </c>
      <c r="V377" s="77" t="s">
        <v>27</v>
      </c>
      <c r="W377" s="80" t="s">
        <v>27</v>
      </c>
      <c r="X377" s="86">
        <f t="shared" si="13"/>
        <v>11040.616981918914</v>
      </c>
    </row>
    <row r="378" spans="1:24" x14ac:dyDescent="0.3">
      <c r="A378" s="33">
        <v>2011</v>
      </c>
      <c r="B378" s="3">
        <v>40554</v>
      </c>
      <c r="C378" s="33">
        <v>1</v>
      </c>
      <c r="D378" s="2">
        <v>11</v>
      </c>
      <c r="E378" s="33">
        <v>11</v>
      </c>
      <c r="F378" s="92">
        <v>376</v>
      </c>
      <c r="G378" s="4">
        <v>-7.8780833333333362</v>
      </c>
      <c r="H378" s="37">
        <v>151.00208333333333</v>
      </c>
      <c r="I378" s="4">
        <v>-5.6626979166666676</v>
      </c>
      <c r="J378" s="37">
        <v>5.3356458333333334</v>
      </c>
      <c r="K378" s="4">
        <v>7.1710625000000006</v>
      </c>
      <c r="L378" s="37">
        <v>5.9073541666666669</v>
      </c>
      <c r="M378" s="4">
        <v>1.7421597222222216</v>
      </c>
      <c r="N378" s="63">
        <v>33.333769565217402</v>
      </c>
      <c r="O378" s="6">
        <v>33.333769565217402</v>
      </c>
      <c r="P378" s="37">
        <v>2.8800376904347837</v>
      </c>
      <c r="Q378" s="7">
        <f t="shared" si="14"/>
        <v>2.8800376904347837</v>
      </c>
      <c r="R378" s="60">
        <v>151.00208333333333</v>
      </c>
      <c r="S378" s="61">
        <v>1101.8018012499999</v>
      </c>
      <c r="T378" s="91"/>
      <c r="U378" s="89">
        <v>69529.014118727166</v>
      </c>
      <c r="V378" s="77">
        <v>2.6139344546064146E-3</v>
      </c>
      <c r="W378" s="80">
        <v>4.1328603972250964E-5</v>
      </c>
      <c r="X378" s="86">
        <f t="shared" si="13"/>
        <v>11043.497019609349</v>
      </c>
    </row>
    <row r="379" spans="1:24" x14ac:dyDescent="0.3">
      <c r="A379" s="33">
        <v>2011</v>
      </c>
      <c r="B379" s="3">
        <v>40555</v>
      </c>
      <c r="C379" s="33">
        <v>1</v>
      </c>
      <c r="D379" s="2">
        <v>12</v>
      </c>
      <c r="E379" s="33">
        <v>12</v>
      </c>
      <c r="F379" s="92">
        <v>377</v>
      </c>
      <c r="G379" s="4">
        <v>-9.7610416666666673</v>
      </c>
      <c r="H379" s="37">
        <v>156.30833333333337</v>
      </c>
      <c r="I379" s="4">
        <v>-7.2446666666666673</v>
      </c>
      <c r="J379" s="37">
        <v>5.2826805555555572</v>
      </c>
      <c r="K379" s="4">
        <v>7.1894027777777767</v>
      </c>
      <c r="L379" s="37">
        <v>5.8953055555555549</v>
      </c>
      <c r="M379" s="4">
        <v>1.6964652777777778</v>
      </c>
      <c r="N379" s="63">
        <v>24.155080000000002</v>
      </c>
      <c r="O379" s="6">
        <v>24.155080000000002</v>
      </c>
      <c r="P379" s="37">
        <v>2.0869989120000003</v>
      </c>
      <c r="Q379" s="7">
        <f t="shared" si="14"/>
        <v>2.0869989119999999</v>
      </c>
      <c r="R379" s="60">
        <v>156.30833333333337</v>
      </c>
      <c r="S379" s="61">
        <v>1140.5193850000003</v>
      </c>
      <c r="T379" s="91"/>
      <c r="U379" s="89">
        <v>69505.483428834908</v>
      </c>
      <c r="V379" s="77">
        <v>1.8298671109391095E-3</v>
      </c>
      <c r="W379" s="80">
        <v>2.9959315744186529E-5</v>
      </c>
      <c r="X379" s="86">
        <f t="shared" si="13"/>
        <v>11045.584018521349</v>
      </c>
    </row>
    <row r="380" spans="1:24" x14ac:dyDescent="0.3">
      <c r="A380" s="33">
        <v>2011</v>
      </c>
      <c r="B380" s="3">
        <v>40556</v>
      </c>
      <c r="C380" s="33">
        <v>1</v>
      </c>
      <c r="D380" s="2">
        <v>13</v>
      </c>
      <c r="E380" s="33">
        <v>13</v>
      </c>
      <c r="F380" s="92">
        <v>378</v>
      </c>
      <c r="G380" s="4">
        <v>-9.9439583333333346</v>
      </c>
      <c r="H380" s="37">
        <v>159.30208333333331</v>
      </c>
      <c r="I380" s="4">
        <v>-8.8063229166666694</v>
      </c>
      <c r="J380" s="37">
        <v>5.3134722222222219</v>
      </c>
      <c r="K380" s="4">
        <v>7.1104513888888903</v>
      </c>
      <c r="L380" s="37">
        <v>5.9671388888888899</v>
      </c>
      <c r="M380" s="4">
        <v>1.6808888888888889</v>
      </c>
      <c r="N380" s="63">
        <v>56.9069</v>
      </c>
      <c r="O380" s="6">
        <v>56.9069</v>
      </c>
      <c r="P380" s="37">
        <v>4.9167561600000003</v>
      </c>
      <c r="Q380" s="7">
        <f t="shared" si="14"/>
        <v>4.9167561600000003</v>
      </c>
      <c r="R380" s="60">
        <v>159.30208333333331</v>
      </c>
      <c r="S380" s="61">
        <v>1162.3635812499999</v>
      </c>
      <c r="T380" s="91"/>
      <c r="U380" s="89">
        <v>69481.952738942651</v>
      </c>
      <c r="V380" s="77">
        <v>4.2299640485230494E-3</v>
      </c>
      <c r="W380" s="80">
        <v>7.0606632356912338E-5</v>
      </c>
      <c r="X380" s="86">
        <f t="shared" si="13"/>
        <v>11050.50077468135</v>
      </c>
    </row>
    <row r="381" spans="1:24" x14ac:dyDescent="0.3">
      <c r="A381" s="33">
        <v>2011</v>
      </c>
      <c r="B381" s="3">
        <v>40557</v>
      </c>
      <c r="C381" s="33">
        <v>1</v>
      </c>
      <c r="D381" s="2">
        <v>14</v>
      </c>
      <c r="E381" s="33">
        <v>14</v>
      </c>
      <c r="F381" s="92">
        <v>379</v>
      </c>
      <c r="G381" s="4">
        <v>-8.5393750000000015</v>
      </c>
      <c r="H381" s="37">
        <v>198.35208333333333</v>
      </c>
      <c r="I381" s="4">
        <v>-7.5737499999999995</v>
      </c>
      <c r="J381" s="37">
        <v>5.7482013888888899</v>
      </c>
      <c r="K381" s="4">
        <v>6.9254027777777774</v>
      </c>
      <c r="L381" s="37">
        <v>5.623520833333334</v>
      </c>
      <c r="M381" s="4">
        <v>2.0020694444444445</v>
      </c>
      <c r="N381" s="63">
        <v>103.850920930233</v>
      </c>
      <c r="O381" s="6">
        <v>103.850920930233</v>
      </c>
      <c r="P381" s="37">
        <v>8.9727195683721312</v>
      </c>
      <c r="Q381" s="7">
        <f t="shared" si="14"/>
        <v>8.9727195683721312</v>
      </c>
      <c r="R381" s="60">
        <v>198.35208333333333</v>
      </c>
      <c r="S381" s="61">
        <v>1447.29581125</v>
      </c>
      <c r="T381" s="91"/>
      <c r="U381" s="89">
        <v>69458.422049050394</v>
      </c>
      <c r="V381" s="77">
        <v>6.1996445361246332E-3</v>
      </c>
      <c r="W381" s="80">
        <v>1.2889858173200142E-4</v>
      </c>
      <c r="X381" s="86">
        <f t="shared" si="13"/>
        <v>11059.473494249722</v>
      </c>
    </row>
    <row r="382" spans="1:24" x14ac:dyDescent="0.3">
      <c r="A382" s="33">
        <v>2011</v>
      </c>
      <c r="B382" s="3">
        <v>40558</v>
      </c>
      <c r="C382" s="33">
        <v>1</v>
      </c>
      <c r="D382" s="2">
        <v>15</v>
      </c>
      <c r="E382" s="33">
        <v>15</v>
      </c>
      <c r="F382" s="92">
        <v>380</v>
      </c>
      <c r="G382" s="4">
        <v>-6.5272083333333351</v>
      </c>
      <c r="H382" s="37">
        <v>209.41041666666669</v>
      </c>
      <c r="I382" s="4">
        <v>-4.5704270833333336</v>
      </c>
      <c r="J382" s="37">
        <v>6.076458333333334</v>
      </c>
      <c r="K382" s="4">
        <v>6.873298611111113</v>
      </c>
      <c r="L382" s="37">
        <v>5.4722986111111132</v>
      </c>
      <c r="M382" s="4">
        <v>2.4580138888888885</v>
      </c>
      <c r="N382" s="63">
        <v>104.107252173913</v>
      </c>
      <c r="O382" s="6">
        <v>104.107252173913</v>
      </c>
      <c r="P382" s="37">
        <v>8.9948665878260829</v>
      </c>
      <c r="Q382" s="7">
        <f t="shared" si="14"/>
        <v>8.9948665878260847</v>
      </c>
      <c r="R382" s="60">
        <v>209.41041666666669</v>
      </c>
      <c r="S382" s="61">
        <v>1527.9840462500003</v>
      </c>
      <c r="T382" s="91"/>
      <c r="U382" s="89">
        <v>69434.891359158137</v>
      </c>
      <c r="V382" s="77">
        <v>5.8867542563035323E-3</v>
      </c>
      <c r="W382" s="80">
        <v>1.2926353969986408E-4</v>
      </c>
      <c r="X382" s="86">
        <f t="shared" si="13"/>
        <v>11068.468360837547</v>
      </c>
    </row>
    <row r="383" spans="1:24" x14ac:dyDescent="0.3">
      <c r="A383" s="33">
        <v>2011</v>
      </c>
      <c r="B383" s="3">
        <v>40559</v>
      </c>
      <c r="C383" s="33">
        <v>1</v>
      </c>
      <c r="D383" s="2">
        <v>16</v>
      </c>
      <c r="E383" s="33">
        <v>16</v>
      </c>
      <c r="F383" s="92">
        <v>381</v>
      </c>
      <c r="G383" s="4">
        <v>-13.209999999999999</v>
      </c>
      <c r="H383" s="37">
        <v>208.72291666666663</v>
      </c>
      <c r="I383" s="4">
        <v>-10.93403125</v>
      </c>
      <c r="J383" s="37">
        <v>6.2711527777777762</v>
      </c>
      <c r="K383" s="4">
        <v>6.9165000000000019</v>
      </c>
      <c r="L383" s="37">
        <v>6.0347083333333345</v>
      </c>
      <c r="M383" s="4">
        <v>2.986548611111111</v>
      </c>
      <c r="N383" s="63" t="s">
        <v>27</v>
      </c>
      <c r="O383" s="6">
        <v>108.445397515528</v>
      </c>
      <c r="P383" s="37" t="s">
        <v>27</v>
      </c>
      <c r="Q383" s="7">
        <f t="shared" si="14"/>
        <v>9.3696823453416194</v>
      </c>
      <c r="R383" s="60">
        <v>208.72291666666663</v>
      </c>
      <c r="S383" s="61">
        <v>1522.9676337499998</v>
      </c>
      <c r="T383" s="91"/>
      <c r="U383" s="89">
        <v>69411.36066926588</v>
      </c>
      <c r="V383" s="77" t="s">
        <v>27</v>
      </c>
      <c r="W383" s="80" t="s">
        <v>27</v>
      </c>
      <c r="X383" s="86">
        <f t="shared" si="13"/>
        <v>11077.838043182888</v>
      </c>
    </row>
    <row r="384" spans="1:24" x14ac:dyDescent="0.3">
      <c r="A384" s="33">
        <v>2011</v>
      </c>
      <c r="B384" s="3">
        <v>40560</v>
      </c>
      <c r="C384" s="33">
        <v>1</v>
      </c>
      <c r="D384" s="2">
        <v>17</v>
      </c>
      <c r="E384" s="33">
        <v>17</v>
      </c>
      <c r="F384" s="92">
        <v>382</v>
      </c>
      <c r="G384" s="4">
        <v>-12.836520833333326</v>
      </c>
      <c r="H384" s="37">
        <v>205.9083333333333</v>
      </c>
      <c r="I384" s="4">
        <v>-11.572406249999997</v>
      </c>
      <c r="J384" s="37">
        <v>6.1562361111111095</v>
      </c>
      <c r="K384" s="4">
        <v>6.9005347222222229</v>
      </c>
      <c r="L384" s="37">
        <v>6.0565347222222208</v>
      </c>
      <c r="M384" s="4">
        <v>3.3828472222222215</v>
      </c>
      <c r="N384" s="63">
        <v>112.783542857143</v>
      </c>
      <c r="O384" s="6">
        <v>112.783542857143</v>
      </c>
      <c r="P384" s="37">
        <v>9.7444981028571558</v>
      </c>
      <c r="Q384" s="7">
        <f t="shared" si="14"/>
        <v>9.7444981028571558</v>
      </c>
      <c r="R384" s="60">
        <v>205.9083333333333</v>
      </c>
      <c r="S384" s="61">
        <v>1502.4307449999997</v>
      </c>
      <c r="T384" s="91"/>
      <c r="U384" s="89">
        <v>69387.829979373622</v>
      </c>
      <c r="V384" s="77">
        <v>6.4858218159381167E-3</v>
      </c>
      <c r="W384" s="80">
        <v>1.4013786991927762E-4</v>
      </c>
      <c r="X384" s="86">
        <f t="shared" si="13"/>
        <v>11087.582541285745</v>
      </c>
    </row>
    <row r="385" spans="1:24" x14ac:dyDescent="0.3">
      <c r="A385" s="33">
        <v>2011</v>
      </c>
      <c r="B385" s="3">
        <v>40561</v>
      </c>
      <c r="C385" s="33">
        <v>1</v>
      </c>
      <c r="D385" s="2">
        <v>18</v>
      </c>
      <c r="E385" s="33">
        <v>18</v>
      </c>
      <c r="F385" s="92">
        <v>383</v>
      </c>
      <c r="G385" s="4">
        <v>-1.5427083333333329</v>
      </c>
      <c r="H385" s="37">
        <v>203.19583333333335</v>
      </c>
      <c r="I385" s="4">
        <v>0.98883333333333301</v>
      </c>
      <c r="J385" s="37">
        <v>5.4668680555555556</v>
      </c>
      <c r="K385" s="4">
        <v>6.5087986111111116</v>
      </c>
      <c r="L385" s="37">
        <v>5.6804861111111107</v>
      </c>
      <c r="M385" s="4">
        <v>2.9773402777777775</v>
      </c>
      <c r="N385" s="63">
        <v>216.151344827586</v>
      </c>
      <c r="O385" s="6">
        <v>216.151344827586</v>
      </c>
      <c r="P385" s="37">
        <v>18.675476193103428</v>
      </c>
      <c r="Q385" s="7">
        <f t="shared" si="14"/>
        <v>18.675476193103432</v>
      </c>
      <c r="R385" s="60">
        <v>203.19583333333335</v>
      </c>
      <c r="S385" s="61">
        <v>1482.6387175000002</v>
      </c>
      <c r="T385" s="91"/>
      <c r="U385" s="89">
        <v>69364.299289481365</v>
      </c>
      <c r="V385" s="77">
        <v>1.2596107178823505E-2</v>
      </c>
      <c r="W385" s="80">
        <v>2.6867370597002645E-4</v>
      </c>
      <c r="X385" s="86">
        <f t="shared" si="13"/>
        <v>11106.258017478849</v>
      </c>
    </row>
    <row r="386" spans="1:24" x14ac:dyDescent="0.3">
      <c r="A386" s="33">
        <v>2011</v>
      </c>
      <c r="B386" s="3">
        <v>40562</v>
      </c>
      <c r="C386" s="33">
        <v>1</v>
      </c>
      <c r="D386" s="2">
        <v>19</v>
      </c>
      <c r="E386" s="33">
        <v>19</v>
      </c>
      <c r="F386" s="92">
        <v>384</v>
      </c>
      <c r="G386" s="4">
        <v>-10.028333333333331</v>
      </c>
      <c r="H386" s="37">
        <v>202.70624999999993</v>
      </c>
      <c r="I386" s="4">
        <v>-7.1251666666666669</v>
      </c>
      <c r="J386" s="37">
        <v>5.8313055555555549</v>
      </c>
      <c r="K386" s="4">
        <v>6.630097222222223</v>
      </c>
      <c r="L386" s="37">
        <v>5.7673888888888882</v>
      </c>
      <c r="M386" s="4">
        <v>3.0905833333333335</v>
      </c>
      <c r="N386" s="63">
        <v>138.20634999999999</v>
      </c>
      <c r="O386" s="6">
        <v>138.20634999999999</v>
      </c>
      <c r="P386" s="37">
        <v>11.941028639999999</v>
      </c>
      <c r="Q386" s="7">
        <f t="shared" si="14"/>
        <v>11.941028640000001</v>
      </c>
      <c r="R386" s="60">
        <v>202.70624999999993</v>
      </c>
      <c r="S386" s="61">
        <v>1479.0664237499993</v>
      </c>
      <c r="T386" s="91"/>
      <c r="U386" s="89">
        <v>69340.768599589108</v>
      </c>
      <c r="V386" s="77">
        <v>8.0733552247943818E-3</v>
      </c>
      <c r="W386" s="80">
        <v>1.7185126104967991E-4</v>
      </c>
      <c r="X386" s="86">
        <f t="shared" si="13"/>
        <v>11118.199046118849</v>
      </c>
    </row>
    <row r="387" spans="1:24" x14ac:dyDescent="0.3">
      <c r="A387" s="33">
        <v>2011</v>
      </c>
      <c r="B387" s="3">
        <v>40563</v>
      </c>
      <c r="C387" s="33">
        <v>1</v>
      </c>
      <c r="D387" s="2">
        <v>20</v>
      </c>
      <c r="E387" s="33">
        <v>20</v>
      </c>
      <c r="F387" s="92">
        <v>385</v>
      </c>
      <c r="G387" s="4">
        <v>-10.523541666666668</v>
      </c>
      <c r="H387" s="37">
        <v>202.51250000000002</v>
      </c>
      <c r="I387" s="4">
        <v>-8.4178854166666675</v>
      </c>
      <c r="J387" s="37">
        <v>5.7563055555555556</v>
      </c>
      <c r="K387" s="4">
        <v>6.5880972222222232</v>
      </c>
      <c r="L387" s="37">
        <v>5.7473750000000008</v>
      </c>
      <c r="M387" s="4">
        <v>2.8635277777777781</v>
      </c>
      <c r="N387" s="63">
        <v>188.60376086956501</v>
      </c>
      <c r="O387" s="6">
        <v>188.60376086956501</v>
      </c>
      <c r="P387" s="37">
        <v>16.295364939130415</v>
      </c>
      <c r="Q387" s="7">
        <f t="shared" si="14"/>
        <v>16.295364939130419</v>
      </c>
      <c r="R387" s="60">
        <v>202.51250000000002</v>
      </c>
      <c r="S387" s="61">
        <v>1477.6527074999999</v>
      </c>
      <c r="T387" s="91"/>
      <c r="U387" s="89">
        <v>69317.237909696851</v>
      </c>
      <c r="V387" s="77">
        <v>1.1027872013783331E-2</v>
      </c>
      <c r="W387" s="80">
        <v>2.3460249876917021E-4</v>
      </c>
      <c r="X387" s="86">
        <f t="shared" si="13"/>
        <v>11134.49441105798</v>
      </c>
    </row>
    <row r="388" spans="1:24" x14ac:dyDescent="0.3">
      <c r="A388" s="33">
        <v>2011</v>
      </c>
      <c r="B388" s="3">
        <v>40564</v>
      </c>
      <c r="C388" s="33">
        <v>1</v>
      </c>
      <c r="D388" s="2">
        <v>21</v>
      </c>
      <c r="E388" s="33">
        <v>21</v>
      </c>
      <c r="F388" s="92">
        <v>386</v>
      </c>
      <c r="G388" s="4">
        <v>-11.803749999999999</v>
      </c>
      <c r="H388" s="37">
        <v>206.89583333333334</v>
      </c>
      <c r="I388" s="4">
        <v>-11.099437500000001</v>
      </c>
      <c r="J388" s="37">
        <v>5.5522847222222218</v>
      </c>
      <c r="K388" s="4">
        <v>6.4714652777777752</v>
      </c>
      <c r="L388" s="37">
        <v>5.7033749999999985</v>
      </c>
      <c r="M388" s="4">
        <v>2.6531458333333333</v>
      </c>
      <c r="N388" s="63">
        <v>180.63969166666701</v>
      </c>
      <c r="O388" s="6">
        <v>180.63969166666701</v>
      </c>
      <c r="P388" s="37">
        <v>15.607269360000029</v>
      </c>
      <c r="Q388" s="7">
        <f t="shared" si="14"/>
        <v>15.607269360000029</v>
      </c>
      <c r="R388" s="60">
        <v>206.89583333333334</v>
      </c>
      <c r="S388" s="61">
        <v>1509.6361374999999</v>
      </c>
      <c r="T388" s="91"/>
      <c r="U388" s="89">
        <v>69293.707219804593</v>
      </c>
      <c r="V388" s="77">
        <v>1.0338431210216064E-2</v>
      </c>
      <c r="W388" s="80">
        <v>2.2477762827911814E-4</v>
      </c>
      <c r="X388" s="86">
        <f t="shared" si="13"/>
        <v>11150.10168041798</v>
      </c>
    </row>
    <row r="389" spans="1:24" x14ac:dyDescent="0.3">
      <c r="A389" s="33">
        <v>2011</v>
      </c>
      <c r="B389" s="3">
        <v>40565</v>
      </c>
      <c r="C389" s="33">
        <v>1</v>
      </c>
      <c r="D389" s="2">
        <v>22</v>
      </c>
      <c r="E389" s="33">
        <v>22</v>
      </c>
      <c r="F389" s="92">
        <v>387</v>
      </c>
      <c r="G389" s="4">
        <v>-13.624375000000001</v>
      </c>
      <c r="H389" s="37">
        <v>204.63958333333332</v>
      </c>
      <c r="I389" s="4">
        <v>-11.690312500000003</v>
      </c>
      <c r="J389" s="37">
        <v>5.6197013888888891</v>
      </c>
      <c r="K389" s="4">
        <v>6.3908125000000027</v>
      </c>
      <c r="L389" s="37">
        <v>5.577263888888889</v>
      </c>
      <c r="M389" s="4">
        <v>2.5014791666666665</v>
      </c>
      <c r="N389" s="63">
        <v>151.927222727273</v>
      </c>
      <c r="O389" s="6">
        <v>151.927222727273</v>
      </c>
      <c r="P389" s="37">
        <v>13.126512043636387</v>
      </c>
      <c r="Q389" s="7">
        <f t="shared" si="14"/>
        <v>13.126512043636385</v>
      </c>
      <c r="R389" s="60">
        <v>204.63958333333332</v>
      </c>
      <c r="S389" s="61">
        <v>1493.1731837499997</v>
      </c>
      <c r="T389" s="91"/>
      <c r="U389" s="89">
        <v>69270.176529912336</v>
      </c>
      <c r="V389" s="77">
        <v>8.7910178045590617E-3</v>
      </c>
      <c r="W389" s="80">
        <v>1.8911813376842174E-4</v>
      </c>
      <c r="X389" s="86">
        <f t="shared" si="13"/>
        <v>11163.228192461616</v>
      </c>
    </row>
    <row r="390" spans="1:24" x14ac:dyDescent="0.3">
      <c r="A390" s="33">
        <v>2011</v>
      </c>
      <c r="B390" s="3">
        <v>40566</v>
      </c>
      <c r="C390" s="33">
        <v>1</v>
      </c>
      <c r="D390" s="2">
        <v>23</v>
      </c>
      <c r="E390" s="33">
        <v>23</v>
      </c>
      <c r="F390" s="92">
        <v>388</v>
      </c>
      <c r="G390" s="4">
        <v>-19.687083333333337</v>
      </c>
      <c r="H390" s="37">
        <v>207.28958333333324</v>
      </c>
      <c r="I390" s="4">
        <v>-19.329895833333332</v>
      </c>
      <c r="J390" s="37">
        <v>5.6770416666666668</v>
      </c>
      <c r="K390" s="4">
        <v>6.3677499999999982</v>
      </c>
      <c r="L390" s="37">
        <v>5.6598611111111117</v>
      </c>
      <c r="M390" s="4">
        <v>2.5069652777777778</v>
      </c>
      <c r="N390" s="63" t="s">
        <v>27</v>
      </c>
      <c r="O390" s="6">
        <v>126.207753671329</v>
      </c>
      <c r="P390" s="37" t="s">
        <v>27</v>
      </c>
      <c r="Q390" s="7">
        <f t="shared" si="14"/>
        <v>10.904349917202826</v>
      </c>
      <c r="R390" s="60">
        <v>207.28958333333324</v>
      </c>
      <c r="S390" s="61">
        <v>1512.5091737499993</v>
      </c>
      <c r="T390" s="91"/>
      <c r="U390" s="89">
        <v>69246.645840020079</v>
      </c>
      <c r="V390" s="77" t="s">
        <v>27</v>
      </c>
      <c r="W390" s="80" t="s">
        <v>27</v>
      </c>
      <c r="X390" s="86">
        <f t="shared" si="13"/>
        <v>11174.132542378818</v>
      </c>
    </row>
    <row r="391" spans="1:24" x14ac:dyDescent="0.3">
      <c r="A391" s="33">
        <v>2011</v>
      </c>
      <c r="B391" s="3">
        <v>40567</v>
      </c>
      <c r="C391" s="33">
        <v>1</v>
      </c>
      <c r="D391" s="2">
        <v>24</v>
      </c>
      <c r="E391" s="33">
        <v>24</v>
      </c>
      <c r="F391" s="92">
        <v>389</v>
      </c>
      <c r="G391" s="4">
        <v>-16.081666666666667</v>
      </c>
      <c r="H391" s="37">
        <v>206.96875000000003</v>
      </c>
      <c r="I391" s="4">
        <v>-14.142468749999999</v>
      </c>
      <c r="J391" s="37">
        <v>5.6681805555555549</v>
      </c>
      <c r="K391" s="4">
        <v>6.3072083333333326</v>
      </c>
      <c r="L391" s="37">
        <v>5.6023472222222219</v>
      </c>
      <c r="M391" s="4">
        <v>2.4228888888888886</v>
      </c>
      <c r="N391" s="63">
        <v>100.488284615385</v>
      </c>
      <c r="O391" s="6">
        <v>100.488284615385</v>
      </c>
      <c r="P391" s="37">
        <v>8.6821877907692642</v>
      </c>
      <c r="Q391" s="7">
        <f t="shared" si="14"/>
        <v>8.6821877907692642</v>
      </c>
      <c r="R391" s="60">
        <v>206.96875000000003</v>
      </c>
      <c r="S391" s="61">
        <v>1510.1681812500001</v>
      </c>
      <c r="T391" s="91"/>
      <c r="U391" s="89">
        <v>69223.115150127822</v>
      </c>
      <c r="V391" s="77">
        <v>5.7491529079779858E-3</v>
      </c>
      <c r="W391" s="80">
        <v>1.2517814922596217E-4</v>
      </c>
      <c r="X391" s="86">
        <f t="shared" si="13"/>
        <v>11182.814730169588</v>
      </c>
    </row>
    <row r="392" spans="1:24" x14ac:dyDescent="0.3">
      <c r="A392" s="33">
        <v>2011</v>
      </c>
      <c r="B392" s="3">
        <v>40568</v>
      </c>
      <c r="C392" s="33">
        <v>1</v>
      </c>
      <c r="D392" s="2">
        <v>25</v>
      </c>
      <c r="E392" s="33">
        <v>25</v>
      </c>
      <c r="F392" s="92">
        <v>390</v>
      </c>
      <c r="G392" s="4">
        <v>-4.6300624999999984</v>
      </c>
      <c r="H392" s="37">
        <v>207.46041666666665</v>
      </c>
      <c r="I392" s="4">
        <v>-2.0134895833333335</v>
      </c>
      <c r="J392" s="37">
        <v>5.3685555555555551</v>
      </c>
      <c r="K392" s="4">
        <v>6.1410555555555559</v>
      </c>
      <c r="L392" s="37">
        <v>5.3539513888888903</v>
      </c>
      <c r="M392" s="4">
        <v>2.2867569444444436</v>
      </c>
      <c r="N392" s="63">
        <v>120.578761904762</v>
      </c>
      <c r="O392" s="6">
        <v>120.578761904762</v>
      </c>
      <c r="P392" s="37">
        <v>10.418005028571438</v>
      </c>
      <c r="Q392" s="7">
        <f t="shared" si="14"/>
        <v>10.418005028571438</v>
      </c>
      <c r="R392" s="60">
        <v>207.46041666666665</v>
      </c>
      <c r="S392" s="61">
        <v>1513.7556762499996</v>
      </c>
      <c r="T392" s="91"/>
      <c r="U392" s="89">
        <v>69199.584460235565</v>
      </c>
      <c r="V392" s="77">
        <v>6.8822235926340363E-3</v>
      </c>
      <c r="W392" s="80">
        <v>1.5025943765193636E-4</v>
      </c>
      <c r="X392" s="86">
        <f t="shared" si="13"/>
        <v>11193.23273519816</v>
      </c>
    </row>
    <row r="393" spans="1:24" x14ac:dyDescent="0.3">
      <c r="A393" s="33">
        <v>2011</v>
      </c>
      <c r="B393" s="3">
        <v>40569</v>
      </c>
      <c r="C393" s="33">
        <v>1</v>
      </c>
      <c r="D393" s="2">
        <v>26</v>
      </c>
      <c r="E393" s="33">
        <v>26</v>
      </c>
      <c r="F393" s="92">
        <v>391</v>
      </c>
      <c r="G393" s="4">
        <v>-3.9290416666666665</v>
      </c>
      <c r="H393" s="37">
        <v>205.85416666666671</v>
      </c>
      <c r="I393" s="4">
        <v>-2.1057291666666664</v>
      </c>
      <c r="J393" s="37">
        <v>5.4291527777777766</v>
      </c>
      <c r="K393" s="4">
        <v>6.1948680555555553</v>
      </c>
      <c r="L393" s="37">
        <v>5.5149791666666665</v>
      </c>
      <c r="M393" s="4">
        <v>2.274729166666666</v>
      </c>
      <c r="N393" s="63">
        <v>102.4426</v>
      </c>
      <c r="O393" s="6">
        <v>102.4426</v>
      </c>
      <c r="P393" s="37">
        <v>8.8510406400000008</v>
      </c>
      <c r="Q393" s="7">
        <f t="shared" si="14"/>
        <v>8.8510406400000008</v>
      </c>
      <c r="R393" s="60">
        <v>205.85416666666671</v>
      </c>
      <c r="S393" s="61">
        <v>1502.0355125000001</v>
      </c>
      <c r="T393" s="91"/>
      <c r="U393" s="89">
        <v>69176.053770343307</v>
      </c>
      <c r="V393" s="77">
        <v>5.8926973206300942E-3</v>
      </c>
      <c r="W393" s="80">
        <v>1.2770545068059095E-4</v>
      </c>
      <c r="X393" s="86">
        <f t="shared" si="13"/>
        <v>11202.08377583816</v>
      </c>
    </row>
    <row r="394" spans="1:24" x14ac:dyDescent="0.3">
      <c r="A394" s="33">
        <v>2011</v>
      </c>
      <c r="B394" s="3">
        <v>40570</v>
      </c>
      <c r="C394" s="33">
        <v>1</v>
      </c>
      <c r="D394" s="2">
        <v>27</v>
      </c>
      <c r="E394" s="33">
        <v>27</v>
      </c>
      <c r="F394" s="92">
        <v>392</v>
      </c>
      <c r="G394" s="4">
        <v>-4.9658124999999993</v>
      </c>
      <c r="H394" s="37">
        <v>206.47083333333339</v>
      </c>
      <c r="I394" s="4">
        <v>-3.2893958333333337</v>
      </c>
      <c r="J394" s="37">
        <v>5.4445000000000014</v>
      </c>
      <c r="K394" s="4">
        <v>6.1561944444444459</v>
      </c>
      <c r="L394" s="37">
        <v>5.5283958333333336</v>
      </c>
      <c r="M394" s="4">
        <v>2.2705625</v>
      </c>
      <c r="N394" s="63">
        <v>131.383030434783</v>
      </c>
      <c r="O394" s="6">
        <v>131.383030434783</v>
      </c>
      <c r="P394" s="37">
        <v>11.35149382956525</v>
      </c>
      <c r="Q394" s="7">
        <f t="shared" si="14"/>
        <v>11.351493829565252</v>
      </c>
      <c r="R394" s="60">
        <v>206.47083333333339</v>
      </c>
      <c r="S394" s="61">
        <v>1506.5350825000005</v>
      </c>
      <c r="T394" s="91"/>
      <c r="U394" s="89">
        <v>69152.52308045105</v>
      </c>
      <c r="V394" s="77">
        <v>7.5348353725212674E-3</v>
      </c>
      <c r="W394" s="80">
        <v>1.6384231545075878E-4</v>
      </c>
      <c r="X394" s="86">
        <f t="shared" si="13"/>
        <v>11213.435269667725</v>
      </c>
    </row>
    <row r="395" spans="1:24" x14ac:dyDescent="0.3">
      <c r="A395" s="33">
        <v>2011</v>
      </c>
      <c r="B395" s="3">
        <v>40571</v>
      </c>
      <c r="C395" s="33">
        <v>1</v>
      </c>
      <c r="D395" s="2">
        <v>28</v>
      </c>
      <c r="E395" s="33">
        <v>28</v>
      </c>
      <c r="F395" s="92">
        <v>393</v>
      </c>
      <c r="G395" s="4">
        <v>-6.1017500000000018</v>
      </c>
      <c r="H395" s="37">
        <v>206.06874999999994</v>
      </c>
      <c r="I395" s="4">
        <v>-3.9360208333333331</v>
      </c>
      <c r="J395" s="37">
        <v>5.3781249999999998</v>
      </c>
      <c r="K395" s="4">
        <v>6.1335347222222216</v>
      </c>
      <c r="L395" s="37">
        <v>5.4904791666666668</v>
      </c>
      <c r="M395" s="4">
        <v>2.2920000000000003</v>
      </c>
      <c r="N395" s="63">
        <v>116.63684000000001</v>
      </c>
      <c r="O395" s="6">
        <v>116.63684000000001</v>
      </c>
      <c r="P395" s="37">
        <v>10.077422975999999</v>
      </c>
      <c r="Q395" s="7">
        <f t="shared" si="14"/>
        <v>10.077422975999999</v>
      </c>
      <c r="R395" s="60">
        <v>206.06874999999994</v>
      </c>
      <c r="S395" s="61">
        <v>1503.6012412499995</v>
      </c>
      <c r="T395" s="91"/>
      <c r="U395" s="89">
        <v>69128.992390558793</v>
      </c>
      <c r="V395" s="77">
        <v>6.7021911791069443E-3</v>
      </c>
      <c r="W395" s="80">
        <v>1.4550588695435074E-4</v>
      </c>
      <c r="X395" s="86">
        <f t="shared" si="13"/>
        <v>11223.512692643726</v>
      </c>
    </row>
    <row r="396" spans="1:24" x14ac:dyDescent="0.3">
      <c r="A396" s="33">
        <v>2011</v>
      </c>
      <c r="B396" s="3">
        <v>40572</v>
      </c>
      <c r="C396" s="33">
        <v>1</v>
      </c>
      <c r="D396" s="2">
        <v>29</v>
      </c>
      <c r="E396" s="33">
        <v>29</v>
      </c>
      <c r="F396" s="92">
        <v>394</v>
      </c>
      <c r="G396" s="4">
        <v>-9.9174999999999986</v>
      </c>
      <c r="H396" s="37">
        <v>207.89999999999995</v>
      </c>
      <c r="I396" s="4">
        <v>-9.7516145833333336</v>
      </c>
      <c r="J396" s="37">
        <v>5.3603402777777776</v>
      </c>
      <c r="K396" s="4">
        <v>6.1077569444444437</v>
      </c>
      <c r="L396" s="37">
        <v>5.3530833333333332</v>
      </c>
      <c r="M396" s="4">
        <v>2.2196180555555558</v>
      </c>
      <c r="N396" s="63" t="s">
        <v>27</v>
      </c>
      <c r="O396" s="6">
        <v>114.65941896551701</v>
      </c>
      <c r="P396" s="37" t="s">
        <v>27</v>
      </c>
      <c r="Q396" s="7">
        <f t="shared" si="14"/>
        <v>9.9065737986206699</v>
      </c>
      <c r="R396" s="60">
        <v>207.89999999999995</v>
      </c>
      <c r="S396" s="61">
        <v>1516.9631399999996</v>
      </c>
      <c r="T396" s="91"/>
      <c r="U396" s="89">
        <v>69105.461700666536</v>
      </c>
      <c r="V396" s="77" t="s">
        <v>27</v>
      </c>
      <c r="W396" s="80" t="s">
        <v>27</v>
      </c>
      <c r="X396" s="86">
        <f t="shared" si="13"/>
        <v>11233.419266442346</v>
      </c>
    </row>
    <row r="397" spans="1:24" x14ac:dyDescent="0.3">
      <c r="A397" s="33">
        <v>2011</v>
      </c>
      <c r="B397" s="3">
        <v>40573</v>
      </c>
      <c r="C397" s="33">
        <v>1</v>
      </c>
      <c r="D397" s="2">
        <v>30</v>
      </c>
      <c r="E397" s="33">
        <v>30</v>
      </c>
      <c r="F397" s="92">
        <v>395</v>
      </c>
      <c r="G397" s="4">
        <v>-11.995416666666669</v>
      </c>
      <c r="H397" s="37">
        <v>208.02291666666665</v>
      </c>
      <c r="I397" s="4">
        <v>-11.597447916666665</v>
      </c>
      <c r="J397" s="37">
        <v>5.2371249999999998</v>
      </c>
      <c r="K397" s="4">
        <v>6.0394722222222201</v>
      </c>
      <c r="L397" s="37">
        <v>5.3390347222222223</v>
      </c>
      <c r="M397" s="4">
        <v>2.0832361111111117</v>
      </c>
      <c r="N397" s="63" t="s">
        <v>27</v>
      </c>
      <c r="O397" s="6">
        <v>112.681997931034</v>
      </c>
      <c r="P397" s="37" t="s">
        <v>27</v>
      </c>
      <c r="Q397" s="7">
        <f t="shared" si="14"/>
        <v>9.7357246212413386</v>
      </c>
      <c r="R397" s="60">
        <v>208.02291666666665</v>
      </c>
      <c r="S397" s="61">
        <v>1517.86001375</v>
      </c>
      <c r="T397" s="91"/>
      <c r="U397" s="89">
        <v>69081.931010774279</v>
      </c>
      <c r="V397" s="77" t="s">
        <v>27</v>
      </c>
      <c r="W397" s="80" t="s">
        <v>27</v>
      </c>
      <c r="X397" s="86">
        <f t="shared" si="13"/>
        <v>11243.154991063588</v>
      </c>
    </row>
    <row r="398" spans="1:24" x14ac:dyDescent="0.3">
      <c r="A398" s="33">
        <v>2011</v>
      </c>
      <c r="B398" s="3">
        <v>40574</v>
      </c>
      <c r="C398" s="33">
        <v>1</v>
      </c>
      <c r="D398" s="2">
        <v>31</v>
      </c>
      <c r="E398" s="33">
        <v>31</v>
      </c>
      <c r="F398" s="92">
        <v>396</v>
      </c>
      <c r="G398" s="4">
        <v>-16.198125000000005</v>
      </c>
      <c r="H398" s="37">
        <v>208.24374999999989</v>
      </c>
      <c r="I398" s="4">
        <v>-14.413229166666667</v>
      </c>
      <c r="J398" s="37">
        <v>5.4113263888888889</v>
      </c>
      <c r="K398" s="4">
        <v>6.0294652777777777</v>
      </c>
      <c r="L398" s="37">
        <v>5.4286944444444449</v>
      </c>
      <c r="M398" s="4">
        <v>2.1191458333333331</v>
      </c>
      <c r="N398" s="63" t="s">
        <v>27</v>
      </c>
      <c r="O398" s="6">
        <v>110.704576896552</v>
      </c>
      <c r="P398" s="37" t="s">
        <v>27</v>
      </c>
      <c r="Q398" s="7">
        <f t="shared" si="14"/>
        <v>9.5648754438620909</v>
      </c>
      <c r="R398" s="60">
        <v>208.24374999999989</v>
      </c>
      <c r="S398" s="61">
        <v>1519.4713462499992</v>
      </c>
      <c r="T398" s="91"/>
      <c r="U398" s="89">
        <v>69058.400320882021</v>
      </c>
      <c r="V398" s="77" t="s">
        <v>27</v>
      </c>
      <c r="W398" s="80" t="s">
        <v>27</v>
      </c>
      <c r="X398" s="86">
        <f t="shared" si="13"/>
        <v>11252.71986650745</v>
      </c>
    </row>
    <row r="399" spans="1:24" x14ac:dyDescent="0.3">
      <c r="A399" s="33">
        <v>2011</v>
      </c>
      <c r="B399" s="3">
        <v>40575</v>
      </c>
      <c r="C399" s="33">
        <v>2</v>
      </c>
      <c r="D399" s="2">
        <v>1</v>
      </c>
      <c r="E399" s="33">
        <v>32</v>
      </c>
      <c r="F399" s="92">
        <v>397</v>
      </c>
      <c r="G399" s="4">
        <v>-11.831041666666669</v>
      </c>
      <c r="H399" s="37">
        <v>207.88541666666671</v>
      </c>
      <c r="I399" s="4">
        <v>-8.4258750000000013</v>
      </c>
      <c r="J399" s="37">
        <v>5.4887430555555552</v>
      </c>
      <c r="K399" s="4">
        <v>6.0945486111111116</v>
      </c>
      <c r="L399" s="37">
        <v>5.4185555555555558</v>
      </c>
      <c r="M399" s="4">
        <v>2.0639444444444446</v>
      </c>
      <c r="N399" s="63" t="s">
        <v>27</v>
      </c>
      <c r="O399" s="6">
        <v>108.727155862069</v>
      </c>
      <c r="P399" s="37" t="s">
        <v>27</v>
      </c>
      <c r="Q399" s="7">
        <f t="shared" si="14"/>
        <v>9.3940262664827614</v>
      </c>
      <c r="R399" s="60">
        <v>207.88541666666671</v>
      </c>
      <c r="S399" s="61">
        <v>1516.8567312500004</v>
      </c>
      <c r="T399" s="91"/>
      <c r="U399" s="89">
        <v>69034.869630989764</v>
      </c>
      <c r="V399" s="77" t="s">
        <v>27</v>
      </c>
      <c r="W399" s="80" t="s">
        <v>27</v>
      </c>
      <c r="X399" s="86">
        <f t="shared" si="13"/>
        <v>11262.113892773932</v>
      </c>
    </row>
    <row r="400" spans="1:24" x14ac:dyDescent="0.3">
      <c r="A400" s="33">
        <v>2011</v>
      </c>
      <c r="B400" s="3">
        <v>40576</v>
      </c>
      <c r="C400" s="33">
        <v>2</v>
      </c>
      <c r="D400" s="2">
        <v>2</v>
      </c>
      <c r="E400" s="33">
        <v>33</v>
      </c>
      <c r="F400" s="92">
        <v>398</v>
      </c>
      <c r="G400" s="4">
        <v>-11.540416666666667</v>
      </c>
      <c r="H400" s="37">
        <v>206.70208333333335</v>
      </c>
      <c r="I400" s="4">
        <v>-9.8616666666666664</v>
      </c>
      <c r="J400" s="37">
        <v>5.4025833333333333</v>
      </c>
      <c r="K400" s="4">
        <v>6.0252222222222223</v>
      </c>
      <c r="L400" s="37">
        <v>5.4377777777777778</v>
      </c>
      <c r="M400" s="4">
        <v>2.0900277777777778</v>
      </c>
      <c r="N400" s="63" t="s">
        <v>27</v>
      </c>
      <c r="O400" s="6">
        <v>106.749734827586</v>
      </c>
      <c r="P400" s="37" t="s">
        <v>27</v>
      </c>
      <c r="Q400" s="7">
        <f t="shared" si="14"/>
        <v>9.2231770891034301</v>
      </c>
      <c r="R400" s="60">
        <v>206.70208333333335</v>
      </c>
      <c r="S400" s="61">
        <v>1508.2224212500003</v>
      </c>
      <c r="T400" s="91"/>
      <c r="U400" s="89">
        <v>69011.338941097507</v>
      </c>
      <c r="V400" s="77" t="s">
        <v>27</v>
      </c>
      <c r="W400" s="80" t="s">
        <v>27</v>
      </c>
      <c r="X400" s="86">
        <f t="shared" si="13"/>
        <v>11271.337069863035</v>
      </c>
    </row>
    <row r="401" spans="1:24" x14ac:dyDescent="0.3">
      <c r="A401" s="33">
        <v>2011</v>
      </c>
      <c r="B401" s="3">
        <v>40577</v>
      </c>
      <c r="C401" s="33">
        <v>2</v>
      </c>
      <c r="D401" s="2">
        <v>3</v>
      </c>
      <c r="E401" s="33">
        <v>34</v>
      </c>
      <c r="F401" s="92">
        <v>399</v>
      </c>
      <c r="G401" s="4">
        <v>-11.762291666666668</v>
      </c>
      <c r="H401" s="37">
        <v>207.07916666666657</v>
      </c>
      <c r="I401" s="4">
        <v>-13.751458333333332</v>
      </c>
      <c r="J401" s="37">
        <v>5.3079652777777779</v>
      </c>
      <c r="K401" s="4">
        <v>5.9755486111111118</v>
      </c>
      <c r="L401" s="37">
        <v>5.3338680555555555</v>
      </c>
      <c r="M401" s="4">
        <v>2.0374722222222226</v>
      </c>
      <c r="N401" s="63">
        <v>104.772313793103</v>
      </c>
      <c r="O401" s="6">
        <v>104.772313793103</v>
      </c>
      <c r="P401" s="37">
        <v>9.0523279117240971</v>
      </c>
      <c r="Q401" s="7">
        <f t="shared" si="14"/>
        <v>9.0523279117240989</v>
      </c>
      <c r="R401" s="60">
        <v>207.07916666666657</v>
      </c>
      <c r="S401" s="61">
        <v>1510.973847499999</v>
      </c>
      <c r="T401" s="91"/>
      <c r="U401" s="89">
        <v>68987.80825120525</v>
      </c>
      <c r="V401" s="77">
        <v>5.991055322831524E-3</v>
      </c>
      <c r="W401" s="80">
        <v>1.3099076248924085E-4</v>
      </c>
      <c r="X401" s="86">
        <f t="shared" si="13"/>
        <v>11280.389397774759</v>
      </c>
    </row>
    <row r="402" spans="1:24" x14ac:dyDescent="0.3">
      <c r="A402" s="33">
        <v>2011</v>
      </c>
      <c r="B402" s="3">
        <v>40578</v>
      </c>
      <c r="C402" s="33">
        <v>2</v>
      </c>
      <c r="D402" s="2">
        <v>4</v>
      </c>
      <c r="E402" s="33">
        <v>35</v>
      </c>
      <c r="F402" s="92">
        <v>400</v>
      </c>
      <c r="G402" s="4">
        <v>-10.759583333333333</v>
      </c>
      <c r="H402" s="37">
        <v>207.23958333333329</v>
      </c>
      <c r="I402" s="4">
        <v>-10.394885416666668</v>
      </c>
      <c r="J402" s="37">
        <v>5.3659166666666662</v>
      </c>
      <c r="K402" s="4">
        <v>6.0127222222222221</v>
      </c>
      <c r="L402" s="37">
        <v>5.3727847222222218</v>
      </c>
      <c r="M402" s="4">
        <v>1.9357222222222223</v>
      </c>
      <c r="N402" s="63">
        <v>120.2685125</v>
      </c>
      <c r="O402" s="6">
        <v>120.2685125</v>
      </c>
      <c r="P402" s="37">
        <v>10.391199479999999</v>
      </c>
      <c r="Q402" s="7">
        <f t="shared" si="14"/>
        <v>10.391199480000001</v>
      </c>
      <c r="R402" s="60">
        <v>207.23958333333329</v>
      </c>
      <c r="S402" s="61">
        <v>1512.1443437499995</v>
      </c>
      <c r="T402" s="91"/>
      <c r="U402" s="89">
        <v>68964.277561312992</v>
      </c>
      <c r="V402" s="77">
        <v>6.8718304062366413E-3</v>
      </c>
      <c r="W402" s="80">
        <v>1.5041962302809444E-4</v>
      </c>
      <c r="X402" s="86">
        <f t="shared" si="13"/>
        <v>11290.780597254759</v>
      </c>
    </row>
    <row r="403" spans="1:24" x14ac:dyDescent="0.3">
      <c r="A403" s="33">
        <v>2011</v>
      </c>
      <c r="B403" s="3">
        <v>40579</v>
      </c>
      <c r="C403" s="33">
        <v>2</v>
      </c>
      <c r="D403" s="2">
        <v>5</v>
      </c>
      <c r="E403" s="33">
        <v>36</v>
      </c>
      <c r="F403" s="92">
        <v>401</v>
      </c>
      <c r="G403" s="4">
        <v>-6.8058750000000003</v>
      </c>
      <c r="H403" s="37">
        <v>207.13750000000005</v>
      </c>
      <c r="I403" s="4">
        <v>-6.8647499999999999</v>
      </c>
      <c r="J403" s="37">
        <v>5.2987499999999992</v>
      </c>
      <c r="K403" s="4">
        <v>5.9341388888888886</v>
      </c>
      <c r="L403" s="37">
        <v>5.2102777777777769</v>
      </c>
      <c r="M403" s="4">
        <v>1.7962013888888884</v>
      </c>
      <c r="N403" s="63">
        <v>141.58775652173901</v>
      </c>
      <c r="O403" s="6">
        <v>141.58775652173901</v>
      </c>
      <c r="P403" s="37">
        <v>12.233182163478249</v>
      </c>
      <c r="Q403" s="7">
        <f t="shared" si="14"/>
        <v>12.233182163478251</v>
      </c>
      <c r="R403" s="60">
        <v>207.13750000000005</v>
      </c>
      <c r="S403" s="61">
        <v>1511.3994825000002</v>
      </c>
      <c r="T403" s="91"/>
      <c r="U403" s="89">
        <v>68940.746871420735</v>
      </c>
      <c r="V403" s="77">
        <v>8.0939435967275764E-3</v>
      </c>
      <c r="W403" s="80">
        <v>1.7714819669064664E-4</v>
      </c>
      <c r="X403" s="86">
        <f t="shared" si="13"/>
        <v>11303.013779418237</v>
      </c>
    </row>
    <row r="404" spans="1:24" x14ac:dyDescent="0.3">
      <c r="A404" s="33">
        <v>2011</v>
      </c>
      <c r="B404" s="3">
        <v>40580</v>
      </c>
      <c r="C404" s="33">
        <v>2</v>
      </c>
      <c r="D404" s="2">
        <v>6</v>
      </c>
      <c r="E404" s="33">
        <v>37</v>
      </c>
      <c r="F404" s="92">
        <v>402</v>
      </c>
      <c r="G404" s="4">
        <v>-4.1757083333333345</v>
      </c>
      <c r="H404" s="37">
        <v>207.96666666666661</v>
      </c>
      <c r="I404" s="4">
        <v>-1.9226562500000004</v>
      </c>
      <c r="J404" s="37">
        <v>5.0484166666666681</v>
      </c>
      <c r="K404" s="4">
        <v>5.8300833333333344</v>
      </c>
      <c r="L404" s="37">
        <v>5.0198333333333318</v>
      </c>
      <c r="M404" s="4">
        <v>1.6620694444444439</v>
      </c>
      <c r="N404" s="63">
        <v>97.174559459459502</v>
      </c>
      <c r="O404" s="6">
        <v>97.174559459459502</v>
      </c>
      <c r="P404" s="37">
        <v>8.3958819372973004</v>
      </c>
      <c r="Q404" s="7">
        <f t="shared" si="14"/>
        <v>8.3958819372973004</v>
      </c>
      <c r="R404" s="60">
        <v>207.96666666666661</v>
      </c>
      <c r="S404" s="61">
        <v>1517.4495799999995</v>
      </c>
      <c r="T404" s="91"/>
      <c r="U404" s="89">
        <v>68917.216181528478</v>
      </c>
      <c r="V404" s="77">
        <v>5.5328902178728755E-3</v>
      </c>
      <c r="W404" s="80">
        <v>1.2162480379062802E-4</v>
      </c>
      <c r="X404" s="86">
        <f t="shared" si="13"/>
        <v>11311.409661355534</v>
      </c>
    </row>
    <row r="405" spans="1:24" x14ac:dyDescent="0.3">
      <c r="A405" s="33">
        <v>2011</v>
      </c>
      <c r="B405" s="3">
        <v>40581</v>
      </c>
      <c r="C405" s="33">
        <v>2</v>
      </c>
      <c r="D405" s="2">
        <v>7</v>
      </c>
      <c r="E405" s="33">
        <v>38</v>
      </c>
      <c r="F405" s="92">
        <v>403</v>
      </c>
      <c r="G405" s="4">
        <v>-4.9620624999999992</v>
      </c>
      <c r="H405" s="37">
        <v>209.88124999999999</v>
      </c>
      <c r="I405" s="4">
        <v>-3.0560312500000002</v>
      </c>
      <c r="J405" s="37">
        <v>4.9216180555555553</v>
      </c>
      <c r="K405" s="4">
        <v>5.6950277777777778</v>
      </c>
      <c r="L405" s="37">
        <v>5.0667638888888895</v>
      </c>
      <c r="M405" s="4">
        <v>1.6586527777777775</v>
      </c>
      <c r="N405" s="63">
        <v>101.41858999999999</v>
      </c>
      <c r="O405" s="6">
        <v>101.41858999999999</v>
      </c>
      <c r="P405" s="37">
        <v>8.7625661759999982</v>
      </c>
      <c r="Q405" s="7">
        <f t="shared" si="14"/>
        <v>8.7625661759999982</v>
      </c>
      <c r="R405" s="60">
        <v>209.88124999999999</v>
      </c>
      <c r="S405" s="61">
        <v>1531.4195287499999</v>
      </c>
      <c r="T405" s="91"/>
      <c r="U405" s="89">
        <v>68893.685491636221</v>
      </c>
      <c r="V405" s="77">
        <v>5.7218587144127137E-3</v>
      </c>
      <c r="W405" s="80">
        <v>1.2698304449292893E-4</v>
      </c>
      <c r="X405" s="86">
        <f t="shared" si="13"/>
        <v>11320.172227531533</v>
      </c>
    </row>
    <row r="406" spans="1:24" x14ac:dyDescent="0.3">
      <c r="A406" s="33">
        <v>2011</v>
      </c>
      <c r="B406" s="3">
        <v>40582</v>
      </c>
      <c r="C406" s="33">
        <v>2</v>
      </c>
      <c r="D406" s="2">
        <v>8</v>
      </c>
      <c r="E406" s="33">
        <v>39</v>
      </c>
      <c r="F406" s="92">
        <v>404</v>
      </c>
      <c r="G406" s="4">
        <v>-14.221666666666662</v>
      </c>
      <c r="H406" s="37">
        <v>210.10833333333332</v>
      </c>
      <c r="I406" s="4">
        <v>-13.954583333333337</v>
      </c>
      <c r="J406" s="37">
        <v>5.130472222222223</v>
      </c>
      <c r="K406" s="4">
        <v>5.8953750000000014</v>
      </c>
      <c r="L406" s="37">
        <v>5.183937499999999</v>
      </c>
      <c r="M406" s="4">
        <v>1.7188125000000001</v>
      </c>
      <c r="N406" s="63">
        <v>80.370388888888897</v>
      </c>
      <c r="O406" s="6">
        <v>80.370388888888897</v>
      </c>
      <c r="P406" s="37">
        <v>6.9440016</v>
      </c>
      <c r="Q406" s="7">
        <f t="shared" si="14"/>
        <v>6.9440016000000009</v>
      </c>
      <c r="R406" s="60">
        <v>210.10833333333332</v>
      </c>
      <c r="S406" s="61">
        <v>1533.0764649999996</v>
      </c>
      <c r="T406" s="91"/>
      <c r="U406" s="89">
        <v>68870.154801743964</v>
      </c>
      <c r="V406" s="77">
        <v>4.5294554828352943E-3</v>
      </c>
      <c r="W406" s="80">
        <v>1.0066601792031542E-4</v>
      </c>
      <c r="X406" s="86">
        <f t="shared" si="13"/>
        <v>11327.116229131534</v>
      </c>
    </row>
    <row r="407" spans="1:24" x14ac:dyDescent="0.3">
      <c r="A407" s="33">
        <v>2011</v>
      </c>
      <c r="B407" s="3">
        <v>40583</v>
      </c>
      <c r="C407" s="33">
        <v>2</v>
      </c>
      <c r="D407" s="2">
        <v>9</v>
      </c>
      <c r="E407" s="33">
        <v>40</v>
      </c>
      <c r="F407" s="92">
        <v>405</v>
      </c>
      <c r="G407" s="4">
        <v>-13.144166666666665</v>
      </c>
      <c r="H407" s="37">
        <v>211.2083333333334</v>
      </c>
      <c r="I407" s="4">
        <v>-12.675531250000001</v>
      </c>
      <c r="J407" s="37">
        <v>5.1101041666666669</v>
      </c>
      <c r="K407" s="4">
        <v>5.9091319444444439</v>
      </c>
      <c r="L407" s="37">
        <v>5.1488958333333334</v>
      </c>
      <c r="M407" s="4">
        <v>1.7194861111111113</v>
      </c>
      <c r="N407" s="63">
        <v>100.47879268292699</v>
      </c>
      <c r="O407" s="6">
        <v>100.47879268292699</v>
      </c>
      <c r="P407" s="37">
        <v>8.681367687804892</v>
      </c>
      <c r="Q407" s="7">
        <f t="shared" si="14"/>
        <v>8.681367687804892</v>
      </c>
      <c r="R407" s="60">
        <v>211.2083333333334</v>
      </c>
      <c r="S407" s="61">
        <v>1541.1027250000004</v>
      </c>
      <c r="T407" s="91"/>
      <c r="U407" s="89">
        <v>68846.624111851706</v>
      </c>
      <c r="V407" s="77">
        <v>5.6332180502794774E-3</v>
      </c>
      <c r="W407" s="80">
        <v>1.2589832102831124E-4</v>
      </c>
      <c r="X407" s="86">
        <f t="shared" ref="X407:X470" si="15">X406+Q407</f>
        <v>11335.797596819339</v>
      </c>
    </row>
    <row r="408" spans="1:24" x14ac:dyDescent="0.3">
      <c r="A408" s="33">
        <v>2011</v>
      </c>
      <c r="B408" s="3">
        <v>40584</v>
      </c>
      <c r="C408" s="33">
        <v>2</v>
      </c>
      <c r="D408" s="2">
        <v>10</v>
      </c>
      <c r="E408" s="33">
        <v>41</v>
      </c>
      <c r="F408" s="92">
        <v>406</v>
      </c>
      <c r="G408" s="4">
        <v>-15.538958333333333</v>
      </c>
      <c r="H408" s="37">
        <v>211.84583333333333</v>
      </c>
      <c r="I408" s="4">
        <v>-15.307812500000001</v>
      </c>
      <c r="J408" s="37">
        <v>5.2072499999999993</v>
      </c>
      <c r="K408" s="4">
        <v>5.8461250000000007</v>
      </c>
      <c r="L408" s="37">
        <v>5.1036666666666664</v>
      </c>
      <c r="M408" s="4">
        <v>1.6955069444444444</v>
      </c>
      <c r="N408" s="63">
        <v>108.45958043478301</v>
      </c>
      <c r="O408" s="6">
        <v>108.45958043478301</v>
      </c>
      <c r="P408" s="37">
        <v>9.3709077495652515</v>
      </c>
      <c r="Q408" s="7">
        <f t="shared" si="14"/>
        <v>9.3709077495652515</v>
      </c>
      <c r="R408" s="60">
        <v>211.84583333333333</v>
      </c>
      <c r="S408" s="61">
        <v>1545.7543075000001</v>
      </c>
      <c r="T408" s="91"/>
      <c r="U408" s="89">
        <v>68823.093421959449</v>
      </c>
      <c r="V408" s="77">
        <v>6.0623526676248651E-3</v>
      </c>
      <c r="W408" s="80">
        <v>1.3594781100592261E-4</v>
      </c>
      <c r="X408" s="86">
        <f t="shared" si="15"/>
        <v>11345.168504568905</v>
      </c>
    </row>
    <row r="409" spans="1:24" x14ac:dyDescent="0.3">
      <c r="A409" s="33">
        <v>2011</v>
      </c>
      <c r="B409" s="3">
        <v>40585</v>
      </c>
      <c r="C409" s="33">
        <v>2</v>
      </c>
      <c r="D409" s="2">
        <v>11</v>
      </c>
      <c r="E409" s="33">
        <v>42</v>
      </c>
      <c r="F409" s="92">
        <v>407</v>
      </c>
      <c r="G409" s="4">
        <v>-13.500000000000005</v>
      </c>
      <c r="H409" s="37">
        <v>211.79999999999998</v>
      </c>
      <c r="I409" s="4">
        <v>-13.665812500000001</v>
      </c>
      <c r="J409" s="37">
        <v>5.1549097222222224</v>
      </c>
      <c r="K409" s="4">
        <v>5.8244930555555543</v>
      </c>
      <c r="L409" s="37">
        <v>5.0683541666666665</v>
      </c>
      <c r="M409" s="4">
        <v>1.7165347222222216</v>
      </c>
      <c r="N409" s="63">
        <v>112.035258536585</v>
      </c>
      <c r="O409" s="6">
        <v>112.035258536585</v>
      </c>
      <c r="P409" s="37">
        <v>9.679846337560944</v>
      </c>
      <c r="Q409" s="7">
        <f t="shared" si="14"/>
        <v>9.679846337560944</v>
      </c>
      <c r="R409" s="60">
        <v>211.79999999999998</v>
      </c>
      <c r="S409" s="61">
        <v>1545.4198799999999</v>
      </c>
      <c r="T409" s="91"/>
      <c r="U409" s="89">
        <v>68799.562732067192</v>
      </c>
      <c r="V409" s="77">
        <v>6.2635704786979602E-3</v>
      </c>
      <c r="W409" s="80">
        <v>1.4048108293679984E-4</v>
      </c>
      <c r="X409" s="86">
        <f t="shared" si="15"/>
        <v>11354.848350906466</v>
      </c>
    </row>
    <row r="410" spans="1:24" x14ac:dyDescent="0.3">
      <c r="A410" s="33">
        <v>2011</v>
      </c>
      <c r="B410" s="3">
        <v>40586</v>
      </c>
      <c r="C410" s="33">
        <v>2</v>
      </c>
      <c r="D410" s="2">
        <v>12</v>
      </c>
      <c r="E410" s="33">
        <v>43</v>
      </c>
      <c r="F410" s="92">
        <v>408</v>
      </c>
      <c r="G410" s="4">
        <v>-7.214291666666667</v>
      </c>
      <c r="H410" s="37">
        <v>217.24583333333331</v>
      </c>
      <c r="I410" s="4">
        <v>-6.5715312500000014</v>
      </c>
      <c r="J410" s="37">
        <v>5.1120069444444445</v>
      </c>
      <c r="K410" s="4">
        <v>5.7975972222222225</v>
      </c>
      <c r="L410" s="37">
        <v>4.9640902777777782</v>
      </c>
      <c r="M410" s="4">
        <v>1.7259722222222218</v>
      </c>
      <c r="N410" s="63">
        <v>95.326815384615401</v>
      </c>
      <c r="O410" s="6">
        <v>95.326815384615401</v>
      </c>
      <c r="P410" s="37">
        <v>8.2362368492307709</v>
      </c>
      <c r="Q410" s="7">
        <f t="shared" si="14"/>
        <v>8.2362368492307692</v>
      </c>
      <c r="R410" s="60">
        <v>217.24583333333331</v>
      </c>
      <c r="S410" s="61">
        <v>1585.1559474999999</v>
      </c>
      <c r="T410" s="91"/>
      <c r="U410" s="89">
        <v>68776.032042174935</v>
      </c>
      <c r="V410" s="77">
        <v>5.1958527249135354E-3</v>
      </c>
      <c r="W410" s="80">
        <v>1.1957409298318831E-4</v>
      </c>
      <c r="X410" s="86">
        <f t="shared" si="15"/>
        <v>11363.084587755697</v>
      </c>
    </row>
    <row r="411" spans="1:24" x14ac:dyDescent="0.3">
      <c r="A411" s="33">
        <v>2011</v>
      </c>
      <c r="B411" s="3">
        <v>40587</v>
      </c>
      <c r="C411" s="33">
        <v>2</v>
      </c>
      <c r="D411" s="2">
        <v>13</v>
      </c>
      <c r="E411" s="33">
        <v>44</v>
      </c>
      <c r="F411" s="92">
        <v>409</v>
      </c>
      <c r="G411" s="4">
        <v>-0.99074999999999969</v>
      </c>
      <c r="H411" s="37">
        <v>215.89374999999998</v>
      </c>
      <c r="I411" s="4">
        <v>3.7062499999999748E-2</v>
      </c>
      <c r="J411" s="37">
        <v>5.0748402777777786</v>
      </c>
      <c r="K411" s="4">
        <v>5.7527152777777779</v>
      </c>
      <c r="L411" s="37">
        <v>4.9955902777777785</v>
      </c>
      <c r="M411" s="4">
        <v>1.6233194444444443</v>
      </c>
      <c r="N411" s="63">
        <v>101.876827659575</v>
      </c>
      <c r="O411" s="6">
        <v>101.876827659575</v>
      </c>
      <c r="P411" s="37">
        <v>8.8021579097872795</v>
      </c>
      <c r="Q411" s="7">
        <f t="shared" si="14"/>
        <v>8.8021579097872813</v>
      </c>
      <c r="R411" s="60">
        <v>215.89374999999998</v>
      </c>
      <c r="S411" s="61">
        <v>1575.2903362499999</v>
      </c>
      <c r="T411" s="91"/>
      <c r="U411" s="89">
        <v>68752.501352282678</v>
      </c>
      <c r="V411" s="77">
        <v>5.5876416602294006E-3</v>
      </c>
      <c r="W411" s="80">
        <v>1.2783694004176371E-4</v>
      </c>
      <c r="X411" s="86">
        <f t="shared" si="15"/>
        <v>11371.886745665484</v>
      </c>
    </row>
    <row r="412" spans="1:24" x14ac:dyDescent="0.3">
      <c r="A412" s="33">
        <v>2011</v>
      </c>
      <c r="B412" s="3">
        <v>40588</v>
      </c>
      <c r="C412" s="33">
        <v>2</v>
      </c>
      <c r="D412" s="2">
        <v>14</v>
      </c>
      <c r="E412" s="33">
        <v>45</v>
      </c>
      <c r="F412" s="92">
        <v>410</v>
      </c>
      <c r="G412" s="4">
        <v>-1.7625000000000004</v>
      </c>
      <c r="H412" s="37">
        <v>213.92291666666685</v>
      </c>
      <c r="I412" s="4">
        <v>-1.2149062500000003</v>
      </c>
      <c r="J412" s="37">
        <v>5.1283680555555549</v>
      </c>
      <c r="K412" s="4">
        <v>5.7139236111111105</v>
      </c>
      <c r="L412" s="37">
        <v>4.8358055555555559</v>
      </c>
      <c r="M412" s="4">
        <v>1.6750902777777774</v>
      </c>
      <c r="N412" s="63">
        <v>102.753053846154</v>
      </c>
      <c r="O412" s="6">
        <v>102.753053846154</v>
      </c>
      <c r="P412" s="37">
        <v>8.8778638523077049</v>
      </c>
      <c r="Q412" s="7">
        <f t="shared" si="14"/>
        <v>8.8778638523077067</v>
      </c>
      <c r="R412" s="60">
        <v>213.92291666666685</v>
      </c>
      <c r="S412" s="61">
        <v>1560.9099537500013</v>
      </c>
      <c r="T412" s="91"/>
      <c r="U412" s="89">
        <v>68728.97066239042</v>
      </c>
      <c r="V412" s="77">
        <v>5.687620756712532E-3</v>
      </c>
      <c r="W412" s="80">
        <v>1.2898365902606679E-4</v>
      </c>
      <c r="X412" s="86">
        <f t="shared" si="15"/>
        <v>11380.764609517792</v>
      </c>
    </row>
    <row r="413" spans="1:24" x14ac:dyDescent="0.3">
      <c r="A413" s="33">
        <v>2011</v>
      </c>
      <c r="B413" s="3">
        <v>40589</v>
      </c>
      <c r="C413" s="33">
        <v>2</v>
      </c>
      <c r="D413" s="2">
        <v>15</v>
      </c>
      <c r="E413" s="33">
        <v>46</v>
      </c>
      <c r="F413" s="92">
        <v>411</v>
      </c>
      <c r="G413" s="4">
        <v>-10.199270833333335</v>
      </c>
      <c r="H413" s="37">
        <v>212.71875000000003</v>
      </c>
      <c r="I413" s="4">
        <v>-11.262947916666668</v>
      </c>
      <c r="J413" s="37">
        <v>5.103958333333332</v>
      </c>
      <c r="K413" s="4">
        <v>5.7140555555555546</v>
      </c>
      <c r="L413" s="37">
        <v>4.9129791666666671</v>
      </c>
      <c r="M413" s="4">
        <v>1.6625972222222216</v>
      </c>
      <c r="N413" s="63">
        <v>92.164124000000001</v>
      </c>
      <c r="O413" s="6">
        <v>92.164124000000001</v>
      </c>
      <c r="P413" s="37">
        <v>7.9629803135999992</v>
      </c>
      <c r="Q413" s="7">
        <f t="shared" si="14"/>
        <v>7.962980313600001</v>
      </c>
      <c r="R413" s="60">
        <v>212.71875000000003</v>
      </c>
      <c r="S413" s="61">
        <v>1552.12363125</v>
      </c>
      <c r="T413" s="91"/>
      <c r="U413" s="89">
        <v>68705.439972498163</v>
      </c>
      <c r="V413" s="77">
        <v>5.1303776021933431E-3</v>
      </c>
      <c r="W413" s="80">
        <v>1.1573398676809161E-4</v>
      </c>
      <c r="X413" s="86">
        <f t="shared" si="15"/>
        <v>11388.727589831391</v>
      </c>
    </row>
    <row r="414" spans="1:24" x14ac:dyDescent="0.3">
      <c r="A414" s="33">
        <v>2011</v>
      </c>
      <c r="B414" s="3">
        <v>40590</v>
      </c>
      <c r="C414" s="33">
        <v>2</v>
      </c>
      <c r="D414" s="2">
        <v>16</v>
      </c>
      <c r="E414" s="33">
        <v>47</v>
      </c>
      <c r="F414" s="92">
        <v>412</v>
      </c>
      <c r="G414" s="4">
        <v>-1.5124166666666661</v>
      </c>
      <c r="H414" s="37">
        <v>213.08125000000015</v>
      </c>
      <c r="I414" s="4">
        <v>-1.2371249999999991</v>
      </c>
      <c r="J414" s="37">
        <v>4.936826388888889</v>
      </c>
      <c r="K414" s="4">
        <v>5.7158888888888884</v>
      </c>
      <c r="L414" s="37">
        <v>4.9079652777777776</v>
      </c>
      <c r="M414" s="4">
        <v>1.5663958333333337</v>
      </c>
      <c r="N414" s="63">
        <v>120.290327906977</v>
      </c>
      <c r="O414" s="6">
        <v>120.290327906977</v>
      </c>
      <c r="P414" s="37">
        <v>10.393084331162811</v>
      </c>
      <c r="Q414" s="7">
        <f t="shared" si="14"/>
        <v>10.393084331162814</v>
      </c>
      <c r="R414" s="60">
        <v>213.08125000000015</v>
      </c>
      <c r="S414" s="61">
        <v>1554.7686487500011</v>
      </c>
      <c r="T414" s="91"/>
      <c r="U414" s="89">
        <v>68681.909282605906</v>
      </c>
      <c r="V414" s="77">
        <v>6.6846500535746051E-3</v>
      </c>
      <c r="W414" s="80">
        <v>1.5110848128209215E-4</v>
      </c>
      <c r="X414" s="86">
        <f t="shared" si="15"/>
        <v>11399.120674162554</v>
      </c>
    </row>
    <row r="415" spans="1:24" x14ac:dyDescent="0.3">
      <c r="A415" s="33">
        <v>2011</v>
      </c>
      <c r="B415" s="3">
        <v>40591</v>
      </c>
      <c r="C415" s="33">
        <v>2</v>
      </c>
      <c r="D415" s="2">
        <v>17</v>
      </c>
      <c r="E415" s="33">
        <v>48</v>
      </c>
      <c r="F415" s="92">
        <v>413</v>
      </c>
      <c r="G415" s="4">
        <v>4.3403125000000005</v>
      </c>
      <c r="H415" s="37">
        <v>210.04583333333326</v>
      </c>
      <c r="I415" s="4">
        <v>3.3180208333333332</v>
      </c>
      <c r="J415" s="37">
        <v>4.7723263888888887</v>
      </c>
      <c r="K415" s="4">
        <v>5.6157916666666665</v>
      </c>
      <c r="L415" s="37">
        <v>4.8389305555555557</v>
      </c>
      <c r="M415" s="4">
        <v>1.5581875000000001</v>
      </c>
      <c r="N415" s="63">
        <v>83.149737500000001</v>
      </c>
      <c r="O415" s="6">
        <v>83.149737500000001</v>
      </c>
      <c r="P415" s="37">
        <v>7.1841373199999996</v>
      </c>
      <c r="Q415" s="7">
        <f t="shared" si="14"/>
        <v>7.1841373200000014</v>
      </c>
      <c r="R415" s="60">
        <v>210.04583333333326</v>
      </c>
      <c r="S415" s="61">
        <v>1532.6204274999993</v>
      </c>
      <c r="T415" s="91"/>
      <c r="U415" s="89">
        <v>68658.378592713649</v>
      </c>
      <c r="V415" s="77">
        <v>4.6874863411018987E-3</v>
      </c>
      <c r="W415" s="80">
        <v>1.0449083278623668E-4</v>
      </c>
      <c r="X415" s="86">
        <f t="shared" si="15"/>
        <v>11406.304811482554</v>
      </c>
    </row>
    <row r="416" spans="1:24" x14ac:dyDescent="0.3">
      <c r="A416" s="33">
        <v>2011</v>
      </c>
      <c r="B416" s="3">
        <v>40592</v>
      </c>
      <c r="C416" s="33">
        <v>2</v>
      </c>
      <c r="D416" s="2">
        <v>18</v>
      </c>
      <c r="E416" s="33">
        <v>49</v>
      </c>
      <c r="F416" s="92">
        <v>414</v>
      </c>
      <c r="G416" s="4">
        <v>3.6884791666666668</v>
      </c>
      <c r="H416" s="37">
        <v>197.92083333333335</v>
      </c>
      <c r="I416" s="4">
        <v>2.5657708333333336</v>
      </c>
      <c r="J416" s="37">
        <v>4.8851597222222232</v>
      </c>
      <c r="K416" s="4">
        <v>5.5824999999999996</v>
      </c>
      <c r="L416" s="37">
        <v>4.4909097222222227</v>
      </c>
      <c r="M416" s="4">
        <v>1.4810347222222224</v>
      </c>
      <c r="N416" s="63">
        <v>113.565144</v>
      </c>
      <c r="O416" s="6">
        <v>113.565144</v>
      </c>
      <c r="P416" s="37">
        <v>9.8120284416000008</v>
      </c>
      <c r="Q416" s="7">
        <f t="shared" si="14"/>
        <v>9.8120284416000025</v>
      </c>
      <c r="R416" s="60">
        <v>197.92083333333335</v>
      </c>
      <c r="S416" s="61">
        <v>1444.1491524999999</v>
      </c>
      <c r="T416" s="91"/>
      <c r="U416" s="89">
        <v>68634.847902821391</v>
      </c>
      <c r="V416" s="77">
        <v>6.794331752100655E-3</v>
      </c>
      <c r="W416" s="80">
        <v>1.4276495024028251E-4</v>
      </c>
      <c r="X416" s="86">
        <f t="shared" si="15"/>
        <v>11416.116839924154</v>
      </c>
    </row>
    <row r="417" spans="1:24" x14ac:dyDescent="0.3">
      <c r="A417" s="33">
        <v>2011</v>
      </c>
      <c r="B417" s="3">
        <v>40593</v>
      </c>
      <c r="C417" s="33">
        <v>2</v>
      </c>
      <c r="D417" s="2">
        <v>19</v>
      </c>
      <c r="E417" s="33">
        <v>50</v>
      </c>
      <c r="F417" s="92">
        <v>415</v>
      </c>
      <c r="G417" s="4">
        <v>-5.9830624999999991</v>
      </c>
      <c r="H417" s="37">
        <v>197.63750000000002</v>
      </c>
      <c r="I417" s="4">
        <v>-3.7803333333333331</v>
      </c>
      <c r="J417" s="37">
        <v>5.0939583333333331</v>
      </c>
      <c r="K417" s="4">
        <v>5.5680486111111103</v>
      </c>
      <c r="L417" s="37">
        <v>4.5775555555555547</v>
      </c>
      <c r="M417" s="4">
        <v>1.4657777777777774</v>
      </c>
      <c r="N417" s="63" t="s">
        <v>27</v>
      </c>
      <c r="O417" s="6">
        <v>81.658056999999999</v>
      </c>
      <c r="P417" s="37" t="s">
        <v>27</v>
      </c>
      <c r="Q417" s="7">
        <f t="shared" si="14"/>
        <v>7.0552561247999988</v>
      </c>
      <c r="R417" s="60">
        <v>197.63750000000002</v>
      </c>
      <c r="S417" s="61">
        <v>1442.0817824999999</v>
      </c>
      <c r="T417" s="91"/>
      <c r="U417" s="89">
        <v>68611.317212929134</v>
      </c>
      <c r="V417" s="77" t="s">
        <v>27</v>
      </c>
      <c r="W417" s="80" t="s">
        <v>27</v>
      </c>
      <c r="X417" s="86">
        <f t="shared" si="15"/>
        <v>11423.172096048955</v>
      </c>
    </row>
    <row r="418" spans="1:24" x14ac:dyDescent="0.3">
      <c r="A418" s="33">
        <v>2011</v>
      </c>
      <c r="B418" s="3">
        <v>40594</v>
      </c>
      <c r="C418" s="33">
        <v>2</v>
      </c>
      <c r="D418" s="2">
        <v>20</v>
      </c>
      <c r="E418" s="33">
        <v>51</v>
      </c>
      <c r="F418" s="92">
        <v>416</v>
      </c>
      <c r="G418" s="4">
        <v>-6.7990833333333329</v>
      </c>
      <c r="H418" s="37">
        <v>197.22708333333333</v>
      </c>
      <c r="I418" s="4">
        <v>-5.4983020833333338</v>
      </c>
      <c r="J418" s="37">
        <v>4.9551249999999998</v>
      </c>
      <c r="K418" s="4">
        <v>5.5417916666666658</v>
      </c>
      <c r="L418" s="37">
        <v>4.606694444444444</v>
      </c>
      <c r="M418" s="4">
        <v>1.4405277777777774</v>
      </c>
      <c r="N418" s="63">
        <v>49.750970000000002</v>
      </c>
      <c r="O418" s="6">
        <v>49.750970000000002</v>
      </c>
      <c r="P418" s="37">
        <v>4.2984838080000003</v>
      </c>
      <c r="Q418" s="7">
        <f t="shared" si="14"/>
        <v>4.2984838080000003</v>
      </c>
      <c r="R418" s="60">
        <v>197.22708333333333</v>
      </c>
      <c r="S418" s="61">
        <v>1439.0871362499997</v>
      </c>
      <c r="T418" s="91"/>
      <c r="U418" s="89">
        <v>68587.786523036877</v>
      </c>
      <c r="V418" s="77">
        <v>2.9869517277467091E-3</v>
      </c>
      <c r="W418" s="80">
        <v>6.258881643618933E-5</v>
      </c>
      <c r="X418" s="86">
        <f t="shared" si="15"/>
        <v>11427.470579856954</v>
      </c>
    </row>
    <row r="419" spans="1:24" x14ac:dyDescent="0.3">
      <c r="A419" s="33">
        <v>2011</v>
      </c>
      <c r="B419" s="3">
        <v>40595</v>
      </c>
      <c r="C419" s="33">
        <v>2</v>
      </c>
      <c r="D419" s="2">
        <v>21</v>
      </c>
      <c r="E419" s="33">
        <v>52</v>
      </c>
      <c r="F419" s="92">
        <v>417</v>
      </c>
      <c r="G419" s="4">
        <v>-11.197500000000003</v>
      </c>
      <c r="H419" s="37">
        <v>200.46041666666667</v>
      </c>
      <c r="I419" s="4">
        <v>-9.0806354166666701</v>
      </c>
      <c r="J419" s="37">
        <v>4.8587152777777778</v>
      </c>
      <c r="K419" s="4">
        <v>5.6356319444444436</v>
      </c>
      <c r="L419" s="37">
        <v>4.5803611111111113</v>
      </c>
      <c r="M419" s="4">
        <v>1.3653819444444446</v>
      </c>
      <c r="N419" s="63">
        <v>78.108417073170799</v>
      </c>
      <c r="O419" s="6">
        <v>78.108417073170799</v>
      </c>
      <c r="P419" s="37">
        <v>6.748567235121957</v>
      </c>
      <c r="Q419" s="7">
        <f t="shared" si="14"/>
        <v>6.7485672351219561</v>
      </c>
      <c r="R419" s="60">
        <v>200.46041666666667</v>
      </c>
      <c r="S419" s="61">
        <v>1462.6794762500001</v>
      </c>
      <c r="T419" s="91"/>
      <c r="U419" s="89">
        <v>68564.25583314462</v>
      </c>
      <c r="V419" s="77">
        <v>4.6138387423223107E-3</v>
      </c>
      <c r="W419" s="80">
        <v>9.8299754392374444E-5</v>
      </c>
      <c r="X419" s="86">
        <f t="shared" si="15"/>
        <v>11434.219147092075</v>
      </c>
    </row>
    <row r="420" spans="1:24" x14ac:dyDescent="0.3">
      <c r="A420" s="33">
        <v>2011</v>
      </c>
      <c r="B420" s="3">
        <v>40596</v>
      </c>
      <c r="C420" s="33">
        <v>2</v>
      </c>
      <c r="D420" s="2">
        <v>22</v>
      </c>
      <c r="E420" s="33">
        <v>53</v>
      </c>
      <c r="F420" s="92">
        <v>418</v>
      </c>
      <c r="G420" s="4">
        <v>-10.942020833333332</v>
      </c>
      <c r="H420" s="37">
        <v>199.67083333333338</v>
      </c>
      <c r="I420" s="4">
        <v>-11.965947916666664</v>
      </c>
      <c r="J420" s="37">
        <v>4.8878819444444455</v>
      </c>
      <c r="K420" s="4">
        <v>5.6314166666666674</v>
      </c>
      <c r="L420" s="37">
        <v>4.531493055555555</v>
      </c>
      <c r="M420" s="4">
        <v>1.1646041666666667</v>
      </c>
      <c r="N420" s="63">
        <v>77.798291176470599</v>
      </c>
      <c r="O420" s="6">
        <v>77.798291176470599</v>
      </c>
      <c r="P420" s="37">
        <v>6.7217723576470592</v>
      </c>
      <c r="Q420" s="7">
        <f t="shared" si="14"/>
        <v>6.7217723576470583</v>
      </c>
      <c r="R420" s="60">
        <v>199.67083333333338</v>
      </c>
      <c r="S420" s="61">
        <v>1456.9182025000002</v>
      </c>
      <c r="T420" s="91"/>
      <c r="U420" s="89">
        <v>68540.725143252363</v>
      </c>
      <c r="V420" s="77">
        <v>4.6136923446442133E-3</v>
      </c>
      <c r="W420" s="80">
        <v>9.7945417616847555E-5</v>
      </c>
      <c r="X420" s="86">
        <f t="shared" si="15"/>
        <v>11440.940919449722</v>
      </c>
    </row>
    <row r="421" spans="1:24" x14ac:dyDescent="0.3">
      <c r="A421" s="33">
        <v>2011</v>
      </c>
      <c r="B421" s="3">
        <v>40597</v>
      </c>
      <c r="C421" s="33">
        <v>2</v>
      </c>
      <c r="D421" s="2">
        <v>23</v>
      </c>
      <c r="E421" s="33">
        <v>54</v>
      </c>
      <c r="F421" s="92">
        <v>419</v>
      </c>
      <c r="G421" s="4">
        <v>-5.6935833333333354</v>
      </c>
      <c r="H421" s="37">
        <v>199.51458333333332</v>
      </c>
      <c r="I421" s="4">
        <v>-7.7861145833333332</v>
      </c>
      <c r="J421" s="37">
        <v>4.8439305555555565</v>
      </c>
      <c r="K421" s="4">
        <v>5.6398472222222216</v>
      </c>
      <c r="L421" s="37">
        <v>4.5588194444444445</v>
      </c>
      <c r="M421" s="4">
        <v>1.0371736111111109</v>
      </c>
      <c r="N421" s="63">
        <v>53.684142857142902</v>
      </c>
      <c r="O421" s="6">
        <v>53.684142857142902</v>
      </c>
      <c r="P421" s="37">
        <v>4.6383099428571466</v>
      </c>
      <c r="Q421" s="7">
        <f t="shared" si="14"/>
        <v>4.6383099428571466</v>
      </c>
      <c r="R421" s="60">
        <v>199.51458333333332</v>
      </c>
      <c r="S421" s="61">
        <v>1455.77810875</v>
      </c>
      <c r="T421" s="91"/>
      <c r="U421" s="89">
        <v>68517.194453360105</v>
      </c>
      <c r="V421" s="77">
        <v>3.1861379938181783E-3</v>
      </c>
      <c r="W421" s="80">
        <v>6.7611351092277145E-5</v>
      </c>
      <c r="X421" s="86">
        <f t="shared" si="15"/>
        <v>11445.579229392579</v>
      </c>
    </row>
    <row r="422" spans="1:24" x14ac:dyDescent="0.3">
      <c r="A422" s="33">
        <v>2011</v>
      </c>
      <c r="B422" s="3">
        <v>40598</v>
      </c>
      <c r="C422" s="33">
        <v>2</v>
      </c>
      <c r="D422" s="2">
        <v>24</v>
      </c>
      <c r="E422" s="33">
        <v>55</v>
      </c>
      <c r="F422" s="92">
        <v>420</v>
      </c>
      <c r="G422" s="4">
        <v>-3.1733958333333341</v>
      </c>
      <c r="H422" s="37">
        <v>215.46250000000009</v>
      </c>
      <c r="I422" s="4">
        <v>-1.1914687500000003</v>
      </c>
      <c r="J422" s="37">
        <v>4.9558958333333329</v>
      </c>
      <c r="K422" s="4">
        <v>5.5590208333333342</v>
      </c>
      <c r="L422" s="37">
        <v>4.584083333333334</v>
      </c>
      <c r="M422" s="4">
        <v>1.3420208333333337</v>
      </c>
      <c r="N422" s="63">
        <v>84.867628571428597</v>
      </c>
      <c r="O422" s="6">
        <v>84.867628571428597</v>
      </c>
      <c r="P422" s="37">
        <v>7.3325631085714305</v>
      </c>
      <c r="Q422" s="7">
        <f t="shared" si="14"/>
        <v>7.3325631085714296</v>
      </c>
      <c r="R422" s="60">
        <v>215.46250000000009</v>
      </c>
      <c r="S422" s="61">
        <v>1572.1436775000006</v>
      </c>
      <c r="T422" s="91"/>
      <c r="U422" s="89">
        <v>68493.663763467848</v>
      </c>
      <c r="V422" s="77">
        <v>4.6640540642134964E-3</v>
      </c>
      <c r="W422" s="80">
        <v>1.0692401144010465E-4</v>
      </c>
      <c r="X422" s="86">
        <f t="shared" si="15"/>
        <v>11452.911792501151</v>
      </c>
    </row>
    <row r="423" spans="1:24" x14ac:dyDescent="0.3">
      <c r="A423" s="33">
        <v>2011</v>
      </c>
      <c r="B423" s="3">
        <v>40599</v>
      </c>
      <c r="C423" s="33">
        <v>2</v>
      </c>
      <c r="D423" s="2">
        <v>25</v>
      </c>
      <c r="E423" s="33">
        <v>56</v>
      </c>
      <c r="F423" s="92">
        <v>421</v>
      </c>
      <c r="G423" s="4">
        <v>-5.1278333333333341</v>
      </c>
      <c r="H423" s="37">
        <v>270.11875000000003</v>
      </c>
      <c r="I423" s="4">
        <v>-4.4572708333333324</v>
      </c>
      <c r="J423" s="37">
        <v>5.0156111111111121</v>
      </c>
      <c r="K423" s="4">
        <v>5.256388888888889</v>
      </c>
      <c r="L423" s="37">
        <v>4.5387777777777787</v>
      </c>
      <c r="M423" s="4">
        <v>2.4877847222222216</v>
      </c>
      <c r="N423" s="63">
        <v>43.08811</v>
      </c>
      <c r="O423" s="6">
        <v>43.08811</v>
      </c>
      <c r="P423" s="37">
        <v>3.7228127039999999</v>
      </c>
      <c r="Q423" s="7">
        <f t="shared" si="14"/>
        <v>3.7228127039999999</v>
      </c>
      <c r="R423" s="60">
        <v>270.11875000000003</v>
      </c>
      <c r="S423" s="61">
        <v>1970.9484712500002</v>
      </c>
      <c r="T423" s="91"/>
      <c r="U423" s="89">
        <v>68470.133073575591</v>
      </c>
      <c r="V423" s="77">
        <v>1.8888432439022342E-3</v>
      </c>
      <c r="W423" s="80">
        <v>5.4306306400884853E-5</v>
      </c>
      <c r="X423" s="86">
        <f t="shared" si="15"/>
        <v>11456.63460520515</v>
      </c>
    </row>
    <row r="424" spans="1:24" x14ac:dyDescent="0.3">
      <c r="A424" s="33">
        <v>2011</v>
      </c>
      <c r="B424" s="3">
        <v>40600</v>
      </c>
      <c r="C424" s="33">
        <v>2</v>
      </c>
      <c r="D424" s="2">
        <v>26</v>
      </c>
      <c r="E424" s="33">
        <v>57</v>
      </c>
      <c r="F424" s="92">
        <v>422</v>
      </c>
      <c r="G424" s="4">
        <v>-5.5345208333333318</v>
      </c>
      <c r="H424" s="37">
        <v>273.58333333333331</v>
      </c>
      <c r="I424" s="4">
        <v>-4.1911145833333343</v>
      </c>
      <c r="J424" s="37">
        <v>5.0277986111111117</v>
      </c>
      <c r="K424" s="4">
        <v>5.3392986111111114</v>
      </c>
      <c r="L424" s="37">
        <v>4.4820416666666665</v>
      </c>
      <c r="M424" s="4">
        <v>2.3062916666666666</v>
      </c>
      <c r="N424" s="63">
        <v>56.704825925925903</v>
      </c>
      <c r="O424" s="6">
        <v>56.704825925925903</v>
      </c>
      <c r="P424" s="37">
        <v>4.8992969599999983</v>
      </c>
      <c r="Q424" s="7">
        <f t="shared" si="14"/>
        <v>4.8992969599999983</v>
      </c>
      <c r="R424" s="60">
        <v>273.58333333333331</v>
      </c>
      <c r="S424" s="61">
        <v>1996.2281499999997</v>
      </c>
      <c r="T424" s="91"/>
      <c r="U424" s="89">
        <v>68446.602383683334</v>
      </c>
      <c r="V424" s="77">
        <v>2.4542770624690364E-3</v>
      </c>
      <c r="W424" s="80">
        <v>7.1494485510109807E-5</v>
      </c>
      <c r="X424" s="86">
        <f t="shared" si="15"/>
        <v>11461.533902165151</v>
      </c>
    </row>
    <row r="425" spans="1:24" x14ac:dyDescent="0.3">
      <c r="A425" s="33">
        <v>2011</v>
      </c>
      <c r="B425" s="3">
        <v>40601</v>
      </c>
      <c r="C425" s="33">
        <v>2</v>
      </c>
      <c r="D425" s="2">
        <v>27</v>
      </c>
      <c r="E425" s="33">
        <v>58</v>
      </c>
      <c r="F425" s="92">
        <v>423</v>
      </c>
      <c r="G425" s="4">
        <v>-1.3062708333333328</v>
      </c>
      <c r="H425" s="37">
        <v>279.83958333333334</v>
      </c>
      <c r="I425" s="4">
        <v>0.63989583333333333</v>
      </c>
      <c r="J425" s="37">
        <v>4.5710902777777784</v>
      </c>
      <c r="K425" s="4">
        <v>5.1398263888888893</v>
      </c>
      <c r="L425" s="37">
        <v>4.3769583333333335</v>
      </c>
      <c r="M425" s="4">
        <v>1.9073402777777773</v>
      </c>
      <c r="N425" s="63">
        <v>77.667624444444499</v>
      </c>
      <c r="O425" s="6">
        <v>77.667624444444499</v>
      </c>
      <c r="P425" s="37">
        <v>6.7104827520000043</v>
      </c>
      <c r="Q425" s="7">
        <f t="shared" si="14"/>
        <v>6.7104827520000052</v>
      </c>
      <c r="R425" s="60">
        <v>279.83958333333334</v>
      </c>
      <c r="S425" s="61">
        <v>2041.87750375</v>
      </c>
      <c r="T425" s="91"/>
      <c r="U425" s="89">
        <v>68423.071693791077</v>
      </c>
      <c r="V425" s="77">
        <v>3.2864276822071356E-3</v>
      </c>
      <c r="W425" s="80">
        <v>9.7960796400250953E-5</v>
      </c>
      <c r="X425" s="86">
        <f t="shared" si="15"/>
        <v>11468.24438491715</v>
      </c>
    </row>
    <row r="426" spans="1:24" x14ac:dyDescent="0.3">
      <c r="A426" s="33">
        <v>2011</v>
      </c>
      <c r="B426" s="3">
        <v>40602</v>
      </c>
      <c r="C426" s="33">
        <v>2</v>
      </c>
      <c r="D426" s="2">
        <v>28</v>
      </c>
      <c r="E426" s="33">
        <v>59</v>
      </c>
      <c r="F426" s="92">
        <v>424</v>
      </c>
      <c r="G426" s="4">
        <v>-1.931604166666667</v>
      </c>
      <c r="H426" s="37">
        <v>273.7520833333333</v>
      </c>
      <c r="I426" s="4">
        <v>-0.25582291666666657</v>
      </c>
      <c r="J426" s="37">
        <v>4.815534722222222</v>
      </c>
      <c r="K426" s="4">
        <v>5.3836805555555562</v>
      </c>
      <c r="L426" s="37">
        <v>4.4755902777777772</v>
      </c>
      <c r="M426" s="4">
        <v>1.6109583333333335</v>
      </c>
      <c r="N426" s="63">
        <v>73.136700000000005</v>
      </c>
      <c r="O426" s="6">
        <v>73.136700000000005</v>
      </c>
      <c r="P426" s="37">
        <v>6.3190108800000004</v>
      </c>
      <c r="Q426" s="7">
        <f t="shared" si="14"/>
        <v>6.3190108799999996</v>
      </c>
      <c r="R426" s="60">
        <v>273.7520833333333</v>
      </c>
      <c r="S426" s="61">
        <v>1997.4594512499998</v>
      </c>
      <c r="T426" s="91"/>
      <c r="U426" s="89">
        <v>68399.541003898819</v>
      </c>
      <c r="V426" s="77">
        <v>3.163523983450876E-3</v>
      </c>
      <c r="W426" s="80">
        <v>9.2279974588784487E-5</v>
      </c>
      <c r="X426" s="86">
        <f t="shared" si="15"/>
        <v>11474.563395797151</v>
      </c>
    </row>
    <row r="427" spans="1:24" x14ac:dyDescent="0.3">
      <c r="A427" s="33">
        <v>2011</v>
      </c>
      <c r="B427" s="3">
        <v>40603</v>
      </c>
      <c r="C427" s="33">
        <v>3</v>
      </c>
      <c r="D427" s="2">
        <v>1</v>
      </c>
      <c r="E427" s="33">
        <v>60</v>
      </c>
      <c r="F427" s="92">
        <v>425</v>
      </c>
      <c r="G427" s="4">
        <v>-4.501854166666666</v>
      </c>
      <c r="H427" s="37">
        <v>272.10833333333341</v>
      </c>
      <c r="I427" s="4">
        <v>-5.0383854166666664</v>
      </c>
      <c r="J427" s="37">
        <v>5.0040555555555555</v>
      </c>
      <c r="K427" s="4">
        <v>5.4654444444444437</v>
      </c>
      <c r="L427" s="37">
        <v>4.5349027777777779</v>
      </c>
      <c r="M427" s="4">
        <v>1.4122986111111107</v>
      </c>
      <c r="N427" s="63">
        <v>96.589603333333301</v>
      </c>
      <c r="O427" s="6">
        <v>96.589603333333301</v>
      </c>
      <c r="P427" s="37">
        <v>8.3453417279999975</v>
      </c>
      <c r="Q427" s="7">
        <f t="shared" si="14"/>
        <v>8.3453417279999957</v>
      </c>
      <c r="R427" s="60">
        <v>272.10833333333341</v>
      </c>
      <c r="S427" s="61">
        <v>1985.4656650000004</v>
      </c>
      <c r="T427" s="91"/>
      <c r="U427" s="89">
        <v>68376.010314006562</v>
      </c>
      <c r="V427" s="77">
        <v>4.2032163411901639E-3</v>
      </c>
      <c r="W427" s="80">
        <v>1.2191646658984763E-4</v>
      </c>
      <c r="X427" s="86">
        <f t="shared" si="15"/>
        <v>11482.908737525151</v>
      </c>
    </row>
    <row r="428" spans="1:24" x14ac:dyDescent="0.3">
      <c r="A428" s="33">
        <v>2011</v>
      </c>
      <c r="B428" s="3">
        <v>40604</v>
      </c>
      <c r="C428" s="33">
        <v>3</v>
      </c>
      <c r="D428" s="2">
        <v>2</v>
      </c>
      <c r="E428" s="33">
        <v>61</v>
      </c>
      <c r="F428" s="92">
        <v>426</v>
      </c>
      <c r="G428" s="4">
        <v>-7.8658125000000014</v>
      </c>
      <c r="H428" s="37">
        <v>273.39999999999998</v>
      </c>
      <c r="I428" s="4">
        <v>-6.7308124999999981</v>
      </c>
      <c r="J428" s="37">
        <v>5.0435902777777768</v>
      </c>
      <c r="K428" s="4">
        <v>5.4697222222222228</v>
      </c>
      <c r="L428" s="37">
        <v>4.5344791666666673</v>
      </c>
      <c r="M428" s="4">
        <v>1.2391458333333334</v>
      </c>
      <c r="N428" s="63">
        <v>66.737575000000007</v>
      </c>
      <c r="O428" s="6">
        <v>66.737575000000007</v>
      </c>
      <c r="P428" s="37">
        <v>5.7661264800000005</v>
      </c>
      <c r="Q428" s="7">
        <f t="shared" si="14"/>
        <v>5.7661264800000005</v>
      </c>
      <c r="R428" s="60">
        <v>273.39999999999998</v>
      </c>
      <c r="S428" s="61">
        <v>1994.8904399999997</v>
      </c>
      <c r="T428" s="91"/>
      <c r="U428" s="89">
        <v>68352.479624114305</v>
      </c>
      <c r="V428" s="77">
        <v>2.8904476979698199E-3</v>
      </c>
      <c r="W428" s="80">
        <v>8.4267933687561441E-5</v>
      </c>
      <c r="X428" s="86">
        <f t="shared" si="15"/>
        <v>11488.674864005152</v>
      </c>
    </row>
    <row r="429" spans="1:24" x14ac:dyDescent="0.3">
      <c r="A429" s="33">
        <v>2011</v>
      </c>
      <c r="B429" s="3">
        <v>40605</v>
      </c>
      <c r="C429" s="33">
        <v>3</v>
      </c>
      <c r="D429" s="2">
        <v>3</v>
      </c>
      <c r="E429" s="33">
        <v>62</v>
      </c>
      <c r="F429" s="92">
        <v>427</v>
      </c>
      <c r="G429" s="4">
        <v>-7.6560208333333337</v>
      </c>
      <c r="H429" s="37">
        <v>273.93124999999992</v>
      </c>
      <c r="I429" s="4">
        <v>-6.6195833333333329</v>
      </c>
      <c r="J429" s="37">
        <v>5.1244375</v>
      </c>
      <c r="K429" s="4">
        <v>5.489826388888889</v>
      </c>
      <c r="L429" s="37">
        <v>4.4588888888888896</v>
      </c>
      <c r="M429" s="4">
        <v>1.0936458333333334</v>
      </c>
      <c r="N429" s="63">
        <v>64.686980000000005</v>
      </c>
      <c r="O429" s="6">
        <v>64.686980000000005</v>
      </c>
      <c r="P429" s="37">
        <v>5.5889550720000001</v>
      </c>
      <c r="Q429" s="7">
        <f t="shared" si="14"/>
        <v>5.588955072000001</v>
      </c>
      <c r="R429" s="60">
        <v>273.93124999999992</v>
      </c>
      <c r="S429" s="61">
        <v>1998.7667587499993</v>
      </c>
      <c r="T429" s="91"/>
      <c r="U429" s="89">
        <v>68328.948934222048</v>
      </c>
      <c r="V429" s="77">
        <v>2.7962017316594031E-3</v>
      </c>
      <c r="W429" s="80">
        <v>8.1708793137245616E-5</v>
      </c>
      <c r="X429" s="86">
        <f t="shared" si="15"/>
        <v>11494.263819077152</v>
      </c>
    </row>
    <row r="430" spans="1:24" x14ac:dyDescent="0.3">
      <c r="A430" s="33">
        <v>2011</v>
      </c>
      <c r="B430" s="3">
        <v>40606</v>
      </c>
      <c r="C430" s="33">
        <v>3</v>
      </c>
      <c r="D430" s="2">
        <v>4</v>
      </c>
      <c r="E430" s="33">
        <v>63</v>
      </c>
      <c r="F430" s="92">
        <v>428</v>
      </c>
      <c r="G430" s="4">
        <v>-1.3487916666666659</v>
      </c>
      <c r="H430" s="37">
        <v>276.125</v>
      </c>
      <c r="I430" s="4">
        <v>-0.52088541666666699</v>
      </c>
      <c r="J430" s="37">
        <v>5.0826458333333333</v>
      </c>
      <c r="K430" s="4">
        <v>5.461423611111111</v>
      </c>
      <c r="L430" s="37">
        <v>4.3732708333333337</v>
      </c>
      <c r="M430" s="4">
        <v>0.94745138888888913</v>
      </c>
      <c r="N430" s="63">
        <v>90.647237500000003</v>
      </c>
      <c r="O430" s="6">
        <v>90.647237500000003</v>
      </c>
      <c r="P430" s="37">
        <v>7.8319213200000002</v>
      </c>
      <c r="Q430" s="7">
        <f t="shared" si="14"/>
        <v>7.8319213200000002</v>
      </c>
      <c r="R430" s="60">
        <v>276.125</v>
      </c>
      <c r="S430" s="61">
        <v>2014.7736749999999</v>
      </c>
      <c r="T430" s="91"/>
      <c r="U430" s="89">
        <v>68305.41824432979</v>
      </c>
      <c r="V430" s="77">
        <v>3.8872462039687911E-3</v>
      </c>
      <c r="W430" s="80">
        <v>1.145424713818009E-4</v>
      </c>
      <c r="X430" s="86">
        <f t="shared" si="15"/>
        <v>11502.095740397152</v>
      </c>
    </row>
    <row r="431" spans="1:24" x14ac:dyDescent="0.3">
      <c r="A431" s="33">
        <v>2011</v>
      </c>
      <c r="B431" s="3">
        <v>40607</v>
      </c>
      <c r="C431" s="33">
        <v>3</v>
      </c>
      <c r="D431" s="2">
        <v>5</v>
      </c>
      <c r="E431" s="33">
        <v>64</v>
      </c>
      <c r="F431" s="92">
        <v>429</v>
      </c>
      <c r="G431" s="4">
        <v>1.188791666666666</v>
      </c>
      <c r="H431" s="37">
        <v>272.20416666666665</v>
      </c>
      <c r="I431" s="4">
        <v>3.3886458333333334</v>
      </c>
      <c r="J431" s="37">
        <v>5.1323680555555553</v>
      </c>
      <c r="K431" s="4">
        <v>5.4826180555555561</v>
      </c>
      <c r="L431" s="37">
        <v>4.28767361111111</v>
      </c>
      <c r="M431" s="4">
        <v>0.89664583333333348</v>
      </c>
      <c r="N431" s="63">
        <v>69.890230769230797</v>
      </c>
      <c r="O431" s="6">
        <v>69.890230769230797</v>
      </c>
      <c r="P431" s="37">
        <v>6.0385159384615408</v>
      </c>
      <c r="Q431" s="7">
        <f t="shared" si="14"/>
        <v>6.0385159384615408</v>
      </c>
      <c r="R431" s="60">
        <v>272.20416666666665</v>
      </c>
      <c r="S431" s="61">
        <v>1986.1649224999999</v>
      </c>
      <c r="T431" s="91"/>
      <c r="U431" s="89">
        <v>68281.887554437533</v>
      </c>
      <c r="V431" s="77">
        <v>3.0402892881930561E-3</v>
      </c>
      <c r="W431" s="80">
        <v>8.8346340611056149E-5</v>
      </c>
      <c r="X431" s="86">
        <f t="shared" si="15"/>
        <v>11508.134256335614</v>
      </c>
    </row>
    <row r="432" spans="1:24" x14ac:dyDescent="0.3">
      <c r="A432" s="33">
        <v>2011</v>
      </c>
      <c r="B432" s="3">
        <v>40608</v>
      </c>
      <c r="C432" s="33">
        <v>3</v>
      </c>
      <c r="D432" s="2">
        <v>6</v>
      </c>
      <c r="E432" s="33">
        <v>65</v>
      </c>
      <c r="F432" s="92">
        <v>430</v>
      </c>
      <c r="G432" s="4">
        <v>-7.6442916666666649</v>
      </c>
      <c r="H432" s="37">
        <v>287.77291666666662</v>
      </c>
      <c r="I432" s="4">
        <v>-6.5623750000000012</v>
      </c>
      <c r="J432" s="37">
        <v>5.2514722222222225</v>
      </c>
      <c r="K432" s="4">
        <v>5.5001458333333337</v>
      </c>
      <c r="L432" s="37">
        <v>4.250506944444445</v>
      </c>
      <c r="M432" s="4">
        <v>0.87420833333333325</v>
      </c>
      <c r="N432" s="63">
        <v>88.850233333333307</v>
      </c>
      <c r="O432" s="6">
        <v>88.850233333333307</v>
      </c>
      <c r="P432" s="37">
        <v>7.6766601599999973</v>
      </c>
      <c r="Q432" s="7">
        <f t="shared" si="14"/>
        <v>7.6766601599999982</v>
      </c>
      <c r="R432" s="60">
        <v>287.77291666666662</v>
      </c>
      <c r="S432" s="61">
        <v>2099.7638637499995</v>
      </c>
      <c r="T432" s="91"/>
      <c r="U432" s="89">
        <v>68258.356864545276</v>
      </c>
      <c r="V432" s="77">
        <v>3.6559635550114365E-3</v>
      </c>
      <c r="W432" s="80">
        <v>1.1235459473289835E-4</v>
      </c>
      <c r="X432" s="86">
        <f t="shared" si="15"/>
        <v>11515.810916495613</v>
      </c>
    </row>
    <row r="433" spans="1:24" x14ac:dyDescent="0.3">
      <c r="A433" s="33">
        <v>2011</v>
      </c>
      <c r="B433" s="3">
        <v>40609</v>
      </c>
      <c r="C433" s="33">
        <v>3</v>
      </c>
      <c r="D433" s="2">
        <v>7</v>
      </c>
      <c r="E433" s="33">
        <v>66</v>
      </c>
      <c r="F433" s="92">
        <v>431</v>
      </c>
      <c r="G433" s="4">
        <v>-8.9353333333333307</v>
      </c>
      <c r="H433" s="37">
        <v>285.01666666666682</v>
      </c>
      <c r="I433" s="4">
        <v>-9.7181874999999991</v>
      </c>
      <c r="J433" s="37">
        <v>5.2590694444444441</v>
      </c>
      <c r="K433" s="4">
        <v>5.5455902777777775</v>
      </c>
      <c r="L433" s="37">
        <v>4.2145138888888889</v>
      </c>
      <c r="M433" s="4">
        <v>0.82975694444444448</v>
      </c>
      <c r="N433" s="63">
        <v>148.26397499999999</v>
      </c>
      <c r="O433" s="6">
        <v>148.26397499999999</v>
      </c>
      <c r="P433" s="37">
        <v>12.81000744</v>
      </c>
      <c r="Q433" s="7">
        <f t="shared" ref="Q433:Q496" si="16">O433*60*60*24/10^6</f>
        <v>12.810007439999998</v>
      </c>
      <c r="R433" s="60">
        <v>285.01666666666682</v>
      </c>
      <c r="S433" s="61">
        <v>2079.652610000001</v>
      </c>
      <c r="T433" s="91"/>
      <c r="U433" s="89">
        <v>68234.826174653019</v>
      </c>
      <c r="V433" s="77">
        <v>6.1596861795105255E-3</v>
      </c>
      <c r="W433" s="80">
        <v>1.8755478022586895E-4</v>
      </c>
      <c r="X433" s="86">
        <f t="shared" si="15"/>
        <v>11528.620923935614</v>
      </c>
    </row>
    <row r="434" spans="1:24" x14ac:dyDescent="0.3">
      <c r="A434" s="33">
        <v>2011</v>
      </c>
      <c r="B434" s="3">
        <v>40610</v>
      </c>
      <c r="C434" s="33">
        <v>3</v>
      </c>
      <c r="D434" s="2">
        <v>8</v>
      </c>
      <c r="E434" s="33">
        <v>67</v>
      </c>
      <c r="F434" s="92">
        <v>432</v>
      </c>
      <c r="G434" s="4">
        <v>-3.5243541666666687</v>
      </c>
      <c r="H434" s="37">
        <v>282.48124999999999</v>
      </c>
      <c r="I434" s="4">
        <v>-3.8733854166666672</v>
      </c>
      <c r="J434" s="37">
        <v>5.3319513888888892</v>
      </c>
      <c r="K434" s="4">
        <v>5.5378402777777778</v>
      </c>
      <c r="L434" s="37">
        <v>4.1312638888888884</v>
      </c>
      <c r="M434" s="4">
        <v>0.76642361111111068</v>
      </c>
      <c r="N434" s="63">
        <v>47.088724999999997</v>
      </c>
      <c r="O434" s="6">
        <v>47.088724999999997</v>
      </c>
      <c r="P434" s="37">
        <v>4.06846584</v>
      </c>
      <c r="Q434" s="7">
        <f t="shared" si="16"/>
        <v>4.06846584</v>
      </c>
      <c r="R434" s="60">
        <v>282.48124999999999</v>
      </c>
      <c r="S434" s="61">
        <v>2061.1526887499999</v>
      </c>
      <c r="T434" s="91"/>
      <c r="U434" s="89">
        <v>68211.295484760762</v>
      </c>
      <c r="V434" s="77">
        <v>1.9738789184353678E-3</v>
      </c>
      <c r="W434" s="80">
        <v>5.9589497299652509E-5</v>
      </c>
      <c r="X434" s="86">
        <f t="shared" si="15"/>
        <v>11532.689389775614</v>
      </c>
    </row>
    <row r="435" spans="1:24" x14ac:dyDescent="0.3">
      <c r="A435" s="33">
        <v>2011</v>
      </c>
      <c r="B435" s="3">
        <v>40611</v>
      </c>
      <c r="C435" s="33">
        <v>3</v>
      </c>
      <c r="D435" s="2">
        <v>9</v>
      </c>
      <c r="E435" s="33">
        <v>68</v>
      </c>
      <c r="F435" s="92">
        <v>433</v>
      </c>
      <c r="G435" s="4">
        <v>-0.73322916666666715</v>
      </c>
      <c r="H435" s="37">
        <v>283.63541666666663</v>
      </c>
      <c r="I435" s="4">
        <v>0.79333333333333333</v>
      </c>
      <c r="J435" s="37">
        <v>5.2283194444444447</v>
      </c>
      <c r="K435" s="4">
        <v>5.4948611111111108</v>
      </c>
      <c r="L435" s="37">
        <v>4.0837777777777768</v>
      </c>
      <c r="M435" s="4">
        <v>0.72375694444444461</v>
      </c>
      <c r="N435" s="63">
        <v>65.151250000000005</v>
      </c>
      <c r="O435" s="6">
        <v>65.151250000000005</v>
      </c>
      <c r="P435" s="37">
        <v>5.6290680000000002</v>
      </c>
      <c r="Q435" s="7">
        <f t="shared" si="16"/>
        <v>5.6290680000000011</v>
      </c>
      <c r="R435" s="60">
        <v>283.63541666666663</v>
      </c>
      <c r="S435" s="61">
        <v>2069.5741812499996</v>
      </c>
      <c r="T435" s="91"/>
      <c r="U435" s="89">
        <v>68187.764794868504</v>
      </c>
      <c r="V435" s="77">
        <v>2.7199160344183004E-3</v>
      </c>
      <c r="W435" s="80">
        <v>8.2477577078516202E-5</v>
      </c>
      <c r="X435" s="86">
        <f t="shared" si="15"/>
        <v>11538.318457775615</v>
      </c>
    </row>
    <row r="436" spans="1:24" x14ac:dyDescent="0.3">
      <c r="A436" s="33">
        <v>2011</v>
      </c>
      <c r="B436" s="3">
        <v>40612</v>
      </c>
      <c r="C436" s="33">
        <v>3</v>
      </c>
      <c r="D436" s="2">
        <v>10</v>
      </c>
      <c r="E436" s="33">
        <v>69</v>
      </c>
      <c r="F436" s="92">
        <v>434</v>
      </c>
      <c r="G436" s="4">
        <v>2.3520833333333337</v>
      </c>
      <c r="H436" s="37">
        <v>282.57083333333333</v>
      </c>
      <c r="I436" s="4">
        <v>5.0743020833333334</v>
      </c>
      <c r="J436" s="37">
        <v>5.145104166666667</v>
      </c>
      <c r="K436" s="4">
        <v>5.5156944444444456</v>
      </c>
      <c r="L436" s="37">
        <v>3.9761666666666664</v>
      </c>
      <c r="M436" s="4">
        <v>0.7245069444444443</v>
      </c>
      <c r="N436" s="63">
        <v>66.273819047619099</v>
      </c>
      <c r="O436" s="6">
        <v>66.273819047619099</v>
      </c>
      <c r="P436" s="37">
        <v>5.7260579657142898</v>
      </c>
      <c r="Q436" s="7">
        <f t="shared" si="16"/>
        <v>5.7260579657142907</v>
      </c>
      <c r="R436" s="60">
        <v>282.57083333333333</v>
      </c>
      <c r="S436" s="61">
        <v>2061.8063424999996</v>
      </c>
      <c r="T436" s="91"/>
      <c r="U436" s="89">
        <v>68164.234104976247</v>
      </c>
      <c r="V436" s="77">
        <v>2.777204554900767E-3</v>
      </c>
      <c r="W436" s="80">
        <v>8.3929676679243335E-5</v>
      </c>
      <c r="X436" s="86">
        <f t="shared" si="15"/>
        <v>11544.044515741329</v>
      </c>
    </row>
    <row r="437" spans="1:24" x14ac:dyDescent="0.3">
      <c r="A437" s="33">
        <v>2011</v>
      </c>
      <c r="B437" s="3">
        <v>40613</v>
      </c>
      <c r="C437" s="33">
        <v>3</v>
      </c>
      <c r="D437" s="2">
        <v>11</v>
      </c>
      <c r="E437" s="33">
        <v>70</v>
      </c>
      <c r="F437" s="92">
        <v>435</v>
      </c>
      <c r="G437" s="4">
        <v>-0.63037499999999991</v>
      </c>
      <c r="H437" s="37">
        <v>290.91041666666666</v>
      </c>
      <c r="I437" s="4">
        <v>2.0474166666666664</v>
      </c>
      <c r="J437" s="37">
        <v>5.1332847222222222</v>
      </c>
      <c r="K437" s="4">
        <v>5.4944444444444436</v>
      </c>
      <c r="L437" s="37">
        <v>4.037805555555555</v>
      </c>
      <c r="M437" s="4">
        <v>0.72392361111111114</v>
      </c>
      <c r="N437" s="63" t="s">
        <v>27</v>
      </c>
      <c r="O437" s="6">
        <v>84.887230952381003</v>
      </c>
      <c r="P437" s="37" t="s">
        <v>27</v>
      </c>
      <c r="Q437" s="7">
        <f t="shared" si="16"/>
        <v>7.3342567542857191</v>
      </c>
      <c r="R437" s="60">
        <v>290.91041666666666</v>
      </c>
      <c r="S437" s="61">
        <v>2122.6569462499997</v>
      </c>
      <c r="T437" s="91"/>
      <c r="U437" s="89">
        <v>68140.70341508399</v>
      </c>
      <c r="V437" s="77" t="s">
        <v>27</v>
      </c>
      <c r="W437" s="80" t="s">
        <v>27</v>
      </c>
      <c r="X437" s="86">
        <f t="shared" si="15"/>
        <v>11551.378772495615</v>
      </c>
    </row>
    <row r="438" spans="1:24" x14ac:dyDescent="0.3">
      <c r="A438" s="33">
        <v>2011</v>
      </c>
      <c r="B438" s="3">
        <v>40614</v>
      </c>
      <c r="C438" s="33">
        <v>3</v>
      </c>
      <c r="D438" s="2">
        <v>12</v>
      </c>
      <c r="E438" s="33">
        <v>71</v>
      </c>
      <c r="F438" s="92">
        <v>436</v>
      </c>
      <c r="G438" s="4">
        <v>-0.49660416666666657</v>
      </c>
      <c r="H438" s="37">
        <v>300.03541666666666</v>
      </c>
      <c r="I438" s="4">
        <v>1.2221354166666667</v>
      </c>
      <c r="J438" s="37">
        <v>5.1304236111111114</v>
      </c>
      <c r="K438" s="4">
        <v>5.4825833333333334</v>
      </c>
      <c r="L438" s="37">
        <v>3.9554722222222214</v>
      </c>
      <c r="M438" s="4">
        <v>0.73845833333333355</v>
      </c>
      <c r="N438" s="63">
        <v>103.50064285714301</v>
      </c>
      <c r="O438" s="6">
        <v>103.50064285714301</v>
      </c>
      <c r="P438" s="37">
        <v>8.9424555428571555</v>
      </c>
      <c r="Q438" s="7">
        <f t="shared" si="16"/>
        <v>8.9424555428571555</v>
      </c>
      <c r="R438" s="60">
        <v>300.03541666666666</v>
      </c>
      <c r="S438" s="61">
        <v>2189.2384212500001</v>
      </c>
      <c r="T438" s="91"/>
      <c r="U438" s="89">
        <v>68117.172725191733</v>
      </c>
      <c r="V438" s="77">
        <v>4.0847335110039034E-3</v>
      </c>
      <c r="W438" s="80">
        <v>1.3117093037072131E-4</v>
      </c>
      <c r="X438" s="86">
        <f t="shared" si="15"/>
        <v>11560.321228038472</v>
      </c>
    </row>
    <row r="439" spans="1:24" x14ac:dyDescent="0.3">
      <c r="A439" s="33">
        <v>2011</v>
      </c>
      <c r="B439" s="3">
        <v>40615</v>
      </c>
      <c r="C439" s="33">
        <v>3</v>
      </c>
      <c r="D439" s="2">
        <v>13</v>
      </c>
      <c r="E439" s="33">
        <v>72</v>
      </c>
      <c r="F439" s="92">
        <v>437</v>
      </c>
      <c r="G439" s="4">
        <v>-1.7759375000000002</v>
      </c>
      <c r="H439" s="37">
        <v>302.8145833333333</v>
      </c>
      <c r="I439" s="4">
        <v>0.49914583333333351</v>
      </c>
      <c r="J439" s="37">
        <v>5.2083194444444452</v>
      </c>
      <c r="K439" s="4">
        <v>5.4977222222222224</v>
      </c>
      <c r="L439" s="37">
        <v>3.9122569444444451</v>
      </c>
      <c r="M439" s="4">
        <v>0.76865277777777807</v>
      </c>
      <c r="N439" s="63" t="s">
        <v>27</v>
      </c>
      <c r="O439" s="6">
        <v>94.623071428571393</v>
      </c>
      <c r="P439" s="37" t="s">
        <v>27</v>
      </c>
      <c r="Q439" s="7">
        <f t="shared" si="16"/>
        <v>8.1754333714285679</v>
      </c>
      <c r="R439" s="60">
        <v>302.8145833333333</v>
      </c>
      <c r="S439" s="61">
        <v>2209.5168887499995</v>
      </c>
      <c r="T439" s="91"/>
      <c r="U439" s="89">
        <v>68093.642035299476</v>
      </c>
      <c r="V439" s="77" t="s">
        <v>27</v>
      </c>
      <c r="W439" s="80" t="s">
        <v>27</v>
      </c>
      <c r="X439" s="86">
        <f t="shared" si="15"/>
        <v>11568.496661409901</v>
      </c>
    </row>
    <row r="440" spans="1:24" x14ac:dyDescent="0.3">
      <c r="A440" s="33">
        <v>2011</v>
      </c>
      <c r="B440" s="3">
        <v>40616</v>
      </c>
      <c r="C440" s="33">
        <v>3</v>
      </c>
      <c r="D440" s="2">
        <v>14</v>
      </c>
      <c r="E440" s="33">
        <v>73</v>
      </c>
      <c r="F440" s="92">
        <v>438</v>
      </c>
      <c r="G440" s="4">
        <v>-4.1336041666666663</v>
      </c>
      <c r="H440" s="37">
        <v>299.31041666666675</v>
      </c>
      <c r="I440" s="4">
        <v>-5.0112916666666667</v>
      </c>
      <c r="J440" s="37">
        <v>5.2493263888888881</v>
      </c>
      <c r="K440" s="4">
        <v>5.5330486111111119</v>
      </c>
      <c r="L440" s="37">
        <v>3.9284583333333329</v>
      </c>
      <c r="M440" s="4">
        <v>0.79561805555555543</v>
      </c>
      <c r="N440" s="63">
        <v>85.745500000000007</v>
      </c>
      <c r="O440" s="6">
        <v>85.745500000000007</v>
      </c>
      <c r="P440" s="37">
        <v>7.4084111999999998</v>
      </c>
      <c r="Q440" s="7">
        <f t="shared" si="16"/>
        <v>7.4084112000000015</v>
      </c>
      <c r="R440" s="60">
        <v>299.31041666666675</v>
      </c>
      <c r="S440" s="61">
        <v>2183.9483862500006</v>
      </c>
      <c r="T440" s="91"/>
      <c r="U440" s="89">
        <v>68070.111345407218</v>
      </c>
      <c r="V440" s="77">
        <v>3.3922098373033371E-3</v>
      </c>
      <c r="W440" s="80">
        <v>1.0874946409215529E-4</v>
      </c>
      <c r="X440" s="86">
        <f t="shared" si="15"/>
        <v>11575.905072609901</v>
      </c>
    </row>
    <row r="441" spans="1:24" x14ac:dyDescent="0.3">
      <c r="A441" s="33">
        <v>2011</v>
      </c>
      <c r="B441" s="3">
        <v>40617</v>
      </c>
      <c r="C441" s="33">
        <v>3</v>
      </c>
      <c r="D441" s="2">
        <v>15</v>
      </c>
      <c r="E441" s="33">
        <v>74</v>
      </c>
      <c r="F441" s="92">
        <v>439</v>
      </c>
      <c r="G441" s="4">
        <v>-0.98414583333333339</v>
      </c>
      <c r="H441" s="37">
        <v>297.88541666666663</v>
      </c>
      <c r="I441" s="4">
        <v>-2.4641770833333325</v>
      </c>
      <c r="J441" s="37">
        <v>5.3013402777777765</v>
      </c>
      <c r="K441" s="4">
        <v>5.5366111111111111</v>
      </c>
      <c r="L441" s="37">
        <v>3.9037638888888879</v>
      </c>
      <c r="M441" s="4">
        <v>0.80006250000000012</v>
      </c>
      <c r="N441" s="63">
        <v>57.995646153846202</v>
      </c>
      <c r="O441" s="6">
        <v>57.995646153846202</v>
      </c>
      <c r="P441" s="37">
        <v>5.0108238276923123</v>
      </c>
      <c r="Q441" s="7">
        <f t="shared" si="16"/>
        <v>5.0108238276923114</v>
      </c>
      <c r="R441" s="60">
        <v>297.88541666666663</v>
      </c>
      <c r="S441" s="61">
        <v>2173.5507312499994</v>
      </c>
      <c r="T441" s="91"/>
      <c r="U441" s="89">
        <v>68046.580655514961</v>
      </c>
      <c r="V441" s="77">
        <v>2.3053631809231384E-3</v>
      </c>
      <c r="W441" s="80">
        <v>7.3582050696651007E-5</v>
      </c>
      <c r="X441" s="86">
        <f t="shared" si="15"/>
        <v>11580.915896437593</v>
      </c>
    </row>
    <row r="442" spans="1:24" x14ac:dyDescent="0.3">
      <c r="A442" s="33">
        <v>2011</v>
      </c>
      <c r="B442" s="3">
        <v>40618</v>
      </c>
      <c r="C442" s="33">
        <v>3</v>
      </c>
      <c r="D442" s="2">
        <v>16</v>
      </c>
      <c r="E442" s="33">
        <v>75</v>
      </c>
      <c r="F442" s="92">
        <v>440</v>
      </c>
      <c r="G442" s="4">
        <v>1.9057708333333334</v>
      </c>
      <c r="H442" s="37">
        <v>294.94166666666678</v>
      </c>
      <c r="I442" s="4">
        <v>2.2284479166666671</v>
      </c>
      <c r="J442" s="37">
        <v>5.1456597222222227</v>
      </c>
      <c r="K442" s="4">
        <v>5.4885555555555543</v>
      </c>
      <c r="L442" s="37">
        <v>3.8076666666666661</v>
      </c>
      <c r="M442" s="4">
        <v>0.8035000000000001</v>
      </c>
      <c r="N442" s="63">
        <v>84.2606258064516</v>
      </c>
      <c r="O442" s="6">
        <v>84.2606258064516</v>
      </c>
      <c r="P442" s="37">
        <v>7.2801180696774175</v>
      </c>
      <c r="Q442" s="7">
        <f t="shared" si="16"/>
        <v>7.2801180696774184</v>
      </c>
      <c r="R442" s="60">
        <v>294.94166666666678</v>
      </c>
      <c r="S442" s="61">
        <v>2152.0713650000007</v>
      </c>
      <c r="T442" s="91"/>
      <c r="U442" s="89">
        <v>68023.049965622704</v>
      </c>
      <c r="V442" s="77">
        <v>3.3828423109367543E-3</v>
      </c>
      <c r="W442" s="80">
        <v>1.0694535909914221E-4</v>
      </c>
      <c r="X442" s="86">
        <f t="shared" si="15"/>
        <v>11588.19601450727</v>
      </c>
    </row>
    <row r="443" spans="1:24" x14ac:dyDescent="0.3">
      <c r="A443" s="33">
        <v>2011</v>
      </c>
      <c r="B443" s="3">
        <v>40619</v>
      </c>
      <c r="C443" s="33">
        <v>3</v>
      </c>
      <c r="D443" s="2">
        <v>17</v>
      </c>
      <c r="E443" s="33">
        <v>76</v>
      </c>
      <c r="F443" s="92">
        <v>441</v>
      </c>
      <c r="G443" s="4">
        <v>6.3354583333333325</v>
      </c>
      <c r="H443" s="37">
        <v>290.45416666666677</v>
      </c>
      <c r="I443" s="4">
        <v>2.3782187499999998</v>
      </c>
      <c r="J443" s="37">
        <v>5.1751874999999998</v>
      </c>
      <c r="K443" s="4">
        <v>5.5175208333333332</v>
      </c>
      <c r="L443" s="37">
        <v>3.8105694444444445</v>
      </c>
      <c r="M443" s="4">
        <v>0.91312499999999996</v>
      </c>
      <c r="N443" s="63">
        <v>132.64167708333301</v>
      </c>
      <c r="O443" s="6">
        <v>132.64167708333301</v>
      </c>
      <c r="P443" s="37">
        <v>11.460240899999972</v>
      </c>
      <c r="Q443" s="7">
        <f t="shared" si="16"/>
        <v>11.460240899999972</v>
      </c>
      <c r="R443" s="60">
        <v>290.45416666666677</v>
      </c>
      <c r="S443" s="61">
        <v>2119.3278725000005</v>
      </c>
      <c r="T443" s="91"/>
      <c r="U443" s="89">
        <v>67999.519275730447</v>
      </c>
      <c r="V443" s="77">
        <v>5.4074884064452232E-3</v>
      </c>
      <c r="W443" s="80">
        <v>1.6841396226401507E-4</v>
      </c>
      <c r="X443" s="86">
        <f t="shared" si="15"/>
        <v>11599.65625540727</v>
      </c>
    </row>
    <row r="444" spans="1:24" x14ac:dyDescent="0.3">
      <c r="A444" s="33">
        <v>2011</v>
      </c>
      <c r="B444" s="3">
        <v>40620</v>
      </c>
      <c r="C444" s="33">
        <v>3</v>
      </c>
      <c r="D444" s="2">
        <v>18</v>
      </c>
      <c r="E444" s="33">
        <v>77</v>
      </c>
      <c r="F444" s="92">
        <v>442</v>
      </c>
      <c r="G444" s="4">
        <v>4.3300425531914897</v>
      </c>
      <c r="H444" s="37">
        <v>281.76595744680844</v>
      </c>
      <c r="I444" s="4">
        <v>2.9876382978723406</v>
      </c>
      <c r="J444" s="37">
        <v>5.1644917257683218</v>
      </c>
      <c r="K444" s="4">
        <v>5.5560069444444444</v>
      </c>
      <c r="L444" s="37">
        <v>3.922861554373521</v>
      </c>
      <c r="M444" s="4">
        <v>1.6070814125295509</v>
      </c>
      <c r="N444" s="63">
        <v>164.431166666667</v>
      </c>
      <c r="O444" s="6">
        <v>164.431166666667</v>
      </c>
      <c r="P444" s="37">
        <v>14.206852800000028</v>
      </c>
      <c r="Q444" s="7">
        <f t="shared" si="16"/>
        <v>14.206852800000027</v>
      </c>
      <c r="R444" s="60">
        <v>281.76595744680844</v>
      </c>
      <c r="S444" s="61">
        <v>2055.9334851063822</v>
      </c>
      <c r="T444" s="91"/>
      <c r="U444" s="89">
        <v>67975.988585838189</v>
      </c>
      <c r="V444" s="77">
        <v>6.9101714150372473E-3</v>
      </c>
      <c r="W444" s="80">
        <v>2.0885415205509087E-4</v>
      </c>
      <c r="X444" s="86">
        <f t="shared" si="15"/>
        <v>11613.86310820727</v>
      </c>
    </row>
    <row r="445" spans="1:24" x14ac:dyDescent="0.3">
      <c r="A445" s="33">
        <v>2011</v>
      </c>
      <c r="B445" s="3">
        <v>40621</v>
      </c>
      <c r="C445" s="33">
        <v>3</v>
      </c>
      <c r="D445" s="2">
        <v>19</v>
      </c>
      <c r="E445" s="33">
        <v>78</v>
      </c>
      <c r="F445" s="92">
        <v>443</v>
      </c>
      <c r="G445" s="4">
        <v>-2.2962708333333337</v>
      </c>
      <c r="H445" s="37">
        <v>281.48124999999993</v>
      </c>
      <c r="I445" s="4">
        <v>1.2537395833333336</v>
      </c>
      <c r="J445" s="37">
        <v>5.275368055555556</v>
      </c>
      <c r="K445" s="4">
        <v>5.6295972222222224</v>
      </c>
      <c r="L445" s="37">
        <v>4.0024791666666673</v>
      </c>
      <c r="M445" s="4">
        <v>1.7159097222222222</v>
      </c>
      <c r="N445" s="63" t="s">
        <v>27</v>
      </c>
      <c r="O445" s="6">
        <v>99.8221833333333</v>
      </c>
      <c r="P445" s="37" t="s">
        <v>27</v>
      </c>
      <c r="Q445" s="7">
        <f t="shared" si="16"/>
        <v>8.6246366399999967</v>
      </c>
      <c r="R445" s="60">
        <v>281.48124999999993</v>
      </c>
      <c r="S445" s="61">
        <v>2053.8560887499993</v>
      </c>
      <c r="T445" s="91"/>
      <c r="U445" s="89">
        <v>67952.457895945932</v>
      </c>
      <c r="V445" s="77" t="s">
        <v>27</v>
      </c>
      <c r="W445" s="80" t="s">
        <v>27</v>
      </c>
      <c r="X445" s="86">
        <f t="shared" si="15"/>
        <v>11622.487744847269</v>
      </c>
    </row>
    <row r="446" spans="1:24" x14ac:dyDescent="0.3">
      <c r="A446" s="33">
        <v>2011</v>
      </c>
      <c r="B446" s="3">
        <v>40622</v>
      </c>
      <c r="C446" s="33">
        <v>3</v>
      </c>
      <c r="D446" s="2">
        <v>20</v>
      </c>
      <c r="E446" s="33">
        <v>79</v>
      </c>
      <c r="F446" s="92">
        <v>444</v>
      </c>
      <c r="G446" s="4">
        <v>-1.2076666666666669</v>
      </c>
      <c r="H446" s="37">
        <v>281.71666666666653</v>
      </c>
      <c r="I446" s="4">
        <v>0.71732291666666681</v>
      </c>
      <c r="J446" s="37">
        <v>5.2679166666666655</v>
      </c>
      <c r="K446" s="4">
        <v>5.5928055555555547</v>
      </c>
      <c r="L446" s="37">
        <v>3.990472222222222</v>
      </c>
      <c r="M446" s="4">
        <v>1.4921249999999999</v>
      </c>
      <c r="N446" s="63">
        <v>35.213200000000001</v>
      </c>
      <c r="O446" s="6">
        <v>35.213200000000001</v>
      </c>
      <c r="P446" s="37">
        <v>3.0424204799999996</v>
      </c>
      <c r="Q446" s="7">
        <f t="shared" si="16"/>
        <v>3.0424204799999996</v>
      </c>
      <c r="R446" s="60">
        <v>281.71666666666653</v>
      </c>
      <c r="S446" s="61">
        <v>2055.5738299999989</v>
      </c>
      <c r="T446" s="91"/>
      <c r="U446" s="89">
        <v>67928.927206053675</v>
      </c>
      <c r="V446" s="77">
        <v>1.4800832913892475E-3</v>
      </c>
      <c r="W446" s="80">
        <v>4.4759622987889713E-5</v>
      </c>
      <c r="X446" s="86">
        <f t="shared" si="15"/>
        <v>11625.530165327269</v>
      </c>
    </row>
    <row r="447" spans="1:24" x14ac:dyDescent="0.3">
      <c r="A447" s="33">
        <v>2011</v>
      </c>
      <c r="B447" s="3">
        <v>40623</v>
      </c>
      <c r="C447" s="33">
        <v>3</v>
      </c>
      <c r="D447" s="2">
        <v>21</v>
      </c>
      <c r="E447" s="33">
        <v>80</v>
      </c>
      <c r="F447" s="92">
        <v>445</v>
      </c>
      <c r="G447" s="4">
        <v>2.1677291666666663</v>
      </c>
      <c r="H447" s="37">
        <v>289.86874999999992</v>
      </c>
      <c r="I447" s="4">
        <v>4.1557395833333324</v>
      </c>
      <c r="J447" s="37">
        <v>5.0164513888888891</v>
      </c>
      <c r="K447" s="4">
        <v>5.4399097222222226</v>
      </c>
      <c r="L447" s="37">
        <v>3.6230694444444445</v>
      </c>
      <c r="M447" s="4">
        <v>2.0188194444444445</v>
      </c>
      <c r="N447" s="63">
        <v>119.55625714285701</v>
      </c>
      <c r="O447" s="6">
        <v>119.55625714285701</v>
      </c>
      <c r="P447" s="37">
        <v>10.329660617142844</v>
      </c>
      <c r="Q447" s="7">
        <f t="shared" si="16"/>
        <v>10.329660617142846</v>
      </c>
      <c r="R447" s="60">
        <v>289.86874999999992</v>
      </c>
      <c r="S447" s="61">
        <v>2115.0563212499997</v>
      </c>
      <c r="T447" s="91"/>
      <c r="U447" s="89">
        <v>67905.396516161418</v>
      </c>
      <c r="V447" s="77">
        <v>4.8838702370998842E-3</v>
      </c>
      <c r="W447" s="80">
        <v>1.5202475141550301E-4</v>
      </c>
      <c r="X447" s="86">
        <f t="shared" si="15"/>
        <v>11635.859825944412</v>
      </c>
    </row>
    <row r="448" spans="1:24" x14ac:dyDescent="0.3">
      <c r="A448" s="33">
        <v>2011</v>
      </c>
      <c r="B448" s="3">
        <v>40624</v>
      </c>
      <c r="C448" s="33">
        <v>3</v>
      </c>
      <c r="D448" s="2">
        <v>22</v>
      </c>
      <c r="E448" s="33">
        <v>81</v>
      </c>
      <c r="F448" s="92">
        <v>446</v>
      </c>
      <c r="G448" s="4">
        <v>0.70256249999999987</v>
      </c>
      <c r="H448" s="37">
        <v>306.67708333333343</v>
      </c>
      <c r="I448" s="4">
        <v>3.1911354166666666</v>
      </c>
      <c r="J448" s="37">
        <v>5.1726874999999994</v>
      </c>
      <c r="K448" s="4">
        <v>5.3103680555555552</v>
      </c>
      <c r="L448" s="37">
        <v>3.5109652777777778</v>
      </c>
      <c r="M448" s="4">
        <v>3.404798611111111</v>
      </c>
      <c r="N448" s="63">
        <v>61.8582055555556</v>
      </c>
      <c r="O448" s="6">
        <v>61.8582055555556</v>
      </c>
      <c r="P448" s="37">
        <v>5.3445489600000036</v>
      </c>
      <c r="Q448" s="7">
        <f t="shared" si="16"/>
        <v>5.3445489600000036</v>
      </c>
      <c r="R448" s="60">
        <v>306.67708333333343</v>
      </c>
      <c r="S448" s="61">
        <v>2237.7000062500006</v>
      </c>
      <c r="T448" s="91"/>
      <c r="U448" s="89">
        <v>67881.865826269161</v>
      </c>
      <c r="V448" s="77">
        <v>2.3884117375306919E-3</v>
      </c>
      <c r="W448" s="80">
        <v>7.8686537241642773E-5</v>
      </c>
      <c r="X448" s="86">
        <f t="shared" si="15"/>
        <v>11641.204374904411</v>
      </c>
    </row>
    <row r="449" spans="1:24" x14ac:dyDescent="0.3">
      <c r="A449" s="33">
        <v>2011</v>
      </c>
      <c r="B449" s="3">
        <v>40625</v>
      </c>
      <c r="C449" s="33">
        <v>3</v>
      </c>
      <c r="D449" s="2">
        <v>23</v>
      </c>
      <c r="E449" s="33">
        <v>82</v>
      </c>
      <c r="F449" s="92">
        <v>447</v>
      </c>
      <c r="G449" s="4">
        <v>-5.0276458333333354</v>
      </c>
      <c r="H449" s="37">
        <v>307.82083333333327</v>
      </c>
      <c r="I449" s="4">
        <v>-1.3960000000000001</v>
      </c>
      <c r="J449" s="37">
        <v>5.1598541666666664</v>
      </c>
      <c r="K449" s="4">
        <v>5.3462152777777776</v>
      </c>
      <c r="L449" s="37">
        <v>3.7768958333333331</v>
      </c>
      <c r="M449" s="4">
        <v>3.1070624999999996</v>
      </c>
      <c r="N449" s="63">
        <v>58.728454838709702</v>
      </c>
      <c r="O449" s="6">
        <v>58.728454838709702</v>
      </c>
      <c r="P449" s="37">
        <v>5.0741384980645181</v>
      </c>
      <c r="Q449" s="7">
        <f t="shared" si="16"/>
        <v>5.0741384980645181</v>
      </c>
      <c r="R449" s="60">
        <v>307.82083333333327</v>
      </c>
      <c r="S449" s="61">
        <v>2246.0454924999995</v>
      </c>
      <c r="T449" s="91"/>
      <c r="U449" s="89">
        <v>67858.335136376903</v>
      </c>
      <c r="V449" s="77">
        <v>2.2591432430946272E-3</v>
      </c>
      <c r="W449" s="80">
        <v>7.4733079002971311E-5</v>
      </c>
      <c r="X449" s="86">
        <f t="shared" si="15"/>
        <v>11646.278513402476</v>
      </c>
    </row>
    <row r="450" spans="1:24" x14ac:dyDescent="0.3">
      <c r="A450" s="33">
        <v>2011</v>
      </c>
      <c r="B450" s="3">
        <v>40626</v>
      </c>
      <c r="C450" s="33">
        <v>3</v>
      </c>
      <c r="D450" s="2">
        <v>24</v>
      </c>
      <c r="E450" s="33">
        <v>83</v>
      </c>
      <c r="F450" s="92">
        <v>448</v>
      </c>
      <c r="G450" s="4">
        <v>-7.8642708333333351</v>
      </c>
      <c r="H450" s="37">
        <v>306.80625000000003</v>
      </c>
      <c r="I450" s="4">
        <v>-6.2146979166666654</v>
      </c>
      <c r="J450" s="37">
        <v>5.1130972222222226</v>
      </c>
      <c r="K450" s="4">
        <v>5.3937500000000007</v>
      </c>
      <c r="L450" s="37">
        <v>3.8387847222222233</v>
      </c>
      <c r="M450" s="4">
        <v>2.7053541666666661</v>
      </c>
      <c r="N450" s="63">
        <v>62.250399999999999</v>
      </c>
      <c r="O450" s="6">
        <v>62.250399999999999</v>
      </c>
      <c r="P450" s="37">
        <v>5.3784345599999996</v>
      </c>
      <c r="Q450" s="7">
        <f t="shared" si="16"/>
        <v>5.3784345600000005</v>
      </c>
      <c r="R450" s="60">
        <v>306.80625000000003</v>
      </c>
      <c r="S450" s="61">
        <v>2238.6424837500003</v>
      </c>
      <c r="T450" s="91"/>
      <c r="U450" s="89">
        <v>67834.804446484646</v>
      </c>
      <c r="V450" s="77">
        <v>2.4025428799110712E-3</v>
      </c>
      <c r="W450" s="80">
        <v>7.9244237671647149E-5</v>
      </c>
      <c r="X450" s="86">
        <f t="shared" si="15"/>
        <v>11651.656947962476</v>
      </c>
    </row>
    <row r="451" spans="1:24" x14ac:dyDescent="0.3">
      <c r="A451" s="33">
        <v>2011</v>
      </c>
      <c r="B451" s="3">
        <v>40627</v>
      </c>
      <c r="C451" s="33">
        <v>3</v>
      </c>
      <c r="D451" s="2">
        <v>25</v>
      </c>
      <c r="E451" s="33">
        <v>84</v>
      </c>
      <c r="F451" s="92">
        <v>449</v>
      </c>
      <c r="G451" s="4">
        <v>-8.7965208333333322</v>
      </c>
      <c r="H451" s="37">
        <v>307.02708333333322</v>
      </c>
      <c r="I451" s="4">
        <v>-5.5510625000000005</v>
      </c>
      <c r="J451" s="37">
        <v>5.0937847222222219</v>
      </c>
      <c r="K451" s="4">
        <v>5.3498472222222233</v>
      </c>
      <c r="L451" s="37">
        <v>3.8923124999999992</v>
      </c>
      <c r="M451" s="4">
        <v>2.421416666666667</v>
      </c>
      <c r="N451" s="63" t="s">
        <v>27</v>
      </c>
      <c r="O451" s="6">
        <v>63.993379166666699</v>
      </c>
      <c r="P451" s="37" t="s">
        <v>27</v>
      </c>
      <c r="Q451" s="7">
        <f t="shared" si="16"/>
        <v>5.5290279600000032</v>
      </c>
      <c r="R451" s="60">
        <v>307.02708333333322</v>
      </c>
      <c r="S451" s="61">
        <v>2240.2538162499991</v>
      </c>
      <c r="T451" s="91"/>
      <c r="U451" s="89">
        <v>67811.273756592389</v>
      </c>
      <c r="V451" s="77" t="s">
        <v>27</v>
      </c>
      <c r="W451" s="80" t="s">
        <v>27</v>
      </c>
      <c r="X451" s="86">
        <f t="shared" si="15"/>
        <v>11657.185975922475</v>
      </c>
    </row>
    <row r="452" spans="1:24" x14ac:dyDescent="0.3">
      <c r="A452" s="33">
        <v>2011</v>
      </c>
      <c r="B452" s="3">
        <v>40628</v>
      </c>
      <c r="C452" s="33">
        <v>3</v>
      </c>
      <c r="D452" s="2">
        <v>26</v>
      </c>
      <c r="E452" s="33">
        <v>85</v>
      </c>
      <c r="F452" s="92">
        <v>450</v>
      </c>
      <c r="G452" s="4">
        <v>-9.1788541666666656</v>
      </c>
      <c r="H452" s="37">
        <v>307.33333333333337</v>
      </c>
      <c r="I452" s="4">
        <v>-4.7024895833333318</v>
      </c>
      <c r="J452" s="37">
        <v>5.121645833333333</v>
      </c>
      <c r="K452" s="4">
        <v>5.3102291666666659</v>
      </c>
      <c r="L452" s="37">
        <v>3.9454861111111108</v>
      </c>
      <c r="M452" s="4">
        <v>2.1613263888888894</v>
      </c>
      <c r="N452" s="63" t="s">
        <v>27</v>
      </c>
      <c r="O452" s="6">
        <v>65.7363583333333</v>
      </c>
      <c r="P452" s="37" t="s">
        <v>27</v>
      </c>
      <c r="Q452" s="7">
        <f t="shared" si="16"/>
        <v>5.679621359999997</v>
      </c>
      <c r="R452" s="60">
        <v>307.33333333333337</v>
      </c>
      <c r="S452" s="61">
        <v>2242.4884000000002</v>
      </c>
      <c r="T452" s="91"/>
      <c r="U452" s="89">
        <v>67787.743066700132</v>
      </c>
      <c r="V452" s="77" t="s">
        <v>27</v>
      </c>
      <c r="W452" s="80" t="s">
        <v>27</v>
      </c>
      <c r="X452" s="86">
        <f t="shared" si="15"/>
        <v>11662.865597282474</v>
      </c>
    </row>
    <row r="453" spans="1:24" x14ac:dyDescent="0.3">
      <c r="A453" s="33">
        <v>2011</v>
      </c>
      <c r="B453" s="3">
        <v>40629</v>
      </c>
      <c r="C453" s="33">
        <v>3</v>
      </c>
      <c r="D453" s="2">
        <v>27</v>
      </c>
      <c r="E453" s="33">
        <v>86</v>
      </c>
      <c r="F453" s="92">
        <v>451</v>
      </c>
      <c r="G453" s="4">
        <v>-8.5941250000000036</v>
      </c>
      <c r="H453" s="37">
        <v>307.74999999999994</v>
      </c>
      <c r="I453" s="4">
        <v>-4.480437499999999</v>
      </c>
      <c r="J453" s="37">
        <v>5.073555555555556</v>
      </c>
      <c r="K453" s="4">
        <v>5.272159722222221</v>
      </c>
      <c r="L453" s="37">
        <v>3.9967152777777777</v>
      </c>
      <c r="M453" s="4">
        <v>2.0447361111111113</v>
      </c>
      <c r="N453" s="63" t="s">
        <v>27</v>
      </c>
      <c r="O453" s="6">
        <v>67.4793375</v>
      </c>
      <c r="P453" s="37" t="s">
        <v>27</v>
      </c>
      <c r="Q453" s="7">
        <f t="shared" si="16"/>
        <v>5.8302147599999996</v>
      </c>
      <c r="R453" s="60">
        <v>307.74999999999994</v>
      </c>
      <c r="S453" s="61">
        <v>2245.5286499999997</v>
      </c>
      <c r="T453" s="91"/>
      <c r="U453" s="89">
        <v>67764.212376807875</v>
      </c>
      <c r="V453" s="77" t="s">
        <v>27</v>
      </c>
      <c r="W453" s="80" t="s">
        <v>27</v>
      </c>
      <c r="X453" s="86">
        <f t="shared" si="15"/>
        <v>11668.695812042475</v>
      </c>
    </row>
    <row r="454" spans="1:24" x14ac:dyDescent="0.3">
      <c r="A454" s="33">
        <v>2011</v>
      </c>
      <c r="B454" s="3">
        <v>40630</v>
      </c>
      <c r="C454" s="33">
        <v>3</v>
      </c>
      <c r="D454" s="2">
        <v>28</v>
      </c>
      <c r="E454" s="33">
        <v>87</v>
      </c>
      <c r="F454" s="92">
        <v>452</v>
      </c>
      <c r="G454" s="4">
        <v>-6.0681666666666665</v>
      </c>
      <c r="H454" s="37">
        <v>306.71666666666658</v>
      </c>
      <c r="I454" s="4">
        <v>-2.8157083333333333</v>
      </c>
      <c r="J454" s="37">
        <v>5.1221666666666676</v>
      </c>
      <c r="K454" s="4">
        <v>5.3236666666666661</v>
      </c>
      <c r="L454" s="37">
        <v>3.9752152777777781</v>
      </c>
      <c r="M454" s="4">
        <v>1.9340208333333333</v>
      </c>
      <c r="N454" s="63" t="s">
        <v>27</v>
      </c>
      <c r="O454" s="6">
        <v>69.2223166666667</v>
      </c>
      <c r="P454" s="37" t="s">
        <v>27</v>
      </c>
      <c r="Q454" s="7">
        <f t="shared" si="16"/>
        <v>5.9808081600000031</v>
      </c>
      <c r="R454" s="60">
        <v>306.71666666666658</v>
      </c>
      <c r="S454" s="61">
        <v>2237.9888299999993</v>
      </c>
      <c r="T454" s="91"/>
      <c r="U454" s="89">
        <v>67740.681686915617</v>
      </c>
      <c r="V454" s="77" t="s">
        <v>27</v>
      </c>
      <c r="W454" s="80" t="s">
        <v>27</v>
      </c>
      <c r="X454" s="86">
        <f t="shared" si="15"/>
        <v>11674.676620202476</v>
      </c>
    </row>
    <row r="455" spans="1:24" x14ac:dyDescent="0.3">
      <c r="A455" s="33">
        <v>2011</v>
      </c>
      <c r="B455" s="3">
        <v>40631</v>
      </c>
      <c r="C455" s="33">
        <v>3</v>
      </c>
      <c r="D455" s="2">
        <v>29</v>
      </c>
      <c r="E455" s="33">
        <v>88</v>
      </c>
      <c r="F455" s="92">
        <v>453</v>
      </c>
      <c r="G455" s="4">
        <v>-2.402520833333333</v>
      </c>
      <c r="H455" s="37">
        <v>304.45416666666665</v>
      </c>
      <c r="I455" s="4">
        <v>0.5927291666666672</v>
      </c>
      <c r="J455" s="37">
        <v>5.123368055555555</v>
      </c>
      <c r="K455" s="4">
        <v>5.3651597222222236</v>
      </c>
      <c r="L455" s="37">
        <v>4.0157361111111127</v>
      </c>
      <c r="M455" s="4">
        <v>1.9004652777777775</v>
      </c>
      <c r="N455" s="63" t="s">
        <v>27</v>
      </c>
      <c r="O455" s="6">
        <v>70.9652958333333</v>
      </c>
      <c r="P455" s="37" t="s">
        <v>27</v>
      </c>
      <c r="Q455" s="7">
        <f t="shared" si="16"/>
        <v>6.1314015599999969</v>
      </c>
      <c r="R455" s="60">
        <v>304.45416666666665</v>
      </c>
      <c r="S455" s="61">
        <v>2221.4802725</v>
      </c>
      <c r="T455" s="91"/>
      <c r="U455" s="89">
        <v>67717.15099702336</v>
      </c>
      <c r="V455" s="77" t="s">
        <v>27</v>
      </c>
      <c r="W455" s="80" t="s">
        <v>27</v>
      </c>
      <c r="X455" s="86">
        <f t="shared" si="15"/>
        <v>11680.808021762476</v>
      </c>
    </row>
    <row r="456" spans="1:24" x14ac:dyDescent="0.3">
      <c r="A456" s="33">
        <v>2011</v>
      </c>
      <c r="B456" s="3">
        <v>40632</v>
      </c>
      <c r="C456" s="33">
        <v>3</v>
      </c>
      <c r="D456" s="2">
        <v>30</v>
      </c>
      <c r="E456" s="33">
        <v>89</v>
      </c>
      <c r="F456" s="92">
        <v>454</v>
      </c>
      <c r="G456" s="4">
        <v>0.12824999999999981</v>
      </c>
      <c r="H456" s="37">
        <v>303.21458333333334</v>
      </c>
      <c r="I456" s="4">
        <v>2.8385833333333332</v>
      </c>
      <c r="J456" s="37">
        <v>5.1958055555555553</v>
      </c>
      <c r="K456" s="4">
        <v>5.3690416666666652</v>
      </c>
      <c r="L456" s="37">
        <v>4.011541666666667</v>
      </c>
      <c r="M456" s="4">
        <v>1.7970069444444439</v>
      </c>
      <c r="N456" s="63">
        <v>72.708275</v>
      </c>
      <c r="O456" s="6">
        <v>72.708275</v>
      </c>
      <c r="P456" s="37">
        <v>6.2819949599999996</v>
      </c>
      <c r="Q456" s="7">
        <f t="shared" si="16"/>
        <v>6.2819949599999996</v>
      </c>
      <c r="R456" s="60">
        <v>303.21458333333334</v>
      </c>
      <c r="S456" s="61">
        <v>2212.4355287499998</v>
      </c>
      <c r="T456" s="91"/>
      <c r="U456" s="89">
        <v>67693.620307131103</v>
      </c>
      <c r="V456" s="77">
        <v>2.8394024948375572E-3</v>
      </c>
      <c r="W456" s="80">
        <v>9.2763710682893983E-5</v>
      </c>
      <c r="X456" s="86">
        <f t="shared" si="15"/>
        <v>11687.090016722475</v>
      </c>
    </row>
    <row r="457" spans="1:24" x14ac:dyDescent="0.3">
      <c r="A457" s="33">
        <v>2011</v>
      </c>
      <c r="B457" s="3">
        <v>40633</v>
      </c>
      <c r="C457" s="33">
        <v>3</v>
      </c>
      <c r="D457" s="2">
        <v>31</v>
      </c>
      <c r="E457" s="33">
        <v>90</v>
      </c>
      <c r="F457" s="92">
        <v>455</v>
      </c>
      <c r="G457" s="4">
        <v>1.2961666666666665</v>
      </c>
      <c r="H457" s="37">
        <v>303.23750000000013</v>
      </c>
      <c r="I457" s="4">
        <v>4.216874999999999</v>
      </c>
      <c r="J457" s="37">
        <v>5.2103611111111112</v>
      </c>
      <c r="K457" s="4">
        <v>5.3810069444444446</v>
      </c>
      <c r="L457" s="37">
        <v>4.053319444444444</v>
      </c>
      <c r="M457" s="4">
        <v>1.8390069444444446</v>
      </c>
      <c r="N457" s="63">
        <v>100.137886666667</v>
      </c>
      <c r="O457" s="6">
        <v>100.137886666667</v>
      </c>
      <c r="P457" s="37">
        <v>8.6519134080000288</v>
      </c>
      <c r="Q457" s="7">
        <f t="shared" si="16"/>
        <v>8.6519134080000271</v>
      </c>
      <c r="R457" s="60">
        <v>303.23750000000013</v>
      </c>
      <c r="S457" s="61">
        <v>2212.6027425000007</v>
      </c>
      <c r="T457" s="91"/>
      <c r="U457" s="89">
        <v>67670.089617238846</v>
      </c>
      <c r="V457" s="77">
        <v>3.9102877537900487E-3</v>
      </c>
      <c r="W457" s="80">
        <v>1.2780691674630544E-4</v>
      </c>
      <c r="X457" s="86">
        <f t="shared" si="15"/>
        <v>11695.741930130476</v>
      </c>
    </row>
    <row r="458" spans="1:24" x14ac:dyDescent="0.3">
      <c r="A458" s="33">
        <v>2011</v>
      </c>
      <c r="B458" s="3">
        <v>40634</v>
      </c>
      <c r="C458" s="33">
        <v>4</v>
      </c>
      <c r="D458" s="2">
        <v>1</v>
      </c>
      <c r="E458" s="33">
        <v>91</v>
      </c>
      <c r="F458" s="92">
        <v>456</v>
      </c>
      <c r="G458" s="4">
        <v>2.2494375000000009</v>
      </c>
      <c r="H458" s="37">
        <v>302.84375</v>
      </c>
      <c r="I458" s="4">
        <v>5.3357187499999998</v>
      </c>
      <c r="J458" s="37">
        <v>5.1501111111111113</v>
      </c>
      <c r="K458" s="4">
        <v>5.101055555555555</v>
      </c>
      <c r="L458" s="37">
        <v>3.4687152777777777</v>
      </c>
      <c r="M458" s="4">
        <v>1.942159722222222</v>
      </c>
      <c r="N458" s="63" t="s">
        <v>27</v>
      </c>
      <c r="O458" s="6">
        <v>95.655344814814796</v>
      </c>
      <c r="P458" s="37" t="s">
        <v>27</v>
      </c>
      <c r="Q458" s="7">
        <f t="shared" si="16"/>
        <v>8.2646217919999998</v>
      </c>
      <c r="R458" s="60">
        <v>302.84375</v>
      </c>
      <c r="S458" s="61">
        <v>2209.7297062499997</v>
      </c>
      <c r="T458" s="91"/>
      <c r="U458" s="89">
        <v>67646.558927346588</v>
      </c>
      <c r="V458" s="77" t="s">
        <v>27</v>
      </c>
      <c r="W458" s="80" t="s">
        <v>27</v>
      </c>
      <c r="X458" s="86">
        <f t="shared" si="15"/>
        <v>11704.006551922475</v>
      </c>
    </row>
    <row r="459" spans="1:24" x14ac:dyDescent="0.3">
      <c r="A459" s="33">
        <v>2011</v>
      </c>
      <c r="B459" s="3">
        <v>40635</v>
      </c>
      <c r="C459" s="33">
        <v>4</v>
      </c>
      <c r="D459" s="2">
        <v>2</v>
      </c>
      <c r="E459" s="33">
        <v>92</v>
      </c>
      <c r="F459" s="92">
        <v>457</v>
      </c>
      <c r="G459" s="4">
        <v>2.3141666666666669</v>
      </c>
      <c r="H459" s="37">
        <v>302.33958333333339</v>
      </c>
      <c r="I459" s="4">
        <v>4.4832187499999998</v>
      </c>
      <c r="J459" s="37">
        <v>5.1701805555555547</v>
      </c>
      <c r="K459" s="4">
        <v>4.878520833333333</v>
      </c>
      <c r="L459" s="37">
        <v>2.9725208333333337</v>
      </c>
      <c r="M459" s="4">
        <v>1.871201388888889</v>
      </c>
      <c r="N459" s="63" t="s">
        <v>27</v>
      </c>
      <c r="O459" s="6">
        <v>91.172802962963004</v>
      </c>
      <c r="P459" s="37" t="s">
        <v>27</v>
      </c>
      <c r="Q459" s="7">
        <f t="shared" si="16"/>
        <v>7.8773301760000027</v>
      </c>
      <c r="R459" s="60">
        <v>302.33958333333339</v>
      </c>
      <c r="S459" s="61">
        <v>2206.0510037500003</v>
      </c>
      <c r="T459" s="91"/>
      <c r="U459" s="89">
        <v>67623.028237454331</v>
      </c>
      <c r="V459" s="77" t="s">
        <v>27</v>
      </c>
      <c r="W459" s="80" t="s">
        <v>27</v>
      </c>
      <c r="X459" s="86">
        <f t="shared" si="15"/>
        <v>11711.883882098475</v>
      </c>
    </row>
    <row r="460" spans="1:24" x14ac:dyDescent="0.3">
      <c r="A460" s="33">
        <v>2011</v>
      </c>
      <c r="B460" s="3">
        <v>40636</v>
      </c>
      <c r="C460" s="33">
        <v>4</v>
      </c>
      <c r="D460" s="2">
        <v>3</v>
      </c>
      <c r="E460" s="33">
        <v>93</v>
      </c>
      <c r="F460" s="92">
        <v>458</v>
      </c>
      <c r="G460" s="4">
        <v>1.933208333333333</v>
      </c>
      <c r="H460" s="37">
        <v>302.26249999999999</v>
      </c>
      <c r="I460" s="4">
        <v>4.2132708333333326</v>
      </c>
      <c r="J460" s="37">
        <v>4.9389097222222222</v>
      </c>
      <c r="K460" s="4">
        <v>4.8009236111111102</v>
      </c>
      <c r="L460" s="37">
        <v>2.9728263888888899</v>
      </c>
      <c r="M460" s="4">
        <v>2.0663888888888891</v>
      </c>
      <c r="N460" s="63">
        <v>86.690261111111099</v>
      </c>
      <c r="O460" s="6">
        <v>86.690261111111099</v>
      </c>
      <c r="P460" s="37">
        <v>7.4900385599999986</v>
      </c>
      <c r="Q460" s="7">
        <f t="shared" si="16"/>
        <v>7.4900385599999986</v>
      </c>
      <c r="R460" s="60">
        <v>302.26249999999999</v>
      </c>
      <c r="S460" s="61">
        <v>2205.4885574999998</v>
      </c>
      <c r="T460" s="91"/>
      <c r="U460" s="89">
        <v>67599.497547562074</v>
      </c>
      <c r="V460" s="77">
        <v>3.3960904192993071E-3</v>
      </c>
      <c r="W460" s="80">
        <v>1.1076730837658538E-4</v>
      </c>
      <c r="X460" s="86">
        <f t="shared" si="15"/>
        <v>11719.373920658474</v>
      </c>
    </row>
    <row r="461" spans="1:24" x14ac:dyDescent="0.3">
      <c r="A461" s="33">
        <v>2011</v>
      </c>
      <c r="B461" s="3">
        <v>40637</v>
      </c>
      <c r="C461" s="33">
        <v>4</v>
      </c>
      <c r="D461" s="2">
        <v>4</v>
      </c>
      <c r="E461" s="33">
        <v>94</v>
      </c>
      <c r="F461" s="92">
        <v>459</v>
      </c>
      <c r="G461" s="4">
        <v>5.2519791666666675</v>
      </c>
      <c r="H461" s="37">
        <v>303.86874999999992</v>
      </c>
      <c r="I461" s="4">
        <v>7.6438229166666654</v>
      </c>
      <c r="J461" s="37">
        <v>5.0557777777777781</v>
      </c>
      <c r="K461" s="4">
        <v>5.088298611111111</v>
      </c>
      <c r="L461" s="37">
        <v>3.512673611111111</v>
      </c>
      <c r="M461" s="4">
        <v>2.598930555555556</v>
      </c>
      <c r="N461" s="63">
        <v>107.6328</v>
      </c>
      <c r="O461" s="6">
        <v>107.6328</v>
      </c>
      <c r="P461" s="37">
        <v>9.2994739199999987</v>
      </c>
      <c r="Q461" s="7">
        <f t="shared" si="16"/>
        <v>9.2994739200000005</v>
      </c>
      <c r="R461" s="60">
        <v>303.86874999999992</v>
      </c>
      <c r="S461" s="61">
        <v>2217.2087212499991</v>
      </c>
      <c r="T461" s="91"/>
      <c r="U461" s="89">
        <v>67575.966857669817</v>
      </c>
      <c r="V461" s="77">
        <v>4.1942257537022588E-3</v>
      </c>
      <c r="W461" s="80">
        <v>1.3757763374331035E-4</v>
      </c>
      <c r="X461" s="86">
        <f t="shared" si="15"/>
        <v>11728.673394578474</v>
      </c>
    </row>
    <row r="462" spans="1:24" x14ac:dyDescent="0.3">
      <c r="A462" s="33">
        <v>2011</v>
      </c>
      <c r="B462" s="3">
        <v>40638</v>
      </c>
      <c r="C462" s="33">
        <v>4</v>
      </c>
      <c r="D462" s="2">
        <v>5</v>
      </c>
      <c r="E462" s="33">
        <v>95</v>
      </c>
      <c r="F462" s="92">
        <v>460</v>
      </c>
      <c r="G462" s="4">
        <v>0.25727083333333334</v>
      </c>
      <c r="H462" s="37">
        <v>303.73541666666665</v>
      </c>
      <c r="I462" s="4">
        <v>3.6532395833333329</v>
      </c>
      <c r="J462" s="37">
        <v>5.2431666666666645</v>
      </c>
      <c r="K462" s="4">
        <v>5.3872430555555546</v>
      </c>
      <c r="L462" s="37">
        <v>3.8959791666666681</v>
      </c>
      <c r="M462" s="4">
        <v>2.5089166666666669</v>
      </c>
      <c r="N462" s="63">
        <v>11.6311</v>
      </c>
      <c r="O462" s="6">
        <v>11.6311</v>
      </c>
      <c r="P462" s="37">
        <v>1.0049270399999999</v>
      </c>
      <c r="Q462" s="7">
        <f t="shared" si="16"/>
        <v>1.0049270400000001</v>
      </c>
      <c r="R462" s="60">
        <v>303.73541666666665</v>
      </c>
      <c r="S462" s="61">
        <v>2216.2358412499998</v>
      </c>
      <c r="T462" s="91"/>
      <c r="U462" s="89">
        <v>67552.43616777756</v>
      </c>
      <c r="V462" s="77">
        <v>4.5343867349117577E-4</v>
      </c>
      <c r="W462" s="80">
        <v>1.4872567647761969E-5</v>
      </c>
      <c r="X462" s="86">
        <f t="shared" si="15"/>
        <v>11729.678321618474</v>
      </c>
    </row>
    <row r="463" spans="1:24" x14ac:dyDescent="0.3">
      <c r="A463" s="33">
        <v>2011</v>
      </c>
      <c r="B463" s="3">
        <v>40639</v>
      </c>
      <c r="C463" s="33">
        <v>4</v>
      </c>
      <c r="D463" s="2">
        <v>6</v>
      </c>
      <c r="E463" s="33">
        <v>96</v>
      </c>
      <c r="F463" s="92">
        <v>461</v>
      </c>
      <c r="G463" s="4">
        <v>1.540375</v>
      </c>
      <c r="H463" s="37">
        <v>303.77083333333331</v>
      </c>
      <c r="I463" s="4">
        <v>3.551541666666667</v>
      </c>
      <c r="J463" s="37">
        <v>5.1608680555555573</v>
      </c>
      <c r="K463" s="4">
        <v>5.3441319444444453</v>
      </c>
      <c r="L463" s="37">
        <v>3.8942847222222228</v>
      </c>
      <c r="M463" s="4">
        <v>2.4827777777777773</v>
      </c>
      <c r="N463" s="63">
        <v>41.694618518518503</v>
      </c>
      <c r="O463" s="6">
        <v>41.694618518518503</v>
      </c>
      <c r="P463" s="37">
        <v>3.6024150399999986</v>
      </c>
      <c r="Q463" s="7">
        <f t="shared" si="16"/>
        <v>3.602415039999999</v>
      </c>
      <c r="R463" s="60">
        <v>303.77083333333331</v>
      </c>
      <c r="S463" s="61">
        <v>2216.4942624999999</v>
      </c>
      <c r="T463" s="91"/>
      <c r="U463" s="89">
        <v>67528.905477885302</v>
      </c>
      <c r="V463" s="77">
        <v>1.6252760500885793E-3</v>
      </c>
      <c r="W463" s="80">
        <v>5.3334373077112865E-5</v>
      </c>
      <c r="X463" s="86">
        <f t="shared" si="15"/>
        <v>11733.280736658475</v>
      </c>
    </row>
    <row r="464" spans="1:24" x14ac:dyDescent="0.3">
      <c r="A464" s="33">
        <v>2011</v>
      </c>
      <c r="B464" s="3">
        <v>40640</v>
      </c>
      <c r="C464" s="33">
        <v>4</v>
      </c>
      <c r="D464" s="2">
        <v>7</v>
      </c>
      <c r="E464" s="33">
        <v>97</v>
      </c>
      <c r="F464" s="92">
        <v>462</v>
      </c>
      <c r="G464" s="4">
        <v>4.7374791666666658</v>
      </c>
      <c r="H464" s="37">
        <v>303.6229166666667</v>
      </c>
      <c r="I464" s="4">
        <v>7.933958333333333</v>
      </c>
      <c r="J464" s="37">
        <v>5.2085902777777777</v>
      </c>
      <c r="K464" s="4">
        <v>5.4236597222222223</v>
      </c>
      <c r="L464" s="37">
        <v>3.9831111111111119</v>
      </c>
      <c r="M464" s="4">
        <v>3.0294861111111113</v>
      </c>
      <c r="N464" s="63">
        <v>59.105400000000003</v>
      </c>
      <c r="O464" s="6">
        <v>59.105400000000003</v>
      </c>
      <c r="P464" s="37">
        <v>5.1067065600000001</v>
      </c>
      <c r="Q464" s="7">
        <f t="shared" si="16"/>
        <v>5.1067065600000001</v>
      </c>
      <c r="R464" s="60">
        <v>303.6229166666667</v>
      </c>
      <c r="S464" s="61">
        <v>2215.4149737500002</v>
      </c>
      <c r="T464" s="91"/>
      <c r="U464" s="89">
        <v>67505.374787993045</v>
      </c>
      <c r="V464" s="77">
        <v>2.3050790125138288E-3</v>
      </c>
      <c r="W464" s="80">
        <v>7.5633890010812444E-5</v>
      </c>
      <c r="X464" s="86">
        <f t="shared" si="15"/>
        <v>11738.387443218475</v>
      </c>
    </row>
    <row r="465" spans="1:24" x14ac:dyDescent="0.3">
      <c r="A465" s="33">
        <v>2011</v>
      </c>
      <c r="B465" s="3">
        <v>40641</v>
      </c>
      <c r="C465" s="33">
        <v>4</v>
      </c>
      <c r="D465" s="2">
        <v>8</v>
      </c>
      <c r="E465" s="33">
        <v>98</v>
      </c>
      <c r="F465" s="92">
        <v>463</v>
      </c>
      <c r="G465" s="4">
        <v>4.8215416666666666</v>
      </c>
      <c r="H465" s="37">
        <v>303.46666666666653</v>
      </c>
      <c r="I465" s="4">
        <v>5.6623125000000005</v>
      </c>
      <c r="J465" s="37">
        <v>5.1774305555555564</v>
      </c>
      <c r="K465" s="4">
        <v>5.3718680555555567</v>
      </c>
      <c r="L465" s="37">
        <v>3.9289861111111115</v>
      </c>
      <c r="M465" s="4">
        <v>3.6675486111111106</v>
      </c>
      <c r="N465" s="63" t="s">
        <v>27</v>
      </c>
      <c r="O465" s="6">
        <v>70.628103846153905</v>
      </c>
      <c r="P465" s="37" t="s">
        <v>27</v>
      </c>
      <c r="Q465" s="7">
        <f t="shared" si="16"/>
        <v>6.1022681723076984</v>
      </c>
      <c r="R465" s="60">
        <v>303.46666666666653</v>
      </c>
      <c r="S465" s="61">
        <v>2214.274879999999</v>
      </c>
      <c r="T465" s="91"/>
      <c r="U465" s="89">
        <v>67481.844098100788</v>
      </c>
      <c r="V465" s="77" t="s">
        <v>27</v>
      </c>
      <c r="W465" s="80" t="s">
        <v>27</v>
      </c>
      <c r="X465" s="86">
        <f t="shared" si="15"/>
        <v>11744.489711390783</v>
      </c>
    </row>
    <row r="466" spans="1:24" x14ac:dyDescent="0.3">
      <c r="A466" s="33">
        <v>2011</v>
      </c>
      <c r="B466" s="3">
        <v>40642</v>
      </c>
      <c r="C466" s="33">
        <v>4</v>
      </c>
      <c r="D466" s="2">
        <v>9</v>
      </c>
      <c r="E466" s="33">
        <v>99</v>
      </c>
      <c r="F466" s="92">
        <v>464</v>
      </c>
      <c r="G466" s="4">
        <v>8.7680000000000007</v>
      </c>
      <c r="H466" s="37">
        <v>303.38333333333321</v>
      </c>
      <c r="I466" s="4">
        <v>10.849052083333333</v>
      </c>
      <c r="J466" s="37">
        <v>5.2059097222222235</v>
      </c>
      <c r="K466" s="4">
        <v>5.4469722222222225</v>
      </c>
      <c r="L466" s="37">
        <v>4.2410138888888884</v>
      </c>
      <c r="M466" s="4">
        <v>4.5033541666666661</v>
      </c>
      <c r="N466" s="63">
        <v>82.150807692307694</v>
      </c>
      <c r="O466" s="6">
        <v>82.150807692307694</v>
      </c>
      <c r="P466" s="37">
        <v>7.0978297846153842</v>
      </c>
      <c r="Q466" s="7">
        <f t="shared" si="16"/>
        <v>7.0978297846153842</v>
      </c>
      <c r="R466" s="60">
        <v>303.38333333333321</v>
      </c>
      <c r="S466" s="61">
        <v>2213.6668299999992</v>
      </c>
      <c r="T466" s="91"/>
      <c r="U466" s="89">
        <v>67458.313408208531</v>
      </c>
      <c r="V466" s="77">
        <v>3.2063676829884049E-3</v>
      </c>
      <c r="W466" s="80">
        <v>1.0520235702146452E-4</v>
      </c>
      <c r="X466" s="86">
        <f t="shared" si="15"/>
        <v>11751.587541175399</v>
      </c>
    </row>
    <row r="467" spans="1:24" x14ac:dyDescent="0.3">
      <c r="A467" s="33">
        <v>2011</v>
      </c>
      <c r="B467" s="3">
        <v>40643</v>
      </c>
      <c r="C467" s="33">
        <v>4</v>
      </c>
      <c r="D467" s="2">
        <v>10</v>
      </c>
      <c r="E467" s="33">
        <v>100</v>
      </c>
      <c r="F467" s="92">
        <v>465</v>
      </c>
      <c r="G467" s="4">
        <v>11.619437499999998</v>
      </c>
      <c r="H467" s="37">
        <v>303.49583333333345</v>
      </c>
      <c r="I467" s="4">
        <v>13.470666666666666</v>
      </c>
      <c r="J467" s="37">
        <v>5.089291666666667</v>
      </c>
      <c r="K467" s="4">
        <v>5.4647430555555561</v>
      </c>
      <c r="L467" s="37">
        <v>4.4660624999999996</v>
      </c>
      <c r="M467" s="4">
        <v>6.5979722222222223</v>
      </c>
      <c r="N467" s="63">
        <v>93.431502325581405</v>
      </c>
      <c r="O467" s="6">
        <v>93.431502325581405</v>
      </c>
      <c r="P467" s="37">
        <v>8.0724818009302339</v>
      </c>
      <c r="Q467" s="7">
        <f t="shared" si="16"/>
        <v>8.0724818009302339</v>
      </c>
      <c r="R467" s="60">
        <v>303.49583333333345</v>
      </c>
      <c r="S467" s="61">
        <v>2214.4876975000006</v>
      </c>
      <c r="T467" s="91"/>
      <c r="U467" s="89">
        <v>67434.782718316274</v>
      </c>
      <c r="V467" s="77">
        <v>3.645304424153493E-3</v>
      </c>
      <c r="W467" s="80">
        <v>1.1969313254022343E-4</v>
      </c>
      <c r="X467" s="86">
        <f t="shared" si="15"/>
        <v>11759.660022976328</v>
      </c>
    </row>
    <row r="468" spans="1:24" x14ac:dyDescent="0.3">
      <c r="A468" s="33">
        <v>2011</v>
      </c>
      <c r="B468" s="3">
        <v>40644</v>
      </c>
      <c r="C468" s="33">
        <v>4</v>
      </c>
      <c r="D468" s="2">
        <v>11</v>
      </c>
      <c r="E468" s="33">
        <v>101</v>
      </c>
      <c r="F468" s="92">
        <v>466</v>
      </c>
      <c r="G468" s="4">
        <v>13.201000000000001</v>
      </c>
      <c r="H468" s="37">
        <v>303.33541666666667</v>
      </c>
      <c r="I468" s="4">
        <v>15.096770833333331</v>
      </c>
      <c r="J468" s="37">
        <v>5.1253263888888876</v>
      </c>
      <c r="K468" s="4">
        <v>5.4561736111111108</v>
      </c>
      <c r="L468" s="37">
        <v>4.4570694444444436</v>
      </c>
      <c r="M468" s="4">
        <v>6.9657708333333304</v>
      </c>
      <c r="N468" s="63">
        <v>124.320654166667</v>
      </c>
      <c r="O468" s="6">
        <v>124.320654166667</v>
      </c>
      <c r="P468" s="37">
        <v>10.741304520000028</v>
      </c>
      <c r="Q468" s="7">
        <f t="shared" si="16"/>
        <v>10.74130452000003</v>
      </c>
      <c r="R468" s="60">
        <v>303.33541666666667</v>
      </c>
      <c r="S468" s="61">
        <v>2213.3172012499999</v>
      </c>
      <c r="T468" s="91"/>
      <c r="U468" s="89">
        <v>67411.252028424016</v>
      </c>
      <c r="V468" s="77">
        <v>4.8530344019075689E-3</v>
      </c>
      <c r="W468" s="80">
        <v>1.5932411586892496E-4</v>
      </c>
      <c r="X468" s="86">
        <f t="shared" si="15"/>
        <v>11770.401327496327</v>
      </c>
    </row>
    <row r="469" spans="1:24" x14ac:dyDescent="0.3">
      <c r="A469" s="33">
        <v>2011</v>
      </c>
      <c r="B469" s="3">
        <v>40645</v>
      </c>
      <c r="C469" s="33">
        <v>4</v>
      </c>
      <c r="D469" s="2">
        <v>12</v>
      </c>
      <c r="E469" s="33">
        <v>102</v>
      </c>
      <c r="F469" s="92">
        <v>467</v>
      </c>
      <c r="G469" s="4">
        <v>6.1622916666666674</v>
      </c>
      <c r="H469" s="37">
        <v>302.76458333333329</v>
      </c>
      <c r="I469" s="4">
        <v>9.5516354166666666</v>
      </c>
      <c r="J469" s="37">
        <v>5.2343263888888885</v>
      </c>
      <c r="K469" s="4">
        <v>5.5025138888888883</v>
      </c>
      <c r="L469" s="37">
        <v>4.5887013888888886</v>
      </c>
      <c r="M469" s="4">
        <v>5.7458819444444451</v>
      </c>
      <c r="N469" s="63">
        <v>49.354104878048801</v>
      </c>
      <c r="O469" s="6">
        <v>49.354104878048801</v>
      </c>
      <c r="P469" s="37">
        <v>4.2641946614634163</v>
      </c>
      <c r="Q469" s="7">
        <f t="shared" si="16"/>
        <v>4.2641946614634172</v>
      </c>
      <c r="R469" s="60">
        <v>302.76458333333329</v>
      </c>
      <c r="S469" s="61">
        <v>2209.1520587499995</v>
      </c>
      <c r="T469" s="91"/>
      <c r="U469" s="89">
        <v>67387.721338531759</v>
      </c>
      <c r="V469" s="77">
        <v>1.9302404488517725E-3</v>
      </c>
      <c r="W469" s="80">
        <v>6.3273797478307487E-5</v>
      </c>
      <c r="X469" s="86">
        <f t="shared" si="15"/>
        <v>11774.665522157791</v>
      </c>
    </row>
    <row r="470" spans="1:24" x14ac:dyDescent="0.3">
      <c r="A470" s="33">
        <v>2011</v>
      </c>
      <c r="B470" s="3">
        <v>40646</v>
      </c>
      <c r="C470" s="33">
        <v>4</v>
      </c>
      <c r="D470" s="2">
        <v>13</v>
      </c>
      <c r="E470" s="33">
        <v>103</v>
      </c>
      <c r="F470" s="92">
        <v>468</v>
      </c>
      <c r="G470" s="4">
        <v>8.0144583333333319</v>
      </c>
      <c r="H470" s="37">
        <v>302.39375000000001</v>
      </c>
      <c r="I470" s="4">
        <v>10.869</v>
      </c>
      <c r="J470" s="37">
        <v>5.2127986111111113</v>
      </c>
      <c r="K470" s="4">
        <v>5.5378263888888881</v>
      </c>
      <c r="L470" s="37">
        <v>4.6225208333333345</v>
      </c>
      <c r="M470" s="4">
        <v>6.4042013888888887</v>
      </c>
      <c r="N470" s="63">
        <v>70.989631578947396</v>
      </c>
      <c r="O470" s="6">
        <v>70.989631578947396</v>
      </c>
      <c r="P470" s="37">
        <v>6.1335041684210552</v>
      </c>
      <c r="Q470" s="7">
        <f t="shared" si="16"/>
        <v>6.1335041684210552</v>
      </c>
      <c r="R470" s="60">
        <v>302.39375000000001</v>
      </c>
      <c r="S470" s="61">
        <v>2206.4462362499999</v>
      </c>
      <c r="T470" s="91"/>
      <c r="U470" s="89">
        <v>67364.190648639502</v>
      </c>
      <c r="V470" s="77">
        <v>2.7798112945844299E-3</v>
      </c>
      <c r="W470" s="80">
        <v>9.1045396909622946E-5</v>
      </c>
      <c r="X470" s="86">
        <f t="shared" si="15"/>
        <v>11780.799026326213</v>
      </c>
    </row>
    <row r="471" spans="1:24" x14ac:dyDescent="0.3">
      <c r="A471" s="33">
        <v>2011</v>
      </c>
      <c r="B471" s="3">
        <v>40647</v>
      </c>
      <c r="C471" s="33">
        <v>4</v>
      </c>
      <c r="D471" s="2">
        <v>14</v>
      </c>
      <c r="E471" s="33">
        <v>104</v>
      </c>
      <c r="F471" s="92">
        <v>469</v>
      </c>
      <c r="G471" s="4">
        <v>5.6072083333333333</v>
      </c>
      <c r="H471" s="37">
        <v>301.92083333333335</v>
      </c>
      <c r="I471" s="4">
        <v>9.8383958333333332</v>
      </c>
      <c r="J471" s="37">
        <v>5.2358541666666669</v>
      </c>
      <c r="K471" s="4">
        <v>5.5410763888888894</v>
      </c>
      <c r="L471" s="37">
        <v>4.7068819444444445</v>
      </c>
      <c r="M471" s="4">
        <v>5.7660069444444453</v>
      </c>
      <c r="N471" s="63">
        <v>107.86454999999999</v>
      </c>
      <c r="O471" s="6">
        <v>107.86454999999999</v>
      </c>
      <c r="P471" s="37">
        <v>9.3194971199999994</v>
      </c>
      <c r="Q471" s="7">
        <f t="shared" si="16"/>
        <v>9.3194971200000012</v>
      </c>
      <c r="R471" s="60">
        <v>301.92083333333335</v>
      </c>
      <c r="S471" s="61">
        <v>2202.9955525</v>
      </c>
      <c r="T471" s="91"/>
      <c r="U471" s="89">
        <v>67340.659958747245</v>
      </c>
      <c r="V471" s="77">
        <v>4.2303749135689638E-3</v>
      </c>
      <c r="W471" s="80">
        <v>1.3838987555699663E-4</v>
      </c>
      <c r="X471" s="86">
        <f t="shared" ref="X471:X534" si="17">X470+Q471</f>
        <v>11790.118523446212</v>
      </c>
    </row>
    <row r="472" spans="1:24" x14ac:dyDescent="0.3">
      <c r="A472" s="34">
        <v>2011</v>
      </c>
      <c r="B472" s="3">
        <v>40648</v>
      </c>
      <c r="C472" s="34">
        <v>4</v>
      </c>
      <c r="D472" s="10">
        <v>15</v>
      </c>
      <c r="E472" s="34">
        <v>105</v>
      </c>
      <c r="F472" s="38">
        <v>470</v>
      </c>
      <c r="G472" s="12">
        <v>1.8865833333333335</v>
      </c>
      <c r="H472" s="38">
        <v>301.49375000000015</v>
      </c>
      <c r="I472" s="12">
        <v>5.0373854166666669</v>
      </c>
      <c r="J472" s="38">
        <v>5.2125240839243494</v>
      </c>
      <c r="K472" s="12">
        <v>5.1567013888888882</v>
      </c>
      <c r="L472" s="38">
        <v>4.7671180555555566</v>
      </c>
      <c r="M472" s="12">
        <v>5.7658125</v>
      </c>
      <c r="N472" s="38" t="s">
        <v>27</v>
      </c>
      <c r="O472" s="12">
        <v>81.403577380952399</v>
      </c>
      <c r="P472" s="38" t="s">
        <v>27</v>
      </c>
      <c r="Q472" s="12">
        <f t="shared" si="16"/>
        <v>7.0332690857142879</v>
      </c>
      <c r="R472" s="13">
        <v>301.49375000000015</v>
      </c>
      <c r="S472" s="48">
        <v>2199.8792962500011</v>
      </c>
      <c r="T472" s="13">
        <v>64064</v>
      </c>
      <c r="U472" s="48">
        <v>67317.129268856123</v>
      </c>
      <c r="V472" s="83" t="s">
        <v>27</v>
      </c>
      <c r="W472" s="84" t="s">
        <v>27</v>
      </c>
      <c r="X472" s="87">
        <f t="shared" si="17"/>
        <v>11797.151792531926</v>
      </c>
    </row>
    <row r="473" spans="1:24" x14ac:dyDescent="0.3">
      <c r="A473" s="33">
        <v>2011</v>
      </c>
      <c r="B473" s="3">
        <v>40649</v>
      </c>
      <c r="C473" s="33">
        <v>4</v>
      </c>
      <c r="D473" s="2">
        <v>16</v>
      </c>
      <c r="E473" s="33">
        <v>106</v>
      </c>
      <c r="F473" s="92">
        <v>471</v>
      </c>
      <c r="G473" s="4">
        <v>4.6150416666666674</v>
      </c>
      <c r="H473" s="37">
        <v>302.66666666666663</v>
      </c>
      <c r="I473" s="4">
        <v>6.8282500000000006</v>
      </c>
      <c r="J473" s="37">
        <v>5.0649861111111116</v>
      </c>
      <c r="K473" s="4">
        <v>5.0440416666666676</v>
      </c>
      <c r="L473" s="37">
        <v>4.5783402777777775</v>
      </c>
      <c r="M473" s="4">
        <v>4.7245208333333331</v>
      </c>
      <c r="N473" s="63">
        <v>54.942604761904803</v>
      </c>
      <c r="O473" s="6">
        <v>54.942604761904803</v>
      </c>
      <c r="P473" s="37">
        <v>4.7470410514285746</v>
      </c>
      <c r="Q473" s="7">
        <f t="shared" si="16"/>
        <v>4.7470410514285755</v>
      </c>
      <c r="R473" s="60">
        <v>302.66666666666663</v>
      </c>
      <c r="S473" s="61">
        <v>2208.4375999999993</v>
      </c>
      <c r="T473" s="91"/>
      <c r="U473" s="89">
        <v>67551.126027130114</v>
      </c>
      <c r="V473" s="77">
        <v>2.1495020060465263E-3</v>
      </c>
      <c r="W473" s="80">
        <v>7.0273307502262094E-5</v>
      </c>
      <c r="X473" s="86">
        <f t="shared" si="17"/>
        <v>11801.898833583355</v>
      </c>
    </row>
    <row r="474" spans="1:24" x14ac:dyDescent="0.3">
      <c r="A474" s="33">
        <v>2011</v>
      </c>
      <c r="B474" s="3">
        <v>40650</v>
      </c>
      <c r="C474" s="33">
        <v>4</v>
      </c>
      <c r="D474" s="2">
        <v>17</v>
      </c>
      <c r="E474" s="33">
        <v>107</v>
      </c>
      <c r="F474" s="92">
        <v>472</v>
      </c>
      <c r="G474" s="4">
        <v>0.35120833333333329</v>
      </c>
      <c r="H474" s="37">
        <v>302.90833333333319</v>
      </c>
      <c r="I474" s="4">
        <v>4.1778645833333332</v>
      </c>
      <c r="J474" s="37">
        <v>5.2789583333333345</v>
      </c>
      <c r="K474" s="4">
        <v>5.0780208333333343</v>
      </c>
      <c r="L474" s="37">
        <v>4.9371944444444438</v>
      </c>
      <c r="M474" s="4">
        <v>3.8173124999999999</v>
      </c>
      <c r="N474" s="63">
        <v>85.890223529411799</v>
      </c>
      <c r="O474" s="6">
        <v>85.890223529411799</v>
      </c>
      <c r="P474" s="37">
        <v>7.4209153129411796</v>
      </c>
      <c r="Q474" s="7">
        <f t="shared" si="16"/>
        <v>7.4209153129411805</v>
      </c>
      <c r="R474" s="60">
        <v>302.90833333333319</v>
      </c>
      <c r="S474" s="61">
        <v>2210.2009449999987</v>
      </c>
      <c r="T474" s="91"/>
      <c r="U474" s="89">
        <v>67785.122785404106</v>
      </c>
      <c r="V474" s="77">
        <v>3.3575749434589007E-3</v>
      </c>
      <c r="W474" s="80">
        <v>1.0947705053857474E-4</v>
      </c>
      <c r="X474" s="86">
        <f t="shared" si="17"/>
        <v>11809.319748896296</v>
      </c>
    </row>
    <row r="475" spans="1:24" x14ac:dyDescent="0.3">
      <c r="A475" s="33">
        <v>2011</v>
      </c>
      <c r="B475" s="3">
        <v>40651</v>
      </c>
      <c r="C475" s="33">
        <v>4</v>
      </c>
      <c r="D475" s="2">
        <v>18</v>
      </c>
      <c r="E475" s="33">
        <v>108</v>
      </c>
      <c r="F475" s="92">
        <v>473</v>
      </c>
      <c r="G475" s="4">
        <v>-0.61554166666666665</v>
      </c>
      <c r="H475" s="37">
        <v>303.30625000000003</v>
      </c>
      <c r="I475" s="4">
        <v>3.3328333333333342</v>
      </c>
      <c r="J475" s="37">
        <v>5.3305902777777767</v>
      </c>
      <c r="K475" s="4">
        <v>5.1200902777777779</v>
      </c>
      <c r="L475" s="37">
        <v>4.8825624999999997</v>
      </c>
      <c r="M475" s="4">
        <v>2.5771666666666668</v>
      </c>
      <c r="N475" s="63" t="s">
        <v>27</v>
      </c>
      <c r="O475" s="6">
        <v>82.594559411764706</v>
      </c>
      <c r="P475" s="37" t="s">
        <v>27</v>
      </c>
      <c r="Q475" s="7">
        <f t="shared" si="16"/>
        <v>7.136169933176471</v>
      </c>
      <c r="R475" s="60">
        <v>303.30625000000003</v>
      </c>
      <c r="S475" s="61">
        <v>2213.1043837500001</v>
      </c>
      <c r="T475" s="91"/>
      <c r="U475" s="89">
        <v>68019.119543678098</v>
      </c>
      <c r="V475" s="77" t="s">
        <v>27</v>
      </c>
      <c r="W475" s="80" t="s">
        <v>27</v>
      </c>
      <c r="X475" s="86">
        <f t="shared" si="17"/>
        <v>11816.455918829473</v>
      </c>
    </row>
    <row r="476" spans="1:24" x14ac:dyDescent="0.3">
      <c r="A476" s="33">
        <v>2011</v>
      </c>
      <c r="B476" s="3">
        <v>40652</v>
      </c>
      <c r="C476" s="33">
        <v>4</v>
      </c>
      <c r="D476" s="2">
        <v>19</v>
      </c>
      <c r="E476" s="33">
        <v>109</v>
      </c>
      <c r="F476" s="92">
        <v>474</v>
      </c>
      <c r="G476" s="4">
        <v>0.84158333333333302</v>
      </c>
      <c r="H476" s="37">
        <v>303.43541666666664</v>
      </c>
      <c r="I476" s="4">
        <v>4.3857291666666658</v>
      </c>
      <c r="J476" s="37">
        <v>5.2253194444444437</v>
      </c>
      <c r="K476" s="4">
        <v>5.1590069444444451</v>
      </c>
      <c r="L476" s="37">
        <v>4.8761666666666663</v>
      </c>
      <c r="M476" s="4">
        <v>3.3882499999999998</v>
      </c>
      <c r="N476" s="63" t="s">
        <v>27</v>
      </c>
      <c r="O476" s="6">
        <v>79.298895294117699</v>
      </c>
      <c r="P476" s="37" t="s">
        <v>27</v>
      </c>
      <c r="Q476" s="7">
        <f t="shared" si="16"/>
        <v>6.8514245534117686</v>
      </c>
      <c r="R476" s="60">
        <v>303.43541666666664</v>
      </c>
      <c r="S476" s="61">
        <v>2214.0468612499999</v>
      </c>
      <c r="T476" s="91"/>
      <c r="U476" s="89">
        <v>68253.11630195209</v>
      </c>
      <c r="V476" s="77" t="s">
        <v>27</v>
      </c>
      <c r="W476" s="80" t="s">
        <v>27</v>
      </c>
      <c r="X476" s="86">
        <f t="shared" si="17"/>
        <v>11823.307343382885</v>
      </c>
    </row>
    <row r="477" spans="1:24" x14ac:dyDescent="0.3">
      <c r="A477" s="33">
        <v>2011</v>
      </c>
      <c r="B477" s="3">
        <v>40653</v>
      </c>
      <c r="C477" s="33">
        <v>4</v>
      </c>
      <c r="D477" s="2">
        <v>20</v>
      </c>
      <c r="E477" s="33">
        <v>110</v>
      </c>
      <c r="F477" s="92">
        <v>475</v>
      </c>
      <c r="G477" s="4">
        <v>1.867208333333334</v>
      </c>
      <c r="H477" s="37">
        <v>304.93958333333336</v>
      </c>
      <c r="I477" s="4">
        <v>4.6861666666666668</v>
      </c>
      <c r="J477" s="37">
        <v>5.3815208333333331</v>
      </c>
      <c r="K477" s="4">
        <v>5.2671388888888897</v>
      </c>
      <c r="L477" s="37">
        <v>4.8882777777777768</v>
      </c>
      <c r="M477" s="4">
        <v>3.2128472222222224</v>
      </c>
      <c r="N477" s="63" t="s">
        <v>27</v>
      </c>
      <c r="O477" s="6">
        <v>76.003231176470607</v>
      </c>
      <c r="P477" s="37" t="s">
        <v>27</v>
      </c>
      <c r="Q477" s="7">
        <f t="shared" si="16"/>
        <v>6.5666791736470609</v>
      </c>
      <c r="R477" s="60">
        <v>304.93958333333336</v>
      </c>
      <c r="S477" s="61">
        <v>2225.0221637500003</v>
      </c>
      <c r="T477" s="91"/>
      <c r="U477" s="89">
        <v>68487.113060226082</v>
      </c>
      <c r="V477" s="77" t="s">
        <v>27</v>
      </c>
      <c r="W477" s="80" t="s">
        <v>27</v>
      </c>
      <c r="X477" s="86">
        <f t="shared" si="17"/>
        <v>11829.874022556533</v>
      </c>
    </row>
    <row r="478" spans="1:24" x14ac:dyDescent="0.3">
      <c r="A478" s="33">
        <v>2011</v>
      </c>
      <c r="B478" s="3">
        <v>40654</v>
      </c>
      <c r="C478" s="33">
        <v>4</v>
      </c>
      <c r="D478" s="2">
        <v>21</v>
      </c>
      <c r="E478" s="33">
        <v>111</v>
      </c>
      <c r="F478" s="92">
        <v>476</v>
      </c>
      <c r="G478" s="4">
        <v>1.3028124999999999</v>
      </c>
      <c r="H478" s="37">
        <v>305.47916666666669</v>
      </c>
      <c r="I478" s="4">
        <v>6.630968750000001</v>
      </c>
      <c r="J478" s="37">
        <v>5.379104166666667</v>
      </c>
      <c r="K478" s="4">
        <v>5.2699444444444437</v>
      </c>
      <c r="L478" s="37">
        <v>4.869902777777777</v>
      </c>
      <c r="M478" s="4">
        <v>4.6883680555555562</v>
      </c>
      <c r="N478" s="63" t="s">
        <v>27</v>
      </c>
      <c r="O478" s="6">
        <v>72.7075670588235</v>
      </c>
      <c r="P478" s="37" t="s">
        <v>27</v>
      </c>
      <c r="Q478" s="7">
        <f t="shared" si="16"/>
        <v>6.2819337938823496</v>
      </c>
      <c r="R478" s="60">
        <v>305.47916666666669</v>
      </c>
      <c r="S478" s="61">
        <v>2228.9592874999998</v>
      </c>
      <c r="T478" s="91"/>
      <c r="U478" s="89">
        <v>68721.109818500074</v>
      </c>
      <c r="V478" s="77" t="s">
        <v>27</v>
      </c>
      <c r="W478" s="80" t="s">
        <v>27</v>
      </c>
      <c r="X478" s="86">
        <f t="shared" si="17"/>
        <v>11836.155956350414</v>
      </c>
    </row>
    <row r="479" spans="1:24" x14ac:dyDescent="0.3">
      <c r="A479" s="33">
        <v>2011</v>
      </c>
      <c r="B479" s="3">
        <v>40655</v>
      </c>
      <c r="C479" s="33">
        <v>4</v>
      </c>
      <c r="D479" s="2">
        <v>22</v>
      </c>
      <c r="E479" s="33">
        <v>112</v>
      </c>
      <c r="F479" s="92">
        <v>477</v>
      </c>
      <c r="G479" s="4">
        <v>3.1831875000000003</v>
      </c>
      <c r="H479" s="37">
        <v>305.67083333333323</v>
      </c>
      <c r="I479" s="4">
        <v>7.9591874999999996</v>
      </c>
      <c r="J479" s="37">
        <v>5.2273263888888879</v>
      </c>
      <c r="K479" s="4">
        <v>5.2256527777777775</v>
      </c>
      <c r="L479" s="37">
        <v>4.7568472222222224</v>
      </c>
      <c r="M479" s="4">
        <v>6.5375694444444443</v>
      </c>
      <c r="N479" s="63" t="s">
        <v>27</v>
      </c>
      <c r="O479" s="6">
        <v>69.411902941176507</v>
      </c>
      <c r="P479" s="37" t="s">
        <v>27</v>
      </c>
      <c r="Q479" s="7">
        <f t="shared" si="16"/>
        <v>5.9971884141176499</v>
      </c>
      <c r="R479" s="60">
        <v>305.67083333333323</v>
      </c>
      <c r="S479" s="61">
        <v>2230.3578024999993</v>
      </c>
      <c r="T479" s="91"/>
      <c r="U479" s="89">
        <v>68955.106576774066</v>
      </c>
      <c r="V479" s="77" t="s">
        <v>27</v>
      </c>
      <c r="W479" s="80" t="s">
        <v>27</v>
      </c>
      <c r="X479" s="86">
        <f t="shared" si="17"/>
        <v>11842.153144764532</v>
      </c>
    </row>
    <row r="480" spans="1:24" x14ac:dyDescent="0.3">
      <c r="A480" s="33">
        <v>2011</v>
      </c>
      <c r="B480" s="3">
        <v>40656</v>
      </c>
      <c r="C480" s="33">
        <v>4</v>
      </c>
      <c r="D480" s="2">
        <v>23</v>
      </c>
      <c r="E480" s="33">
        <v>113</v>
      </c>
      <c r="F480" s="92">
        <v>478</v>
      </c>
      <c r="G480" s="4">
        <v>9.5678333333333345</v>
      </c>
      <c r="H480" s="37">
        <v>306.35416666666669</v>
      </c>
      <c r="I480" s="4">
        <v>12.236437500000001</v>
      </c>
      <c r="J480" s="37">
        <v>5.2850972222222206</v>
      </c>
      <c r="K480" s="4">
        <v>5.2792569444444446</v>
      </c>
      <c r="L480" s="37">
        <v>4.7534583333333327</v>
      </c>
      <c r="M480" s="4">
        <v>10.568909722222221</v>
      </c>
      <c r="N480" s="63" t="s">
        <v>27</v>
      </c>
      <c r="O480" s="6">
        <v>66.1162388235294</v>
      </c>
      <c r="P480" s="37" t="s">
        <v>27</v>
      </c>
      <c r="Q480" s="7">
        <f t="shared" si="16"/>
        <v>5.7124430343529395</v>
      </c>
      <c r="R480" s="60">
        <v>306.35416666666669</v>
      </c>
      <c r="S480" s="61">
        <v>2235.3438125000002</v>
      </c>
      <c r="T480" s="91"/>
      <c r="U480" s="89">
        <v>69189.103335048057</v>
      </c>
      <c r="V480" s="77" t="s">
        <v>27</v>
      </c>
      <c r="W480" s="80" t="s">
        <v>27</v>
      </c>
      <c r="X480" s="86">
        <f t="shared" si="17"/>
        <v>11847.865587798886</v>
      </c>
    </row>
    <row r="481" spans="1:24" x14ac:dyDescent="0.3">
      <c r="A481" s="33">
        <v>2011</v>
      </c>
      <c r="B481" s="3">
        <v>40657</v>
      </c>
      <c r="C481" s="33">
        <v>4</v>
      </c>
      <c r="D481" s="2">
        <v>24</v>
      </c>
      <c r="E481" s="33">
        <v>114</v>
      </c>
      <c r="F481" s="92">
        <v>479</v>
      </c>
      <c r="G481" s="4">
        <v>7.0682499999999999</v>
      </c>
      <c r="H481" s="37">
        <v>306.20000000000005</v>
      </c>
      <c r="I481" s="4">
        <v>13.990906249999998</v>
      </c>
      <c r="J481" s="37">
        <v>5.3257083333333322</v>
      </c>
      <c r="K481" s="4">
        <v>5.2711666666666668</v>
      </c>
      <c r="L481" s="37">
        <v>4.7972499999999991</v>
      </c>
      <c r="M481" s="4">
        <v>11.263472222222219</v>
      </c>
      <c r="N481" s="63" t="s">
        <v>27</v>
      </c>
      <c r="O481" s="6">
        <v>62.8205747058824</v>
      </c>
      <c r="P481" s="37" t="s">
        <v>27</v>
      </c>
      <c r="Q481" s="7">
        <f t="shared" si="16"/>
        <v>5.4276976545882389</v>
      </c>
      <c r="R481" s="60">
        <v>306.20000000000005</v>
      </c>
      <c r="S481" s="61">
        <v>2234.2189200000003</v>
      </c>
      <c r="T481" s="91"/>
      <c r="U481" s="89">
        <v>69423.100093322049</v>
      </c>
      <c r="V481" s="77" t="s">
        <v>27</v>
      </c>
      <c r="W481" s="80" t="s">
        <v>27</v>
      </c>
      <c r="X481" s="86">
        <f t="shared" si="17"/>
        <v>11853.293285453474</v>
      </c>
    </row>
    <row r="482" spans="1:24" x14ac:dyDescent="0.3">
      <c r="A482" s="33">
        <v>2011</v>
      </c>
      <c r="B482" s="3">
        <v>40658</v>
      </c>
      <c r="C482" s="33">
        <v>4</v>
      </c>
      <c r="D482" s="2">
        <v>25</v>
      </c>
      <c r="E482" s="33">
        <v>115</v>
      </c>
      <c r="F482" s="92">
        <v>480</v>
      </c>
      <c r="G482" s="4">
        <v>7.2424583333333317</v>
      </c>
      <c r="H482" s="37">
        <v>305.9937500000002</v>
      </c>
      <c r="I482" s="4">
        <v>11.153124999999999</v>
      </c>
      <c r="J482" s="37">
        <v>5.4013194444444439</v>
      </c>
      <c r="K482" s="4">
        <v>5.2922499999999992</v>
      </c>
      <c r="L482" s="37">
        <v>4.8769444444444447</v>
      </c>
      <c r="M482" s="4">
        <v>9.3871527777777786</v>
      </c>
      <c r="N482" s="63" t="s">
        <v>27</v>
      </c>
      <c r="O482" s="6">
        <v>59.524910588235301</v>
      </c>
      <c r="P482" s="37" t="s">
        <v>27</v>
      </c>
      <c r="Q482" s="7">
        <f t="shared" si="16"/>
        <v>5.1429522748235295</v>
      </c>
      <c r="R482" s="60">
        <v>305.9937500000002</v>
      </c>
      <c r="S482" s="61">
        <v>2232.7139962500014</v>
      </c>
      <c r="T482" s="91"/>
      <c r="U482" s="89">
        <v>69657.096851596041</v>
      </c>
      <c r="V482" s="77" t="s">
        <v>27</v>
      </c>
      <c r="W482" s="80" t="s">
        <v>27</v>
      </c>
      <c r="X482" s="86">
        <f t="shared" si="17"/>
        <v>11858.436237728298</v>
      </c>
    </row>
    <row r="483" spans="1:24" x14ac:dyDescent="0.3">
      <c r="A483" s="33">
        <v>2011</v>
      </c>
      <c r="B483" s="3">
        <v>40659</v>
      </c>
      <c r="C483" s="33">
        <v>4</v>
      </c>
      <c r="D483" s="2">
        <v>26</v>
      </c>
      <c r="E483" s="33">
        <v>116</v>
      </c>
      <c r="F483" s="92">
        <v>481</v>
      </c>
      <c r="G483" s="4">
        <v>9.6233541666666671</v>
      </c>
      <c r="H483" s="37">
        <v>306.55416666666673</v>
      </c>
      <c r="I483" s="4">
        <v>12.433541666666667</v>
      </c>
      <c r="J483" s="37">
        <v>4.9363055555555553</v>
      </c>
      <c r="K483" s="4">
        <v>5.0125555555555552</v>
      </c>
      <c r="L483" s="37">
        <v>4.8893472222222227</v>
      </c>
      <c r="M483" s="4">
        <v>9.5954861111111089</v>
      </c>
      <c r="N483" s="63" t="s">
        <v>27</v>
      </c>
      <c r="O483" s="6">
        <v>56.229246470588201</v>
      </c>
      <c r="P483" s="37" t="s">
        <v>27</v>
      </c>
      <c r="Q483" s="7">
        <f t="shared" si="16"/>
        <v>4.85820689505882</v>
      </c>
      <c r="R483" s="60">
        <v>306.55416666666673</v>
      </c>
      <c r="S483" s="61">
        <v>2236.8031325000002</v>
      </c>
      <c r="T483" s="91"/>
      <c r="U483" s="89">
        <v>69891.093609870033</v>
      </c>
      <c r="V483" s="77" t="s">
        <v>27</v>
      </c>
      <c r="W483" s="80" t="s">
        <v>27</v>
      </c>
      <c r="X483" s="86">
        <f t="shared" si="17"/>
        <v>11863.294444623356</v>
      </c>
    </row>
    <row r="484" spans="1:24" x14ac:dyDescent="0.3">
      <c r="A484" s="33">
        <v>2011</v>
      </c>
      <c r="B484" s="3">
        <v>40660</v>
      </c>
      <c r="C484" s="33">
        <v>4</v>
      </c>
      <c r="D484" s="2">
        <v>27</v>
      </c>
      <c r="E484" s="33">
        <v>117</v>
      </c>
      <c r="F484" s="92">
        <v>482</v>
      </c>
      <c r="G484" s="4">
        <v>13.961041666666661</v>
      </c>
      <c r="H484" s="37">
        <v>307.31458333333319</v>
      </c>
      <c r="I484" s="4">
        <v>15.470833333333335</v>
      </c>
      <c r="J484" s="37">
        <v>5.026041666666667</v>
      </c>
      <c r="K484" s="4">
        <v>5.1003472222222213</v>
      </c>
      <c r="L484" s="37">
        <v>5.0611180555555562</v>
      </c>
      <c r="M484" s="4">
        <v>12.148125000000002</v>
      </c>
      <c r="N484" s="63" t="s">
        <v>27</v>
      </c>
      <c r="O484" s="6">
        <v>52.933582352941201</v>
      </c>
      <c r="P484" s="37" t="s">
        <v>27</v>
      </c>
      <c r="Q484" s="7">
        <f t="shared" si="16"/>
        <v>4.5734615152941194</v>
      </c>
      <c r="R484" s="60">
        <v>307.31458333333319</v>
      </c>
      <c r="S484" s="61">
        <v>2242.3515887499989</v>
      </c>
      <c r="T484" s="91"/>
      <c r="U484" s="89">
        <v>70125.090368144025</v>
      </c>
      <c r="V484" s="77" t="s">
        <v>27</v>
      </c>
      <c r="W484" s="80" t="s">
        <v>27</v>
      </c>
      <c r="X484" s="86">
        <f t="shared" si="17"/>
        <v>11867.86790613865</v>
      </c>
    </row>
    <row r="485" spans="1:24" x14ac:dyDescent="0.3">
      <c r="A485" s="33">
        <v>2011</v>
      </c>
      <c r="B485" s="3">
        <v>40661</v>
      </c>
      <c r="C485" s="33">
        <v>4</v>
      </c>
      <c r="D485" s="2">
        <v>28</v>
      </c>
      <c r="E485" s="33">
        <v>118</v>
      </c>
      <c r="F485" s="92">
        <v>483</v>
      </c>
      <c r="G485" s="4">
        <v>8.7763333333333353</v>
      </c>
      <c r="H485" s="37">
        <v>307.70625000000001</v>
      </c>
      <c r="I485" s="4">
        <v>11.814052083333333</v>
      </c>
      <c r="J485" s="37">
        <v>5.1432152777777773</v>
      </c>
      <c r="K485" s="4">
        <v>5.2164791666666668</v>
      </c>
      <c r="L485" s="37">
        <v>5.4714652777777788</v>
      </c>
      <c r="M485" s="4">
        <v>10.54217361111111</v>
      </c>
      <c r="N485" s="63" t="s">
        <v>27</v>
      </c>
      <c r="O485" s="6">
        <v>49.637918235294102</v>
      </c>
      <c r="P485" s="37" t="s">
        <v>27</v>
      </c>
      <c r="Q485" s="7">
        <f t="shared" si="16"/>
        <v>4.2887161355294099</v>
      </c>
      <c r="R485" s="60">
        <v>307.70625000000001</v>
      </c>
      <c r="S485" s="61">
        <v>2245.20942375</v>
      </c>
      <c r="T485" s="91"/>
      <c r="U485" s="89">
        <v>70359.087126418017</v>
      </c>
      <c r="V485" s="77" t="s">
        <v>27</v>
      </c>
      <c r="W485" s="80" t="s">
        <v>27</v>
      </c>
      <c r="X485" s="86">
        <f t="shared" si="17"/>
        <v>11872.15662227418</v>
      </c>
    </row>
    <row r="486" spans="1:24" x14ac:dyDescent="0.3">
      <c r="A486" s="33">
        <v>2011</v>
      </c>
      <c r="B486" s="3">
        <v>40662</v>
      </c>
      <c r="C486" s="33">
        <v>4</v>
      </c>
      <c r="D486" s="2">
        <v>29</v>
      </c>
      <c r="E486" s="33">
        <v>119</v>
      </c>
      <c r="F486" s="92">
        <v>484</v>
      </c>
      <c r="G486" s="4">
        <v>3.5970625000000012</v>
      </c>
      <c r="H486" s="37">
        <v>308.09583333333319</v>
      </c>
      <c r="I486" s="4">
        <v>8.2218437499999997</v>
      </c>
      <c r="J486" s="37">
        <v>5.3782916666666658</v>
      </c>
      <c r="K486" s="4">
        <v>5.3141527777777773</v>
      </c>
      <c r="L486" s="37">
        <v>5.7617152777777791</v>
      </c>
      <c r="M486" s="4">
        <v>6.6995555555555555</v>
      </c>
      <c r="N486" s="63" t="s">
        <v>27</v>
      </c>
      <c r="O486" s="6">
        <v>46.342254117647101</v>
      </c>
      <c r="P486" s="37" t="s">
        <v>27</v>
      </c>
      <c r="Q486" s="7">
        <f t="shared" si="16"/>
        <v>4.0039707557647093</v>
      </c>
      <c r="R486" s="60">
        <v>308.09583333333319</v>
      </c>
      <c r="S486" s="61">
        <v>2248.0520574999987</v>
      </c>
      <c r="T486" s="91"/>
      <c r="U486" s="89">
        <v>70593.083884692009</v>
      </c>
      <c r="V486" s="77" t="s">
        <v>27</v>
      </c>
      <c r="W486" s="80" t="s">
        <v>27</v>
      </c>
      <c r="X486" s="86">
        <f t="shared" si="17"/>
        <v>11876.160593029945</v>
      </c>
    </row>
    <row r="487" spans="1:24" x14ac:dyDescent="0.3">
      <c r="A487" s="33">
        <v>2011</v>
      </c>
      <c r="B487" s="3">
        <v>40663</v>
      </c>
      <c r="C487" s="33">
        <v>4</v>
      </c>
      <c r="D487" s="2">
        <v>30</v>
      </c>
      <c r="E487" s="33">
        <v>120</v>
      </c>
      <c r="F487" s="92">
        <v>485</v>
      </c>
      <c r="G487" s="4">
        <v>8.9097916666666688</v>
      </c>
      <c r="H487" s="37">
        <v>307.83125000000013</v>
      </c>
      <c r="I487" s="4">
        <v>12.700114583333335</v>
      </c>
      <c r="J487" s="37">
        <v>5.4699027777777784</v>
      </c>
      <c r="K487" s="4">
        <v>5.4294236111111109</v>
      </c>
      <c r="L487" s="37">
        <v>5.9802638888888886</v>
      </c>
      <c r="M487" s="4">
        <v>9.9422638888888901</v>
      </c>
      <c r="N487" s="63">
        <v>43.046590000000002</v>
      </c>
      <c r="O487" s="6">
        <v>43.046590000000002</v>
      </c>
      <c r="P487" s="37">
        <v>3.7192253759999998</v>
      </c>
      <c r="Q487" s="7">
        <f t="shared" si="16"/>
        <v>3.7192253759999998</v>
      </c>
      <c r="R487" s="60">
        <v>307.83125000000013</v>
      </c>
      <c r="S487" s="61">
        <v>2246.1214987500007</v>
      </c>
      <c r="T487" s="91"/>
      <c r="U487" s="89">
        <v>70827.080642966001</v>
      </c>
      <c r="V487" s="77">
        <v>1.6558433629123815E-3</v>
      </c>
      <c r="W487" s="80">
        <v>5.2511346539162552E-5</v>
      </c>
      <c r="X487" s="86">
        <f t="shared" si="17"/>
        <v>11879.879818405945</v>
      </c>
    </row>
    <row r="488" spans="1:24" x14ac:dyDescent="0.3">
      <c r="A488" s="33">
        <v>2011</v>
      </c>
      <c r="B488" s="3">
        <v>40664</v>
      </c>
      <c r="C488" s="33">
        <v>5</v>
      </c>
      <c r="D488" s="2">
        <v>1</v>
      </c>
      <c r="E488" s="33">
        <v>121</v>
      </c>
      <c r="F488" s="92">
        <v>486</v>
      </c>
      <c r="G488" s="4">
        <v>10.682499999999999</v>
      </c>
      <c r="H488" s="37">
        <v>307.58333333333343</v>
      </c>
      <c r="I488" s="4">
        <v>12.377708333333334</v>
      </c>
      <c r="J488" s="37">
        <v>5.2120833333333332</v>
      </c>
      <c r="K488" s="4">
        <v>5.3149444444444436</v>
      </c>
      <c r="L488" s="37">
        <v>6.0093333333333341</v>
      </c>
      <c r="M488" s="4">
        <v>10.340208333333331</v>
      </c>
      <c r="N488" s="63">
        <v>57.1795864864865</v>
      </c>
      <c r="O488" s="6">
        <v>57.1795864864865</v>
      </c>
      <c r="P488" s="37">
        <v>4.9403162724324332</v>
      </c>
      <c r="Q488" s="7">
        <f t="shared" si="16"/>
        <v>4.9403162724324332</v>
      </c>
      <c r="R488" s="60">
        <v>307.58333333333343</v>
      </c>
      <c r="S488" s="61">
        <v>2244.3125500000006</v>
      </c>
      <c r="T488" s="91"/>
      <c r="U488" s="89">
        <v>71061.077401239992</v>
      </c>
      <c r="V488" s="77">
        <v>2.2012603692085722E-3</v>
      </c>
      <c r="W488" s="80">
        <v>6.9522113273591126E-5</v>
      </c>
      <c r="X488" s="86">
        <f t="shared" si="17"/>
        <v>11884.820134678377</v>
      </c>
    </row>
    <row r="489" spans="1:24" x14ac:dyDescent="0.3">
      <c r="A489" s="33">
        <v>2011</v>
      </c>
      <c r="B489" s="3">
        <v>40665</v>
      </c>
      <c r="C489" s="33">
        <v>5</v>
      </c>
      <c r="D489" s="2">
        <v>2</v>
      </c>
      <c r="E489" s="33">
        <v>122</v>
      </c>
      <c r="F489" s="92">
        <v>487</v>
      </c>
      <c r="G489" s="4">
        <v>9.1041874999999983</v>
      </c>
      <c r="H489" s="37">
        <v>307.63333333333321</v>
      </c>
      <c r="I489" s="4">
        <v>14.074375</v>
      </c>
      <c r="J489" s="37">
        <v>5.5095972222222214</v>
      </c>
      <c r="K489" s="4">
        <v>5.4483402777777776</v>
      </c>
      <c r="L489" s="37">
        <v>6.1544791666666647</v>
      </c>
      <c r="M489" s="4">
        <v>11.571902777777778</v>
      </c>
      <c r="N489" s="63">
        <v>41.566483333333302</v>
      </c>
      <c r="O489" s="6">
        <v>41.566483333333302</v>
      </c>
      <c r="P489" s="37">
        <v>3.5913441599999971</v>
      </c>
      <c r="Q489" s="7">
        <f t="shared" si="16"/>
        <v>3.5913441599999976</v>
      </c>
      <c r="R489" s="60">
        <v>307.63333333333321</v>
      </c>
      <c r="S489" s="61">
        <v>2244.6773799999992</v>
      </c>
      <c r="T489" s="91"/>
      <c r="U489" s="89">
        <v>71295.074159513984</v>
      </c>
      <c r="V489" s="77">
        <v>1.5999377870507157E-3</v>
      </c>
      <c r="W489" s="80">
        <v>5.0372963382642749E-5</v>
      </c>
      <c r="X489" s="86">
        <f t="shared" si="17"/>
        <v>11888.411478838378</v>
      </c>
    </row>
    <row r="490" spans="1:24" x14ac:dyDescent="0.3">
      <c r="A490" s="33">
        <v>2011</v>
      </c>
      <c r="B490" s="3">
        <v>40666</v>
      </c>
      <c r="C490" s="33">
        <v>5</v>
      </c>
      <c r="D490" s="2">
        <v>3</v>
      </c>
      <c r="E490" s="33">
        <v>123</v>
      </c>
      <c r="F490" s="92">
        <v>488</v>
      </c>
      <c r="G490" s="4">
        <v>4.5121250000000002</v>
      </c>
      <c r="H490" s="37">
        <v>307.62291666666675</v>
      </c>
      <c r="I490" s="4">
        <v>8.5186770833333316</v>
      </c>
      <c r="J490" s="37">
        <v>5.4077916666666654</v>
      </c>
      <c r="K490" s="4">
        <v>5.4057916666666666</v>
      </c>
      <c r="L490" s="37">
        <v>6.2385277777777768</v>
      </c>
      <c r="M490" s="4">
        <v>7.7513958333333335</v>
      </c>
      <c r="N490" s="63">
        <v>59.248550000000002</v>
      </c>
      <c r="O490" s="6">
        <v>59.248550000000002</v>
      </c>
      <c r="P490" s="37">
        <v>5.1190747199999995</v>
      </c>
      <c r="Q490" s="7">
        <f t="shared" si="16"/>
        <v>5.1190747199999995</v>
      </c>
      <c r="R490" s="60">
        <v>307.62291666666675</v>
      </c>
      <c r="S490" s="61">
        <v>2244.6013737500007</v>
      </c>
      <c r="T490" s="91"/>
      <c r="U490" s="89">
        <v>71529.070917787976</v>
      </c>
      <c r="V490" s="77">
        <v>2.2806164069336223E-3</v>
      </c>
      <c r="W490" s="80">
        <v>7.1566352733472719E-5</v>
      </c>
      <c r="X490" s="86">
        <f t="shared" si="17"/>
        <v>11893.530553558378</v>
      </c>
    </row>
    <row r="491" spans="1:24" x14ac:dyDescent="0.3">
      <c r="A491" s="33">
        <v>2011</v>
      </c>
      <c r="B491" s="3">
        <v>40667</v>
      </c>
      <c r="C491" s="33">
        <v>5</v>
      </c>
      <c r="D491" s="2">
        <v>4</v>
      </c>
      <c r="E491" s="33">
        <v>124</v>
      </c>
      <c r="F491" s="92">
        <v>489</v>
      </c>
      <c r="G491" s="4">
        <v>6.9569583333333327</v>
      </c>
      <c r="H491" s="37">
        <v>307.68124999999992</v>
      </c>
      <c r="I491" s="4">
        <v>11.320520833333333</v>
      </c>
      <c r="J491" s="37">
        <v>5.5223958333333334</v>
      </c>
      <c r="K491" s="4">
        <v>5.5540416666666665</v>
      </c>
      <c r="L491" s="37">
        <v>6.5150555555555556</v>
      </c>
      <c r="M491" s="4">
        <v>9.3251458333333339</v>
      </c>
      <c r="N491" s="63" t="s">
        <v>27</v>
      </c>
      <c r="O491" s="6">
        <v>57.527987500000002</v>
      </c>
      <c r="P491" s="37" t="s">
        <v>27</v>
      </c>
      <c r="Q491" s="7">
        <f t="shared" si="16"/>
        <v>4.9704181199999997</v>
      </c>
      <c r="R491" s="60">
        <v>307.68124999999992</v>
      </c>
      <c r="S491" s="61">
        <v>2245.0270087499994</v>
      </c>
      <c r="T491" s="91"/>
      <c r="U491" s="89">
        <v>71763.067676061968</v>
      </c>
      <c r="V491" s="77" t="s">
        <v>27</v>
      </c>
      <c r="W491" s="80" t="s">
        <v>27</v>
      </c>
      <c r="X491" s="86">
        <f t="shared" si="17"/>
        <v>11898.500971678377</v>
      </c>
    </row>
    <row r="492" spans="1:24" x14ac:dyDescent="0.3">
      <c r="A492" s="33">
        <v>2011</v>
      </c>
      <c r="B492" s="3">
        <v>40668</v>
      </c>
      <c r="C492" s="33">
        <v>5</v>
      </c>
      <c r="D492" s="2">
        <v>5</v>
      </c>
      <c r="E492" s="33">
        <v>125</v>
      </c>
      <c r="F492" s="92">
        <v>490</v>
      </c>
      <c r="G492" s="4">
        <v>9.3153333333333332</v>
      </c>
      <c r="H492" s="37">
        <v>306.88541666666663</v>
      </c>
      <c r="I492" s="4">
        <v>14.605239583333333</v>
      </c>
      <c r="J492" s="37">
        <v>5.6126111111111108</v>
      </c>
      <c r="K492" s="4">
        <v>5.6347430555555569</v>
      </c>
      <c r="L492" s="37">
        <v>6.6160972222222219</v>
      </c>
      <c r="M492" s="4">
        <v>12.105166666666667</v>
      </c>
      <c r="N492" s="63">
        <v>55.807425000000002</v>
      </c>
      <c r="O492" s="6">
        <v>55.807425000000002</v>
      </c>
      <c r="P492" s="37">
        <v>4.8217615199999999</v>
      </c>
      <c r="Q492" s="7">
        <f t="shared" si="16"/>
        <v>4.8217615200000008</v>
      </c>
      <c r="R492" s="60">
        <v>306.88541666666663</v>
      </c>
      <c r="S492" s="61">
        <v>2239.2201312499997</v>
      </c>
      <c r="T492" s="91"/>
      <c r="U492" s="89">
        <v>71997.06443433596</v>
      </c>
      <c r="V492" s="77">
        <v>2.1533217983835955E-3</v>
      </c>
      <c r="W492" s="80">
        <v>6.6971640550673124E-5</v>
      </c>
      <c r="X492" s="86">
        <f t="shared" si="17"/>
        <v>11903.322733198376</v>
      </c>
    </row>
    <row r="493" spans="1:24" x14ac:dyDescent="0.3">
      <c r="A493" s="33">
        <v>2011</v>
      </c>
      <c r="B493" s="3">
        <v>40669</v>
      </c>
      <c r="C493" s="33">
        <v>5</v>
      </c>
      <c r="D493" s="2">
        <v>6</v>
      </c>
      <c r="E493" s="33">
        <v>126</v>
      </c>
      <c r="F493" s="92">
        <v>491</v>
      </c>
      <c r="G493" s="4">
        <v>9.1668749999999992</v>
      </c>
      <c r="H493" s="37">
        <v>306.88749999999999</v>
      </c>
      <c r="I493" s="4">
        <v>12.123947916666665</v>
      </c>
      <c r="J493" s="37">
        <v>7.8156597222222226</v>
      </c>
      <c r="K493" s="4">
        <v>8.052944444444444</v>
      </c>
      <c r="L493" s="37">
        <v>8.4157152777777764</v>
      </c>
      <c r="M493" s="4">
        <v>10.012972222222222</v>
      </c>
      <c r="N493" s="63">
        <v>63.909476190476198</v>
      </c>
      <c r="O493" s="6">
        <v>63.909476190476198</v>
      </c>
      <c r="P493" s="37">
        <v>5.5217787428571432</v>
      </c>
      <c r="Q493" s="7">
        <f t="shared" si="16"/>
        <v>5.5217787428571432</v>
      </c>
      <c r="R493" s="60">
        <v>306.88749999999999</v>
      </c>
      <c r="S493" s="61">
        <v>2239.2353324999999</v>
      </c>
      <c r="T493" s="91"/>
      <c r="U493" s="89">
        <v>72231.061192609952</v>
      </c>
      <c r="V493" s="77">
        <v>2.4659215861391128E-3</v>
      </c>
      <c r="W493" s="80">
        <v>7.6446042072300091E-5</v>
      </c>
      <c r="X493" s="86">
        <f t="shared" si="17"/>
        <v>11908.844511941234</v>
      </c>
    </row>
    <row r="494" spans="1:24" x14ac:dyDescent="0.3">
      <c r="A494" s="33">
        <v>2011</v>
      </c>
      <c r="B494" s="3">
        <v>40670</v>
      </c>
      <c r="C494" s="33">
        <v>5</v>
      </c>
      <c r="D494" s="2">
        <v>7</v>
      </c>
      <c r="E494" s="33">
        <v>127</v>
      </c>
      <c r="F494" s="92">
        <v>492</v>
      </c>
      <c r="G494" s="4">
        <v>9.7395833333333357</v>
      </c>
      <c r="H494" s="37">
        <v>306.97291666666644</v>
      </c>
      <c r="I494" s="4">
        <v>14.704531250000002</v>
      </c>
      <c r="J494" s="37" t="s">
        <v>27</v>
      </c>
      <c r="K494" s="4" t="s">
        <v>27</v>
      </c>
      <c r="L494" s="37" t="s">
        <v>27</v>
      </c>
      <c r="M494" s="4" t="s">
        <v>27</v>
      </c>
      <c r="N494" s="63">
        <v>51.796162500000001</v>
      </c>
      <c r="O494" s="6">
        <v>51.796162500000001</v>
      </c>
      <c r="P494" s="37">
        <v>4.4751884400000002</v>
      </c>
      <c r="Q494" s="7">
        <f t="shared" si="16"/>
        <v>4.4751884399999993</v>
      </c>
      <c r="R494" s="60">
        <v>306.97291666666644</v>
      </c>
      <c r="S494" s="61">
        <v>2239.8585837499982</v>
      </c>
      <c r="T494" s="91"/>
      <c r="U494" s="89">
        <v>72465.057950883944</v>
      </c>
      <c r="V494" s="77">
        <v>1.9979781190058821E-3</v>
      </c>
      <c r="W494" s="80">
        <v>6.1756501223434281E-5</v>
      </c>
      <c r="X494" s="86">
        <f t="shared" si="17"/>
        <v>11913.319700381233</v>
      </c>
    </row>
    <row r="495" spans="1:24" x14ac:dyDescent="0.3">
      <c r="A495" s="33">
        <v>2011</v>
      </c>
      <c r="B495" s="3">
        <v>40671</v>
      </c>
      <c r="C495" s="33">
        <v>5</v>
      </c>
      <c r="D495" s="2">
        <v>8</v>
      </c>
      <c r="E495" s="33">
        <v>128</v>
      </c>
      <c r="F495" s="92">
        <v>493</v>
      </c>
      <c r="G495" s="4">
        <v>10.617875000000002</v>
      </c>
      <c r="H495" s="37">
        <v>306.55833333333311</v>
      </c>
      <c r="I495" s="4">
        <v>14.283572916666667</v>
      </c>
      <c r="J495" s="37" t="s">
        <v>27</v>
      </c>
      <c r="K495" s="4" t="s">
        <v>27</v>
      </c>
      <c r="L495" s="37" t="s">
        <v>27</v>
      </c>
      <c r="M495" s="4" t="s">
        <v>27</v>
      </c>
      <c r="N495" s="63" t="s">
        <v>27</v>
      </c>
      <c r="O495" s="6">
        <v>54.867371875000003</v>
      </c>
      <c r="P495" s="37" t="s">
        <v>27</v>
      </c>
      <c r="Q495" s="7">
        <f t="shared" si="16"/>
        <v>4.7405409299999999</v>
      </c>
      <c r="R495" s="60">
        <v>306.55833333333311</v>
      </c>
      <c r="S495" s="61">
        <v>2236.8335349999984</v>
      </c>
      <c r="T495" s="91"/>
      <c r="U495" s="89">
        <v>72699.054709157936</v>
      </c>
      <c r="V495" s="77" t="s">
        <v>27</v>
      </c>
      <c r="W495" s="80" t="s">
        <v>27</v>
      </c>
      <c r="X495" s="86">
        <f t="shared" si="17"/>
        <v>11918.060241311234</v>
      </c>
    </row>
    <row r="496" spans="1:24" x14ac:dyDescent="0.3">
      <c r="A496" s="33">
        <v>2011</v>
      </c>
      <c r="B496" s="3">
        <v>40672</v>
      </c>
      <c r="C496" s="33">
        <v>5</v>
      </c>
      <c r="D496" s="2">
        <v>9</v>
      </c>
      <c r="E496" s="33">
        <v>129</v>
      </c>
      <c r="F496" s="92">
        <v>494</v>
      </c>
      <c r="G496" s="4">
        <v>12.788479166666667</v>
      </c>
      <c r="H496" s="37">
        <v>306.02291666666662</v>
      </c>
      <c r="I496" s="4">
        <v>16.151833333333332</v>
      </c>
      <c r="J496" s="37" t="s">
        <v>27</v>
      </c>
      <c r="K496" s="4" t="s">
        <v>27</v>
      </c>
      <c r="L496" s="37" t="s">
        <v>27</v>
      </c>
      <c r="M496" s="4" t="s">
        <v>27</v>
      </c>
      <c r="N496" s="63" t="s">
        <v>27</v>
      </c>
      <c r="O496" s="6">
        <v>57.938581249999999</v>
      </c>
      <c r="P496" s="37" t="s">
        <v>27</v>
      </c>
      <c r="Q496" s="7">
        <f t="shared" si="16"/>
        <v>5.0058934199999996</v>
      </c>
      <c r="R496" s="60">
        <v>306.02291666666662</v>
      </c>
      <c r="S496" s="61">
        <v>2232.9268137499994</v>
      </c>
      <c r="T496" s="91"/>
      <c r="U496" s="89">
        <v>72933.051467431927</v>
      </c>
      <c r="V496" s="77" t="s">
        <v>27</v>
      </c>
      <c r="W496" s="80" t="s">
        <v>27</v>
      </c>
      <c r="X496" s="86">
        <f t="shared" si="17"/>
        <v>11923.066134731234</v>
      </c>
    </row>
    <row r="497" spans="1:24" x14ac:dyDescent="0.3">
      <c r="A497" s="33">
        <v>2011</v>
      </c>
      <c r="B497" s="3">
        <v>40673</v>
      </c>
      <c r="C497" s="33">
        <v>5</v>
      </c>
      <c r="D497" s="2">
        <v>10</v>
      </c>
      <c r="E497" s="33">
        <v>130</v>
      </c>
      <c r="F497" s="92">
        <v>495</v>
      </c>
      <c r="G497" s="4">
        <v>11.871666666666664</v>
      </c>
      <c r="H497" s="37">
        <v>305.60624999999987</v>
      </c>
      <c r="I497" s="4">
        <v>13.231875000000002</v>
      </c>
      <c r="J497" s="37" t="s">
        <v>27</v>
      </c>
      <c r="K497" s="4" t="s">
        <v>27</v>
      </c>
      <c r="L497" s="37" t="s">
        <v>27</v>
      </c>
      <c r="M497" s="4" t="s">
        <v>27</v>
      </c>
      <c r="N497" s="63" t="s">
        <v>27</v>
      </c>
      <c r="O497" s="6">
        <v>61.009790625000001</v>
      </c>
      <c r="P497" s="37" t="s">
        <v>27</v>
      </c>
      <c r="Q497" s="7">
        <f t="shared" ref="Q497:Q560" si="18">O497*60*60*24/10^6</f>
        <v>5.2712459100000002</v>
      </c>
      <c r="R497" s="60">
        <v>305.60624999999987</v>
      </c>
      <c r="S497" s="61">
        <v>2229.8865637499989</v>
      </c>
      <c r="T497" s="91"/>
      <c r="U497" s="89">
        <v>73167.048225705919</v>
      </c>
      <c r="V497" s="77" t="s">
        <v>27</v>
      </c>
      <c r="W497" s="80" t="s">
        <v>27</v>
      </c>
      <c r="X497" s="86">
        <f t="shared" si="17"/>
        <v>11928.337380641235</v>
      </c>
    </row>
    <row r="498" spans="1:24" x14ac:dyDescent="0.3">
      <c r="A498" s="33">
        <v>2011</v>
      </c>
      <c r="B498" s="3">
        <v>40674</v>
      </c>
      <c r="C498" s="33">
        <v>5</v>
      </c>
      <c r="D498" s="2">
        <v>11</v>
      </c>
      <c r="E498" s="33">
        <v>131</v>
      </c>
      <c r="F498" s="92">
        <v>496</v>
      </c>
      <c r="G498" s="4">
        <v>14.347291666666662</v>
      </c>
      <c r="H498" s="37">
        <v>305.2270833333335</v>
      </c>
      <c r="I498" s="4">
        <v>16.41822916666667</v>
      </c>
      <c r="J498" s="37" t="s">
        <v>27</v>
      </c>
      <c r="K498" s="4" t="s">
        <v>27</v>
      </c>
      <c r="L498" s="37" t="s">
        <v>27</v>
      </c>
      <c r="M498" s="4" t="s">
        <v>27</v>
      </c>
      <c r="N498" s="63">
        <v>64.081000000000003</v>
      </c>
      <c r="O498" s="6">
        <v>64.081000000000003</v>
      </c>
      <c r="P498" s="37">
        <v>5.5365983999999999</v>
      </c>
      <c r="Q498" s="7">
        <f t="shared" si="18"/>
        <v>5.5365984000000008</v>
      </c>
      <c r="R498" s="60">
        <v>305.2270833333335</v>
      </c>
      <c r="S498" s="61">
        <v>2227.119936250001</v>
      </c>
      <c r="T498" s="91"/>
      <c r="U498" s="89">
        <v>73401.044983979911</v>
      </c>
      <c r="V498" s="77">
        <v>2.4859902288524526E-3</v>
      </c>
      <c r="W498" s="80">
        <v>7.5429422036271909E-5</v>
      </c>
      <c r="X498" s="86">
        <f t="shared" si="17"/>
        <v>11933.873979041235</v>
      </c>
    </row>
    <row r="499" spans="1:24" x14ac:dyDescent="0.3">
      <c r="A499" s="33">
        <v>2011</v>
      </c>
      <c r="B499" s="3">
        <v>40675</v>
      </c>
      <c r="C499" s="33">
        <v>5</v>
      </c>
      <c r="D499" s="2">
        <v>12</v>
      </c>
      <c r="E499" s="33">
        <v>132</v>
      </c>
      <c r="F499" s="92">
        <v>497</v>
      </c>
      <c r="G499" s="4">
        <v>13.89625</v>
      </c>
      <c r="H499" s="37">
        <v>305.02500000000003</v>
      </c>
      <c r="I499" s="4">
        <v>15.325416666666667</v>
      </c>
      <c r="J499" s="37" t="s">
        <v>27</v>
      </c>
      <c r="K499" s="4" t="s">
        <v>27</v>
      </c>
      <c r="L499" s="37" t="s">
        <v>27</v>
      </c>
      <c r="M499" s="4" t="s">
        <v>27</v>
      </c>
      <c r="N499" s="63">
        <v>52.459216666666698</v>
      </c>
      <c r="O499" s="6">
        <v>52.459216666666698</v>
      </c>
      <c r="P499" s="37">
        <v>4.5324763200000024</v>
      </c>
      <c r="Q499" s="7">
        <f t="shared" si="18"/>
        <v>4.5324763200000024</v>
      </c>
      <c r="R499" s="60">
        <v>305.02500000000003</v>
      </c>
      <c r="S499" s="61">
        <v>2225.6454150000004</v>
      </c>
      <c r="T499" s="91"/>
      <c r="U499" s="89">
        <v>73635.041742253903</v>
      </c>
      <c r="V499" s="77">
        <v>2.0364772795580296E-3</v>
      </c>
      <c r="W499" s="80">
        <v>6.1553252537903253E-5</v>
      </c>
      <c r="X499" s="86">
        <f t="shared" si="17"/>
        <v>11938.406455361235</v>
      </c>
    </row>
    <row r="500" spans="1:24" x14ac:dyDescent="0.3">
      <c r="A500" s="33">
        <v>2011</v>
      </c>
      <c r="B500" s="3">
        <v>40676</v>
      </c>
      <c r="C500" s="33">
        <v>5</v>
      </c>
      <c r="D500" s="2">
        <v>13</v>
      </c>
      <c r="E500" s="33">
        <v>133</v>
      </c>
      <c r="F500" s="92">
        <v>498</v>
      </c>
      <c r="G500" s="4">
        <v>17.694166666666668</v>
      </c>
      <c r="H500" s="37">
        <v>305.18541666666653</v>
      </c>
      <c r="I500" s="4">
        <v>19.623541666666668</v>
      </c>
      <c r="J500" s="37">
        <v>6.049555555555556</v>
      </c>
      <c r="K500" s="4">
        <v>6.2395277777777771</v>
      </c>
      <c r="L500" s="37">
        <v>7.9118472222222236</v>
      </c>
      <c r="M500" s="4">
        <v>14.825972222222225</v>
      </c>
      <c r="N500" s="63">
        <v>77.811381249999997</v>
      </c>
      <c r="O500" s="6">
        <v>77.811381249999997</v>
      </c>
      <c r="P500" s="37">
        <v>6.7229033399999993</v>
      </c>
      <c r="Q500" s="7">
        <f t="shared" si="18"/>
        <v>6.7229033400000002</v>
      </c>
      <c r="R500" s="60">
        <v>305.18541666666653</v>
      </c>
      <c r="S500" s="61">
        <v>2226.8159112499989</v>
      </c>
      <c r="T500" s="91"/>
      <c r="U500" s="89">
        <v>73869.038500527895</v>
      </c>
      <c r="V500" s="77">
        <v>3.0190656111425801E-3</v>
      </c>
      <c r="W500" s="80">
        <v>9.1011112050036431E-5</v>
      </c>
      <c r="X500" s="86">
        <f t="shared" si="17"/>
        <v>11945.129358701235</v>
      </c>
    </row>
    <row r="501" spans="1:24" x14ac:dyDescent="0.3">
      <c r="A501" s="33">
        <v>2011</v>
      </c>
      <c r="B501" s="3">
        <v>40677</v>
      </c>
      <c r="C501" s="33">
        <v>5</v>
      </c>
      <c r="D501" s="2">
        <v>14</v>
      </c>
      <c r="E501" s="33">
        <v>134</v>
      </c>
      <c r="F501" s="92">
        <v>499</v>
      </c>
      <c r="G501" s="4">
        <v>14.596249999999996</v>
      </c>
      <c r="H501" s="37">
        <v>306.3645833333336</v>
      </c>
      <c r="I501" s="4">
        <v>17.638333333333332</v>
      </c>
      <c r="J501" s="37">
        <v>5.7558888888888893</v>
      </c>
      <c r="K501" s="4">
        <v>6.0629097222222228</v>
      </c>
      <c r="L501" s="37">
        <v>7.7898472222222219</v>
      </c>
      <c r="M501" s="4">
        <v>15.031319444444442</v>
      </c>
      <c r="N501" s="63">
        <v>87.442639999999997</v>
      </c>
      <c r="O501" s="6">
        <v>87.442639999999997</v>
      </c>
      <c r="P501" s="37">
        <v>7.5550440959999996</v>
      </c>
      <c r="Q501" s="7">
        <f t="shared" si="18"/>
        <v>7.5550440960000005</v>
      </c>
      <c r="R501" s="60">
        <v>306.3645833333336</v>
      </c>
      <c r="S501" s="61">
        <v>2235.4198187500019</v>
      </c>
      <c r="T501" s="91"/>
      <c r="U501" s="89">
        <v>74103.035258801887</v>
      </c>
      <c r="V501" s="77">
        <v>3.3796980918888945E-3</v>
      </c>
      <c r="W501" s="80">
        <v>1.0195323402900179E-4</v>
      </c>
      <c r="X501" s="86">
        <f t="shared" si="17"/>
        <v>11952.684402797235</v>
      </c>
    </row>
    <row r="502" spans="1:24" x14ac:dyDescent="0.3">
      <c r="A502" s="33">
        <v>2011</v>
      </c>
      <c r="B502" s="3">
        <v>40678</v>
      </c>
      <c r="C502" s="33">
        <v>5</v>
      </c>
      <c r="D502" s="2">
        <v>15</v>
      </c>
      <c r="E502" s="33">
        <v>135</v>
      </c>
      <c r="F502" s="92">
        <v>500</v>
      </c>
      <c r="G502" s="4">
        <v>8.7131041666666675</v>
      </c>
      <c r="H502" s="37">
        <v>307.61249999999973</v>
      </c>
      <c r="I502" s="4">
        <v>11.576979166666664</v>
      </c>
      <c r="J502" s="37">
        <v>6.1656111111111116</v>
      </c>
      <c r="K502" s="4">
        <v>6.1885000000000003</v>
      </c>
      <c r="L502" s="37">
        <v>8.8157986111111111</v>
      </c>
      <c r="M502" s="4">
        <v>10.98722222222222</v>
      </c>
      <c r="N502" s="63">
        <v>57.853625531914901</v>
      </c>
      <c r="O502" s="6">
        <v>57.853625531914901</v>
      </c>
      <c r="P502" s="37">
        <v>4.9985532459574467</v>
      </c>
      <c r="Q502" s="7">
        <f t="shared" si="18"/>
        <v>4.9985532459574475</v>
      </c>
      <c r="R502" s="60">
        <v>307.61249999999973</v>
      </c>
      <c r="S502" s="61">
        <v>2244.5253674999981</v>
      </c>
      <c r="T502" s="91"/>
      <c r="U502" s="89">
        <v>74337.032017075879</v>
      </c>
      <c r="V502" s="77">
        <v>2.2269978848690605E-3</v>
      </c>
      <c r="W502" s="80">
        <v>6.7241765111219866E-5</v>
      </c>
      <c r="X502" s="86">
        <f t="shared" si="17"/>
        <v>11957.682956043192</v>
      </c>
    </row>
    <row r="503" spans="1:24" x14ac:dyDescent="0.3">
      <c r="A503" s="33">
        <v>2011</v>
      </c>
      <c r="B503" s="3">
        <v>40679</v>
      </c>
      <c r="C503" s="33">
        <v>5</v>
      </c>
      <c r="D503" s="2">
        <v>16</v>
      </c>
      <c r="E503" s="33">
        <v>136</v>
      </c>
      <c r="F503" s="92">
        <v>501</v>
      </c>
      <c r="G503" s="4">
        <v>6.1331041666666701</v>
      </c>
      <c r="H503" s="37">
        <v>308.3833333333335</v>
      </c>
      <c r="I503" s="4">
        <v>10.089166666666667</v>
      </c>
      <c r="J503" s="37">
        <v>6.2352430555555545</v>
      </c>
      <c r="K503" s="4">
        <v>6.3920555555555554</v>
      </c>
      <c r="L503" s="37">
        <v>8.8827361111111127</v>
      </c>
      <c r="M503" s="4">
        <v>9.4061805555555562</v>
      </c>
      <c r="N503" s="63">
        <v>57.882775000000002</v>
      </c>
      <c r="O503" s="6">
        <v>57.882775000000002</v>
      </c>
      <c r="P503" s="37">
        <v>5.0010717599999994</v>
      </c>
      <c r="Q503" s="7">
        <f t="shared" si="18"/>
        <v>5.0010717599999994</v>
      </c>
      <c r="R503" s="60">
        <v>308.3833333333335</v>
      </c>
      <c r="S503" s="61">
        <v>2250.1498300000007</v>
      </c>
      <c r="T503" s="91"/>
      <c r="U503" s="89">
        <v>74571.028775349871</v>
      </c>
      <c r="V503" s="77">
        <v>2.2225505578888486E-3</v>
      </c>
      <c r="W503" s="80">
        <v>6.706454023942807E-5</v>
      </c>
      <c r="X503" s="86">
        <f t="shared" si="17"/>
        <v>11962.684027803192</v>
      </c>
    </row>
    <row r="504" spans="1:24" x14ac:dyDescent="0.3">
      <c r="A504" s="33">
        <v>2011</v>
      </c>
      <c r="B504" s="3">
        <v>40680</v>
      </c>
      <c r="C504" s="33">
        <v>5</v>
      </c>
      <c r="D504" s="2">
        <v>17</v>
      </c>
      <c r="E504" s="33">
        <v>137</v>
      </c>
      <c r="F504" s="92">
        <v>502</v>
      </c>
      <c r="G504" s="4">
        <v>9.578729166666669</v>
      </c>
      <c r="H504" s="37">
        <v>308.65416666666687</v>
      </c>
      <c r="I504" s="4">
        <v>13.101041666666667</v>
      </c>
      <c r="J504" s="37">
        <v>6.2510069444444447</v>
      </c>
      <c r="K504" s="4">
        <v>6.4778402777777764</v>
      </c>
      <c r="L504" s="37">
        <v>8.8103819444444458</v>
      </c>
      <c r="M504" s="4">
        <v>10.70402777777778</v>
      </c>
      <c r="N504" s="63" t="s">
        <v>27</v>
      </c>
      <c r="O504" s="6">
        <v>61.080029166666698</v>
      </c>
      <c r="P504" s="37" t="s">
        <v>27</v>
      </c>
      <c r="Q504" s="7">
        <f t="shared" si="18"/>
        <v>5.2773145200000036</v>
      </c>
      <c r="R504" s="60">
        <v>308.65416666666687</v>
      </c>
      <c r="S504" s="61">
        <v>2252.1259925000013</v>
      </c>
      <c r="T504" s="91"/>
      <c r="U504" s="89">
        <v>74805.025533623862</v>
      </c>
      <c r="V504" s="77" t="s">
        <v>27</v>
      </c>
      <c r="W504" s="80" t="s">
        <v>27</v>
      </c>
      <c r="X504" s="86">
        <f t="shared" si="17"/>
        <v>11967.961342323193</v>
      </c>
    </row>
    <row r="505" spans="1:24" x14ac:dyDescent="0.3">
      <c r="A505" s="33">
        <v>2011</v>
      </c>
      <c r="B505" s="3">
        <v>40681</v>
      </c>
      <c r="C505" s="33">
        <v>5</v>
      </c>
      <c r="D505" s="2">
        <v>18</v>
      </c>
      <c r="E505" s="33">
        <v>138</v>
      </c>
      <c r="F505" s="92">
        <v>503</v>
      </c>
      <c r="G505" s="4">
        <v>13.503124999999997</v>
      </c>
      <c r="H505" s="37">
        <v>309.21458333333311</v>
      </c>
      <c r="I505" s="4">
        <v>16.781874999999999</v>
      </c>
      <c r="J505" s="37">
        <v>6.1003263888888881</v>
      </c>
      <c r="K505" s="4">
        <v>6.3871041666666661</v>
      </c>
      <c r="L505" s="37">
        <v>8.5879444444444459</v>
      </c>
      <c r="M505" s="4">
        <v>13.586944444444443</v>
      </c>
      <c r="N505" s="63" t="s">
        <v>27</v>
      </c>
      <c r="O505" s="6">
        <v>64.277283333333301</v>
      </c>
      <c r="P505" s="37" t="s">
        <v>27</v>
      </c>
      <c r="Q505" s="7">
        <f t="shared" si="18"/>
        <v>5.553557279999997</v>
      </c>
      <c r="R505" s="60">
        <v>309.21458333333311</v>
      </c>
      <c r="S505" s="61">
        <v>2256.2151287499983</v>
      </c>
      <c r="T505" s="91"/>
      <c r="U505" s="89">
        <v>75039.022291897854</v>
      </c>
      <c r="V505" s="77" t="s">
        <v>27</v>
      </c>
      <c r="W505" s="80" t="s">
        <v>27</v>
      </c>
      <c r="X505" s="86">
        <f t="shared" si="17"/>
        <v>11973.514899603193</v>
      </c>
    </row>
    <row r="506" spans="1:24" x14ac:dyDescent="0.3">
      <c r="A506" s="33">
        <v>2011</v>
      </c>
      <c r="B506" s="3">
        <v>40682</v>
      </c>
      <c r="C506" s="33">
        <v>5</v>
      </c>
      <c r="D506" s="2">
        <v>19</v>
      </c>
      <c r="E506" s="33">
        <v>139</v>
      </c>
      <c r="F506" s="92">
        <v>504</v>
      </c>
      <c r="G506" s="4">
        <v>14.621666666666664</v>
      </c>
      <c r="H506" s="37">
        <v>311.72500000000019</v>
      </c>
      <c r="I506" s="4">
        <v>18.769374999999997</v>
      </c>
      <c r="J506" s="37">
        <v>6.2731319444444447</v>
      </c>
      <c r="K506" s="4">
        <v>6.5641527777777782</v>
      </c>
      <c r="L506" s="37">
        <v>8.7771527777777791</v>
      </c>
      <c r="M506" s="4">
        <v>15.604652777777778</v>
      </c>
      <c r="N506" s="63" t="s">
        <v>27</v>
      </c>
      <c r="O506" s="6">
        <v>67.474537499999997</v>
      </c>
      <c r="P506" s="37" t="s">
        <v>27</v>
      </c>
      <c r="Q506" s="7">
        <f t="shared" si="18"/>
        <v>5.8298000400000003</v>
      </c>
      <c r="R506" s="60">
        <v>311.72500000000019</v>
      </c>
      <c r="S506" s="61">
        <v>2274.5326350000014</v>
      </c>
      <c r="T506" s="91"/>
      <c r="U506" s="89">
        <v>75273.019050171846</v>
      </c>
      <c r="V506" s="77" t="s">
        <v>27</v>
      </c>
      <c r="W506" s="80" t="s">
        <v>27</v>
      </c>
      <c r="X506" s="86">
        <f t="shared" si="17"/>
        <v>11979.344699643192</v>
      </c>
    </row>
    <row r="507" spans="1:24" x14ac:dyDescent="0.3">
      <c r="A507" s="34">
        <v>2011</v>
      </c>
      <c r="B507" s="3">
        <v>40683</v>
      </c>
      <c r="C507" s="34">
        <v>5</v>
      </c>
      <c r="D507" s="10">
        <v>20</v>
      </c>
      <c r="E507" s="34">
        <v>140</v>
      </c>
      <c r="F507" s="38">
        <v>505</v>
      </c>
      <c r="G507" s="12">
        <v>15.874680851063824</v>
      </c>
      <c r="H507" s="38">
        <v>311.77234042553192</v>
      </c>
      <c r="I507" s="12">
        <v>20.84968085106383</v>
      </c>
      <c r="J507" s="38">
        <v>6.3529645390070932</v>
      </c>
      <c r="K507" s="12">
        <v>6.530666666666666</v>
      </c>
      <c r="L507" s="38">
        <v>8.8866737588652498</v>
      </c>
      <c r="M507" s="12">
        <v>16.816737588652483</v>
      </c>
      <c r="N507" s="38" t="s">
        <v>27</v>
      </c>
      <c r="O507" s="12">
        <v>70.671791666666707</v>
      </c>
      <c r="P507" s="38" t="s">
        <v>27</v>
      </c>
      <c r="Q507" s="12">
        <f t="shared" si="18"/>
        <v>6.1060428000000035</v>
      </c>
      <c r="R507" s="13">
        <v>311.77234042553192</v>
      </c>
      <c r="S507" s="48">
        <v>2274.8780591489358</v>
      </c>
      <c r="T507" s="13">
        <v>69621</v>
      </c>
      <c r="U507" s="48">
        <v>75507.015808445591</v>
      </c>
      <c r="V507" s="83" t="s">
        <v>27</v>
      </c>
      <c r="W507" s="84" t="s">
        <v>27</v>
      </c>
      <c r="X507" s="87">
        <f t="shared" si="17"/>
        <v>11985.450742443192</v>
      </c>
    </row>
    <row r="508" spans="1:24" x14ac:dyDescent="0.3">
      <c r="A508" s="33">
        <v>2011</v>
      </c>
      <c r="B508" s="3">
        <v>40684</v>
      </c>
      <c r="C508" s="33">
        <v>5</v>
      </c>
      <c r="D508" s="2">
        <v>21</v>
      </c>
      <c r="E508" s="33">
        <v>141</v>
      </c>
      <c r="F508" s="92">
        <v>506</v>
      </c>
      <c r="G508" s="4">
        <v>18.887708333333329</v>
      </c>
      <c r="H508" s="37">
        <v>311.22083333333353</v>
      </c>
      <c r="I508" s="4">
        <v>23.200104166666677</v>
      </c>
      <c r="J508" s="37">
        <v>6.4878888888888868</v>
      </c>
      <c r="K508" s="4">
        <v>6.7313194444444449</v>
      </c>
      <c r="L508" s="37">
        <v>9.1023611111111133</v>
      </c>
      <c r="M508" s="4">
        <v>18.106736111111108</v>
      </c>
      <c r="N508" s="63" t="s">
        <v>27</v>
      </c>
      <c r="O508" s="6">
        <v>73.869045833333303</v>
      </c>
      <c r="P508" s="37" t="s">
        <v>27</v>
      </c>
      <c r="Q508" s="7">
        <f t="shared" si="18"/>
        <v>6.382285559999997</v>
      </c>
      <c r="R508" s="60">
        <v>311.22083333333353</v>
      </c>
      <c r="S508" s="61">
        <v>2270.8539325000015</v>
      </c>
      <c r="T508" s="91"/>
      <c r="U508" s="89">
        <v>75410.131987560017</v>
      </c>
      <c r="V508" s="77" t="s">
        <v>27</v>
      </c>
      <c r="W508" s="80" t="s">
        <v>27</v>
      </c>
      <c r="X508" s="86">
        <f t="shared" si="17"/>
        <v>11991.833028003191</v>
      </c>
    </row>
    <row r="509" spans="1:24" x14ac:dyDescent="0.3">
      <c r="A509" s="33">
        <v>2011</v>
      </c>
      <c r="B509" s="3">
        <v>40685</v>
      </c>
      <c r="C509" s="33">
        <v>5</v>
      </c>
      <c r="D509" s="2">
        <v>22</v>
      </c>
      <c r="E509" s="33">
        <v>142</v>
      </c>
      <c r="F509" s="92">
        <v>507</v>
      </c>
      <c r="G509" s="4">
        <v>19.179791666666663</v>
      </c>
      <c r="H509" s="37">
        <v>311.02083333333337</v>
      </c>
      <c r="I509" s="4">
        <v>22.021458333333335</v>
      </c>
      <c r="J509" s="37">
        <v>6.6358888888888892</v>
      </c>
      <c r="K509" s="4">
        <v>6.8676458333333317</v>
      </c>
      <c r="L509" s="37">
        <v>9.4902083333333334</v>
      </c>
      <c r="M509" s="4">
        <v>19.420624999999998</v>
      </c>
      <c r="N509" s="63">
        <v>77.066299999999998</v>
      </c>
      <c r="O509" s="6">
        <v>77.066299999999998</v>
      </c>
      <c r="P509" s="37">
        <v>6.6585283200000003</v>
      </c>
      <c r="Q509" s="7">
        <f t="shared" si="18"/>
        <v>6.6585283200000003</v>
      </c>
      <c r="R509" s="60">
        <v>311.02083333333337</v>
      </c>
      <c r="S509" s="61">
        <v>2269.3946125000002</v>
      </c>
      <c r="T509" s="91"/>
      <c r="U509" s="89">
        <v>75313.248166674442</v>
      </c>
      <c r="V509" s="77">
        <v>2.9340548723101366E-3</v>
      </c>
      <c r="W509" s="80">
        <v>8.8411115999991491E-5</v>
      </c>
      <c r="X509" s="86">
        <f t="shared" si="17"/>
        <v>11998.491556323192</v>
      </c>
    </row>
    <row r="510" spans="1:24" x14ac:dyDescent="0.3">
      <c r="A510" s="33">
        <v>2011</v>
      </c>
      <c r="B510" s="3">
        <v>40686</v>
      </c>
      <c r="C510" s="33">
        <v>5</v>
      </c>
      <c r="D510" s="2">
        <v>23</v>
      </c>
      <c r="E510" s="33">
        <v>143</v>
      </c>
      <c r="F510" s="92">
        <v>508</v>
      </c>
      <c r="G510" s="4">
        <v>17.965</v>
      </c>
      <c r="H510" s="37">
        <v>311.1124999999999</v>
      </c>
      <c r="I510" s="4">
        <v>19.98041666666667</v>
      </c>
      <c r="J510" s="37">
        <v>6.6562083333333346</v>
      </c>
      <c r="K510" s="4">
        <v>6.8430347222222219</v>
      </c>
      <c r="L510" s="37">
        <v>9.7202083333333302</v>
      </c>
      <c r="M510" s="4">
        <v>18.534166666666668</v>
      </c>
      <c r="N510" s="63">
        <v>75.231482978723406</v>
      </c>
      <c r="O510" s="6">
        <v>75.231482978723406</v>
      </c>
      <c r="P510" s="37">
        <v>6.5000001293617018</v>
      </c>
      <c r="Q510" s="7">
        <f t="shared" si="18"/>
        <v>6.5000001293617018</v>
      </c>
      <c r="R510" s="60">
        <v>311.1124999999999</v>
      </c>
      <c r="S510" s="61">
        <v>2270.0634674999992</v>
      </c>
      <c r="T510" s="91"/>
      <c r="U510" s="89">
        <v>75216.364345788868</v>
      </c>
      <c r="V510" s="77">
        <v>2.8633561230427158E-3</v>
      </c>
      <c r="W510" s="80">
        <v>8.6417366565067386E-5</v>
      </c>
      <c r="X510" s="86">
        <f t="shared" si="17"/>
        <v>12004.991556452553</v>
      </c>
    </row>
    <row r="511" spans="1:24" x14ac:dyDescent="0.3">
      <c r="A511" s="33">
        <v>2011</v>
      </c>
      <c r="B511" s="3">
        <v>40687</v>
      </c>
      <c r="C511" s="33">
        <v>5</v>
      </c>
      <c r="D511" s="2">
        <v>24</v>
      </c>
      <c r="E511" s="33">
        <v>144</v>
      </c>
      <c r="F511" s="92">
        <v>509</v>
      </c>
      <c r="G511" s="4">
        <v>11.896875000000001</v>
      </c>
      <c r="H511" s="37">
        <v>311.77916666666675</v>
      </c>
      <c r="I511" s="4">
        <v>17.981145833333329</v>
      </c>
      <c r="J511" s="37">
        <v>6.7161944444444437</v>
      </c>
      <c r="K511" s="4">
        <v>6.8623472222222217</v>
      </c>
      <c r="L511" s="37">
        <v>9.6823611111111116</v>
      </c>
      <c r="M511" s="4">
        <v>17.17006944444444</v>
      </c>
      <c r="N511" s="63">
        <v>51.618922222222203</v>
      </c>
      <c r="O511" s="6">
        <v>51.618922222222203</v>
      </c>
      <c r="P511" s="37">
        <v>4.4598748799999974</v>
      </c>
      <c r="Q511" s="7">
        <f t="shared" si="18"/>
        <v>4.4598748799999992</v>
      </c>
      <c r="R511" s="60">
        <v>311.77916666666675</v>
      </c>
      <c r="S511" s="61">
        <v>2274.9278675000005</v>
      </c>
      <c r="T511" s="91"/>
      <c r="U511" s="89">
        <v>75119.480524903294</v>
      </c>
      <c r="V511" s="77">
        <v>1.9604467217244621E-3</v>
      </c>
      <c r="W511" s="80">
        <v>5.9370416952250865E-5</v>
      </c>
      <c r="X511" s="86">
        <f t="shared" si="17"/>
        <v>12009.451431332553</v>
      </c>
    </row>
    <row r="512" spans="1:24" x14ac:dyDescent="0.3">
      <c r="A512" s="33">
        <v>2011</v>
      </c>
      <c r="B512" s="3">
        <v>40688</v>
      </c>
      <c r="C512" s="33">
        <v>5</v>
      </c>
      <c r="D512" s="2">
        <v>25</v>
      </c>
      <c r="E512" s="33">
        <v>145</v>
      </c>
      <c r="F512" s="92">
        <v>510</v>
      </c>
      <c r="G512" s="4">
        <v>11.349812500000001</v>
      </c>
      <c r="H512" s="37">
        <v>312.62916666666655</v>
      </c>
      <c r="I512" s="4">
        <v>16.141770833333332</v>
      </c>
      <c r="J512" s="37">
        <v>6.7815833333333329</v>
      </c>
      <c r="K512" s="4">
        <v>7.1402152777777772</v>
      </c>
      <c r="L512" s="37">
        <v>9.9437500000000014</v>
      </c>
      <c r="M512" s="4">
        <v>15.092152777777779</v>
      </c>
      <c r="N512" s="63">
        <v>69.100283333333294</v>
      </c>
      <c r="O512" s="6">
        <v>69.100283333333294</v>
      </c>
      <c r="P512" s="37">
        <v>5.9702644799999964</v>
      </c>
      <c r="Q512" s="7">
        <f t="shared" si="18"/>
        <v>5.9702644799999964</v>
      </c>
      <c r="R512" s="60">
        <v>312.62916666666655</v>
      </c>
      <c r="S512" s="61">
        <v>2281.1299774999989</v>
      </c>
      <c r="T512" s="91"/>
      <c r="U512" s="89">
        <v>75022.59670401772</v>
      </c>
      <c r="V512" s="77">
        <v>2.6172399376133311E-3</v>
      </c>
      <c r="W512" s="80">
        <v>7.9579549926192682E-5</v>
      </c>
      <c r="X512" s="86">
        <f t="shared" si="17"/>
        <v>12015.421695812553</v>
      </c>
    </row>
    <row r="513" spans="1:24" x14ac:dyDescent="0.3">
      <c r="A513" s="33">
        <v>2011</v>
      </c>
      <c r="B513" s="3">
        <v>40689</v>
      </c>
      <c r="C513" s="33">
        <v>5</v>
      </c>
      <c r="D513" s="2">
        <v>26</v>
      </c>
      <c r="E513" s="33">
        <v>146</v>
      </c>
      <c r="F513" s="92">
        <v>511</v>
      </c>
      <c r="G513" s="4">
        <v>13.501875</v>
      </c>
      <c r="H513" s="37">
        <v>312.26666666666648</v>
      </c>
      <c r="I513" s="4">
        <v>16.984999999999999</v>
      </c>
      <c r="J513" s="37">
        <v>6.7917361111111108</v>
      </c>
      <c r="K513" s="4">
        <v>7.2044652777777776</v>
      </c>
      <c r="L513" s="37">
        <v>10.270069444444445</v>
      </c>
      <c r="M513" s="4">
        <v>15.046875</v>
      </c>
      <c r="N513" s="63">
        <v>59.871375999999998</v>
      </c>
      <c r="O513" s="6">
        <v>59.871375999999998</v>
      </c>
      <c r="P513" s="37">
        <v>5.1728868863999997</v>
      </c>
      <c r="Q513" s="7">
        <f t="shared" si="18"/>
        <v>5.1728868863999988</v>
      </c>
      <c r="R513" s="60">
        <v>312.26666666666648</v>
      </c>
      <c r="S513" s="61">
        <v>2278.4849599999989</v>
      </c>
      <c r="T513" s="91"/>
      <c r="U513" s="89">
        <v>74925.712883132146</v>
      </c>
      <c r="V513" s="77">
        <v>2.2703186447190779E-3</v>
      </c>
      <c r="W513" s="80">
        <v>6.9040209126452771E-5</v>
      </c>
      <c r="X513" s="86">
        <f t="shared" si="17"/>
        <v>12020.594582698952</v>
      </c>
    </row>
    <row r="514" spans="1:24" x14ac:dyDescent="0.3">
      <c r="A514" s="33">
        <v>2011</v>
      </c>
      <c r="B514" s="3">
        <v>40690</v>
      </c>
      <c r="C514" s="33">
        <v>5</v>
      </c>
      <c r="D514" s="2">
        <v>27</v>
      </c>
      <c r="E514" s="33">
        <v>147</v>
      </c>
      <c r="F514" s="92">
        <v>512</v>
      </c>
      <c r="G514" s="4">
        <v>10.990833333333335</v>
      </c>
      <c r="H514" s="37">
        <v>312.21666666666698</v>
      </c>
      <c r="I514" s="4">
        <v>14.904583333333331</v>
      </c>
      <c r="J514" s="37">
        <v>7.0245972222222202</v>
      </c>
      <c r="K514" s="4">
        <v>7.5032569444444448</v>
      </c>
      <c r="L514" s="37">
        <v>10.733333333333334</v>
      </c>
      <c r="M514" s="4">
        <v>13.598680555555559</v>
      </c>
      <c r="N514" s="63">
        <v>53.036785000000002</v>
      </c>
      <c r="O514" s="6">
        <v>53.036785000000002</v>
      </c>
      <c r="P514" s="37">
        <v>4.5823782240000002</v>
      </c>
      <c r="Q514" s="7">
        <f t="shared" si="18"/>
        <v>4.5823782240000002</v>
      </c>
      <c r="R514" s="60">
        <v>312.21666666666698</v>
      </c>
      <c r="S514" s="61">
        <v>2278.1201300000021</v>
      </c>
      <c r="T514" s="91"/>
      <c r="U514" s="89">
        <v>74828.829062246572</v>
      </c>
      <c r="V514" s="77">
        <v>2.0114734792321932E-3</v>
      </c>
      <c r="W514" s="80">
        <v>6.1238138848706769E-5</v>
      </c>
      <c r="X514" s="86">
        <f t="shared" si="17"/>
        <v>12025.176960922952</v>
      </c>
    </row>
    <row r="515" spans="1:24" x14ac:dyDescent="0.3">
      <c r="A515" s="33">
        <v>2011</v>
      </c>
      <c r="B515" s="3">
        <v>40691</v>
      </c>
      <c r="C515" s="33">
        <v>5</v>
      </c>
      <c r="D515" s="2">
        <v>28</v>
      </c>
      <c r="E515" s="33">
        <v>148</v>
      </c>
      <c r="F515" s="92">
        <v>513</v>
      </c>
      <c r="G515" s="4">
        <v>13.988125000000002</v>
      </c>
      <c r="H515" s="37">
        <v>312.13333333333344</v>
      </c>
      <c r="I515" s="4">
        <v>17.042395833333337</v>
      </c>
      <c r="J515" s="37">
        <v>7.0966527777777779</v>
      </c>
      <c r="K515" s="4">
        <v>7.4577499999999972</v>
      </c>
      <c r="L515" s="37">
        <v>10.685416666666667</v>
      </c>
      <c r="M515" s="4">
        <v>14.439583333333331</v>
      </c>
      <c r="N515" s="63">
        <v>58.684992682926797</v>
      </c>
      <c r="O515" s="6">
        <v>58.684992682926797</v>
      </c>
      <c r="P515" s="37">
        <v>5.0703833678048751</v>
      </c>
      <c r="Q515" s="7">
        <f t="shared" si="18"/>
        <v>5.070383367804876</v>
      </c>
      <c r="R515" s="60">
        <v>312.13333333333344</v>
      </c>
      <c r="S515" s="61">
        <v>2277.5120800000009</v>
      </c>
      <c r="T515" s="91"/>
      <c r="U515" s="89">
        <v>74731.945241360998</v>
      </c>
      <c r="V515" s="77">
        <v>2.2262816572217142E-3</v>
      </c>
      <c r="W515" s="80">
        <v>6.7847603209432195E-5</v>
      </c>
      <c r="X515" s="86">
        <f t="shared" si="17"/>
        <v>12030.247344290758</v>
      </c>
    </row>
    <row r="516" spans="1:24" x14ac:dyDescent="0.3">
      <c r="A516" s="33">
        <v>2011</v>
      </c>
      <c r="B516" s="3">
        <v>40692</v>
      </c>
      <c r="C516" s="33">
        <v>5</v>
      </c>
      <c r="D516" s="2">
        <v>29</v>
      </c>
      <c r="E516" s="33">
        <v>149</v>
      </c>
      <c r="F516" s="92">
        <v>514</v>
      </c>
      <c r="G516" s="4">
        <v>18.219166666666663</v>
      </c>
      <c r="H516" s="37">
        <v>312.35625000000016</v>
      </c>
      <c r="I516" s="4">
        <v>21.325312499999995</v>
      </c>
      <c r="J516" s="37">
        <v>7.1501458333333341</v>
      </c>
      <c r="K516" s="4">
        <v>7.5060347222222239</v>
      </c>
      <c r="L516" s="37">
        <v>10.69166666666667</v>
      </c>
      <c r="M516" s="4">
        <v>16.391944444444444</v>
      </c>
      <c r="N516" s="63">
        <v>55.077455</v>
      </c>
      <c r="O516" s="6">
        <v>55.077455</v>
      </c>
      <c r="P516" s="37">
        <v>4.7586921119999994</v>
      </c>
      <c r="Q516" s="7">
        <f t="shared" si="18"/>
        <v>4.7586921120000003</v>
      </c>
      <c r="R516" s="60">
        <v>312.35625000000016</v>
      </c>
      <c r="S516" s="61">
        <v>2279.1386137500008</v>
      </c>
      <c r="T516" s="91"/>
      <c r="U516" s="89">
        <v>74635.061420475424</v>
      </c>
      <c r="V516" s="77">
        <v>2.0879344868674939E-3</v>
      </c>
      <c r="W516" s="80">
        <v>6.3759472042110462E-5</v>
      </c>
      <c r="X516" s="86">
        <f t="shared" si="17"/>
        <v>12035.006036402758</v>
      </c>
    </row>
    <row r="517" spans="1:24" x14ac:dyDescent="0.3">
      <c r="A517" s="33">
        <v>2011</v>
      </c>
      <c r="B517" s="3">
        <v>40693</v>
      </c>
      <c r="C517" s="33">
        <v>5</v>
      </c>
      <c r="D517" s="2">
        <v>30</v>
      </c>
      <c r="E517" s="33">
        <v>150</v>
      </c>
      <c r="F517" s="92">
        <v>515</v>
      </c>
      <c r="G517" s="4">
        <v>21.954374999999999</v>
      </c>
      <c r="H517" s="37">
        <v>312.46041666666662</v>
      </c>
      <c r="I517" s="4">
        <v>25.340937499999999</v>
      </c>
      <c r="J517" s="37">
        <v>7.1506597222222217</v>
      </c>
      <c r="K517" s="4">
        <v>7.6026180555555563</v>
      </c>
      <c r="L517" s="37">
        <v>10.679791666666665</v>
      </c>
      <c r="M517" s="4">
        <v>19.78798611111111</v>
      </c>
      <c r="N517" s="63">
        <v>58.7657148148148</v>
      </c>
      <c r="O517" s="6">
        <v>58.7657148148148</v>
      </c>
      <c r="P517" s="37">
        <v>5.0773577599999991</v>
      </c>
      <c r="Q517" s="7">
        <f t="shared" si="18"/>
        <v>5.0773577599999991</v>
      </c>
      <c r="R517" s="60">
        <v>312.46041666666662</v>
      </c>
      <c r="S517" s="61">
        <v>2279.8986762499994</v>
      </c>
      <c r="T517" s="91"/>
      <c r="U517" s="89">
        <v>74538.17759958985</v>
      </c>
      <c r="V517" s="77">
        <v>2.2270102671191022E-3</v>
      </c>
      <c r="W517" s="80">
        <v>6.8117546249587106E-5</v>
      </c>
      <c r="X517" s="86">
        <f t="shared" si="17"/>
        <v>12040.083394162757</v>
      </c>
    </row>
    <row r="518" spans="1:24" x14ac:dyDescent="0.3">
      <c r="A518" s="33">
        <v>2011</v>
      </c>
      <c r="B518" s="3">
        <v>40694</v>
      </c>
      <c r="C518" s="33">
        <v>5</v>
      </c>
      <c r="D518" s="2">
        <v>31</v>
      </c>
      <c r="E518" s="33">
        <v>151</v>
      </c>
      <c r="F518" s="92">
        <v>516</v>
      </c>
      <c r="G518" s="4">
        <v>25.159166666666664</v>
      </c>
      <c r="H518" s="37">
        <v>311.96666666666653</v>
      </c>
      <c r="I518" s="4">
        <v>27.340729166666669</v>
      </c>
      <c r="J518" s="37">
        <v>7.2426041666666663</v>
      </c>
      <c r="K518" s="4">
        <v>7.6659027777777773</v>
      </c>
      <c r="L518" s="37">
        <v>10.893541666666666</v>
      </c>
      <c r="M518" s="4">
        <v>22.151944444444439</v>
      </c>
      <c r="N518" s="63">
        <v>74.894051428571402</v>
      </c>
      <c r="O518" s="6">
        <v>74.894051428571402</v>
      </c>
      <c r="P518" s="37">
        <v>6.4708460434285691</v>
      </c>
      <c r="Q518" s="7">
        <f t="shared" si="18"/>
        <v>6.4708460434285691</v>
      </c>
      <c r="R518" s="60">
        <v>311.96666666666653</v>
      </c>
      <c r="S518" s="61">
        <v>2276.295979999999</v>
      </c>
      <c r="T518" s="91"/>
      <c r="U518" s="89">
        <v>74441.293778704276</v>
      </c>
      <c r="V518" s="77">
        <v>2.8427085494517157E-3</v>
      </c>
      <c r="W518" s="80">
        <v>8.692549141696555E-5</v>
      </c>
      <c r="X518" s="86">
        <f t="shared" si="17"/>
        <v>12046.554240206186</v>
      </c>
    </row>
    <row r="519" spans="1:24" x14ac:dyDescent="0.3">
      <c r="A519" s="33">
        <v>2011</v>
      </c>
      <c r="B519" s="3">
        <v>40695</v>
      </c>
      <c r="C519" s="33">
        <v>6</v>
      </c>
      <c r="D519" s="2">
        <v>1</v>
      </c>
      <c r="E519" s="33">
        <v>152</v>
      </c>
      <c r="F519" s="92">
        <v>517</v>
      </c>
      <c r="G519" s="4">
        <v>19.598541666666669</v>
      </c>
      <c r="H519" s="37">
        <v>311.07291666666663</v>
      </c>
      <c r="I519" s="4">
        <v>21.18333333333333</v>
      </c>
      <c r="J519" s="37">
        <v>7.4461249999999986</v>
      </c>
      <c r="K519" s="4">
        <v>7.5456805555555553</v>
      </c>
      <c r="L519" s="37">
        <v>11.31138888888889</v>
      </c>
      <c r="M519" s="4">
        <v>20.663819444444442</v>
      </c>
      <c r="N519" s="63">
        <v>93.577530769230805</v>
      </c>
      <c r="O519" s="6">
        <v>93.577530769230805</v>
      </c>
      <c r="P519" s="37">
        <v>8.0850986584615416</v>
      </c>
      <c r="Q519" s="7">
        <f t="shared" si="18"/>
        <v>8.0850986584615416</v>
      </c>
      <c r="R519" s="60">
        <v>311.07291666666663</v>
      </c>
      <c r="S519" s="61">
        <v>2269.7746437499995</v>
      </c>
      <c r="T519" s="91"/>
      <c r="U519" s="89">
        <v>74344.409957818702</v>
      </c>
      <c r="V519" s="77">
        <v>3.5620710984345903E-3</v>
      </c>
      <c r="W519" s="80">
        <v>1.0875193794730282E-4</v>
      </c>
      <c r="X519" s="86">
        <f t="shared" si="17"/>
        <v>12054.639338864647</v>
      </c>
    </row>
    <row r="520" spans="1:24" x14ac:dyDescent="0.3">
      <c r="A520" s="33">
        <v>2011</v>
      </c>
      <c r="B520" s="3">
        <v>40696</v>
      </c>
      <c r="C520" s="33">
        <v>6</v>
      </c>
      <c r="D520" s="2">
        <v>2</v>
      </c>
      <c r="E520" s="33">
        <v>153</v>
      </c>
      <c r="F520" s="92">
        <v>518</v>
      </c>
      <c r="G520" s="4">
        <v>10.944333333333333</v>
      </c>
      <c r="H520" s="37">
        <v>311.33333333333343</v>
      </c>
      <c r="I520" s="4">
        <v>17.769479166666667</v>
      </c>
      <c r="J520" s="37">
        <v>7.5162152777777775</v>
      </c>
      <c r="K520" s="4">
        <v>7.5716597222222246</v>
      </c>
      <c r="L520" s="37">
        <v>11.315138888888889</v>
      </c>
      <c r="M520" s="4">
        <v>17.859027777777779</v>
      </c>
      <c r="N520" s="63" t="s">
        <v>27</v>
      </c>
      <c r="O520" s="6">
        <v>91.129964957265003</v>
      </c>
      <c r="P520" s="37" t="s">
        <v>27</v>
      </c>
      <c r="Q520" s="7">
        <f t="shared" si="18"/>
        <v>7.8736289723076966</v>
      </c>
      <c r="R520" s="60">
        <v>311.33333333333343</v>
      </c>
      <c r="S520" s="61">
        <v>2271.6748000000007</v>
      </c>
      <c r="T520" s="91"/>
      <c r="U520" s="89">
        <v>74247.526136933127</v>
      </c>
      <c r="V520" s="77" t="s">
        <v>27</v>
      </c>
      <c r="W520" s="80" t="s">
        <v>27</v>
      </c>
      <c r="X520" s="86">
        <f t="shared" si="17"/>
        <v>12062.512967836954</v>
      </c>
    </row>
    <row r="521" spans="1:24" x14ac:dyDescent="0.3">
      <c r="A521" s="33">
        <v>2011</v>
      </c>
      <c r="B521" s="3">
        <v>40697</v>
      </c>
      <c r="C521" s="33">
        <v>6</v>
      </c>
      <c r="D521" s="2">
        <v>3</v>
      </c>
      <c r="E521" s="33">
        <v>154</v>
      </c>
      <c r="F521" s="92">
        <v>519</v>
      </c>
      <c r="G521" s="4">
        <v>15.164395833333332</v>
      </c>
      <c r="H521" s="37">
        <v>310.74166666666667</v>
      </c>
      <c r="I521" s="4">
        <v>20.669479166666669</v>
      </c>
      <c r="J521" s="37">
        <v>7.512645833333333</v>
      </c>
      <c r="K521" s="4">
        <v>7.5077291666666666</v>
      </c>
      <c r="L521" s="37">
        <v>11.364652777777778</v>
      </c>
      <c r="M521" s="4">
        <v>16.36645833333333</v>
      </c>
      <c r="N521" s="63" t="s">
        <v>27</v>
      </c>
      <c r="O521" s="6">
        <v>88.682399145299101</v>
      </c>
      <c r="P521" s="37" t="s">
        <v>27</v>
      </c>
      <c r="Q521" s="7">
        <f t="shared" si="18"/>
        <v>7.6621592861538419</v>
      </c>
      <c r="R521" s="60">
        <v>310.74166666666667</v>
      </c>
      <c r="S521" s="61">
        <v>2267.357645</v>
      </c>
      <c r="T521" s="91"/>
      <c r="U521" s="89">
        <v>74150.642316047553</v>
      </c>
      <c r="V521" s="77" t="s">
        <v>27</v>
      </c>
      <c r="W521" s="80" t="s">
        <v>27</v>
      </c>
      <c r="X521" s="86">
        <f t="shared" si="17"/>
        <v>12070.175127123108</v>
      </c>
    </row>
    <row r="522" spans="1:24" x14ac:dyDescent="0.3">
      <c r="A522" s="33">
        <v>2011</v>
      </c>
      <c r="B522" s="3">
        <v>40698</v>
      </c>
      <c r="C522" s="33">
        <v>6</v>
      </c>
      <c r="D522" s="2">
        <v>4</v>
      </c>
      <c r="E522" s="33">
        <v>155</v>
      </c>
      <c r="F522" s="92">
        <v>520</v>
      </c>
      <c r="G522" s="4">
        <v>16.346458333333334</v>
      </c>
      <c r="H522" s="37">
        <v>310.64166666666671</v>
      </c>
      <c r="I522" s="4">
        <v>19.350104166666661</v>
      </c>
      <c r="J522" s="37">
        <v>7.477104166666666</v>
      </c>
      <c r="K522" s="4">
        <v>7.8739583333333343</v>
      </c>
      <c r="L522" s="37">
        <v>11.75888888888889</v>
      </c>
      <c r="M522" s="4">
        <v>16.807847222222222</v>
      </c>
      <c r="N522" s="63">
        <v>86.234833333333299</v>
      </c>
      <c r="O522" s="6">
        <v>86.234833333333299</v>
      </c>
      <c r="P522" s="37">
        <v>7.4506895999999969</v>
      </c>
      <c r="Q522" s="7">
        <f t="shared" si="18"/>
        <v>7.4506895999999978</v>
      </c>
      <c r="R522" s="60">
        <v>310.64166666666671</v>
      </c>
      <c r="S522" s="61">
        <v>2266.6279850000005</v>
      </c>
      <c r="T522" s="91"/>
      <c r="U522" s="89">
        <v>74053.758495161979</v>
      </c>
      <c r="V522" s="77">
        <v>3.2871250374154341E-3</v>
      </c>
      <c r="W522" s="80">
        <v>1.0061190345236507E-4</v>
      </c>
      <c r="X522" s="86">
        <f t="shared" si="17"/>
        <v>12077.625816723108</v>
      </c>
    </row>
    <row r="523" spans="1:24" x14ac:dyDescent="0.3">
      <c r="A523" s="33">
        <v>2011</v>
      </c>
      <c r="B523" s="3">
        <v>40699</v>
      </c>
      <c r="C523" s="33">
        <v>6</v>
      </c>
      <c r="D523" s="2">
        <v>5</v>
      </c>
      <c r="E523" s="33">
        <v>156</v>
      </c>
      <c r="F523" s="92">
        <v>521</v>
      </c>
      <c r="G523" s="4">
        <v>17.856874999999999</v>
      </c>
      <c r="H523" s="37">
        <v>311.00624999999997</v>
      </c>
      <c r="I523" s="4">
        <v>22.911874999999995</v>
      </c>
      <c r="J523" s="37">
        <v>7.6471805555555576</v>
      </c>
      <c r="K523" s="4">
        <v>8.0204861111111079</v>
      </c>
      <c r="L523" s="37">
        <v>11.94083333333333</v>
      </c>
      <c r="M523" s="4">
        <v>19.067916666666669</v>
      </c>
      <c r="N523" s="63" t="s">
        <v>27</v>
      </c>
      <c r="O523" s="6">
        <v>81.064911666666703</v>
      </c>
      <c r="P523" s="37" t="s">
        <v>27</v>
      </c>
      <c r="Q523" s="7">
        <f t="shared" si="18"/>
        <v>7.0040083680000036</v>
      </c>
      <c r="R523" s="60">
        <v>311.00624999999997</v>
      </c>
      <c r="S523" s="61">
        <v>2269.2882037499994</v>
      </c>
      <c r="T523" s="91"/>
      <c r="U523" s="89">
        <v>73956.874674276405</v>
      </c>
      <c r="V523" s="77" t="s">
        <v>27</v>
      </c>
      <c r="W523" s="80" t="s">
        <v>27</v>
      </c>
      <c r="X523" s="86">
        <f t="shared" si="17"/>
        <v>12084.629825091108</v>
      </c>
    </row>
    <row r="524" spans="1:24" x14ac:dyDescent="0.3">
      <c r="A524" s="33">
        <v>2011</v>
      </c>
      <c r="B524" s="3">
        <v>40700</v>
      </c>
      <c r="C524" s="33">
        <v>6</v>
      </c>
      <c r="D524" s="2">
        <v>6</v>
      </c>
      <c r="E524" s="33">
        <v>157</v>
      </c>
      <c r="F524" s="92">
        <v>522</v>
      </c>
      <c r="G524" s="4">
        <v>20.788125000000001</v>
      </c>
      <c r="H524" s="37">
        <v>311.51041666666657</v>
      </c>
      <c r="I524" s="4">
        <v>23.694270833333331</v>
      </c>
      <c r="J524" s="37">
        <v>7.6512986111111099</v>
      </c>
      <c r="K524" s="4">
        <v>7.9665277777777748</v>
      </c>
      <c r="L524" s="37">
        <v>11.962847222222221</v>
      </c>
      <c r="M524" s="4">
        <v>19.242430555555558</v>
      </c>
      <c r="N524" s="63">
        <v>75.894990000000007</v>
      </c>
      <c r="O524" s="6">
        <v>75.894990000000007</v>
      </c>
      <c r="P524" s="37">
        <v>6.5573271360000005</v>
      </c>
      <c r="Q524" s="7">
        <f t="shared" si="18"/>
        <v>6.5573271360000005</v>
      </c>
      <c r="R524" s="60">
        <v>311.51041666666657</v>
      </c>
      <c r="S524" s="61">
        <v>2272.9669062499993</v>
      </c>
      <c r="T524" s="91"/>
      <c r="U524" s="89">
        <v>73859.990853390831</v>
      </c>
      <c r="V524" s="77">
        <v>2.8849197575069193E-3</v>
      </c>
      <c r="W524" s="80">
        <v>8.8780502952079101E-5</v>
      </c>
      <c r="X524" s="86">
        <f>X523+Q524</f>
        <v>12091.187152227109</v>
      </c>
    </row>
    <row r="525" spans="1:24" x14ac:dyDescent="0.3">
      <c r="A525" s="33">
        <v>2011</v>
      </c>
      <c r="B525" s="3">
        <v>40701</v>
      </c>
      <c r="C525" s="33">
        <v>6</v>
      </c>
      <c r="D525" s="2">
        <v>7</v>
      </c>
      <c r="E525" s="33">
        <v>158</v>
      </c>
      <c r="F525" s="92">
        <v>523</v>
      </c>
      <c r="G525" s="4">
        <v>21.391041666666666</v>
      </c>
      <c r="H525" s="37">
        <v>310.63125000000008</v>
      </c>
      <c r="I525" s="4">
        <v>24.444583333333334</v>
      </c>
      <c r="J525" s="37">
        <v>7.7469444444444449</v>
      </c>
      <c r="K525" s="4">
        <v>8.2309722222222224</v>
      </c>
      <c r="L525" s="37">
        <v>12.239513888888892</v>
      </c>
      <c r="M525" s="4">
        <v>20.044444444444441</v>
      </c>
      <c r="N525" s="63">
        <v>110.414311111111</v>
      </c>
      <c r="O525" s="6">
        <v>110.414311111111</v>
      </c>
      <c r="P525" s="37">
        <v>9.5397964799999908</v>
      </c>
      <c r="Q525" s="7">
        <f t="shared" si="18"/>
        <v>9.5397964799999908</v>
      </c>
      <c r="R525" s="60">
        <v>310.63125000000008</v>
      </c>
      <c r="S525" s="61">
        <v>2266.5519787500002</v>
      </c>
      <c r="T525" s="91"/>
      <c r="U525" s="89">
        <v>73763.107032505257</v>
      </c>
      <c r="V525" s="77">
        <v>4.2089467038215348E-3</v>
      </c>
      <c r="W525" s="80">
        <v>1.2933018772915951E-4</v>
      </c>
      <c r="X525" s="86">
        <f t="shared" si="17"/>
        <v>12100.726948707108</v>
      </c>
    </row>
    <row r="526" spans="1:24" x14ac:dyDescent="0.3">
      <c r="A526" s="33">
        <v>2011</v>
      </c>
      <c r="B526" s="3">
        <v>40702</v>
      </c>
      <c r="C526" s="33">
        <v>6</v>
      </c>
      <c r="D526" s="2">
        <v>8</v>
      </c>
      <c r="E526" s="33">
        <v>159</v>
      </c>
      <c r="F526" s="92">
        <v>524</v>
      </c>
      <c r="G526" s="4">
        <v>23.403333333333332</v>
      </c>
      <c r="H526" s="37">
        <v>311.43958333333325</v>
      </c>
      <c r="I526" s="4">
        <v>25.728333333333332</v>
      </c>
      <c r="J526" s="37">
        <v>7.9102361111111117</v>
      </c>
      <c r="K526" s="4">
        <v>8.4462499999999991</v>
      </c>
      <c r="L526" s="37">
        <v>12.27465277777778</v>
      </c>
      <c r="M526" s="4">
        <v>22.736874999999994</v>
      </c>
      <c r="N526" s="63">
        <v>74.379549999999995</v>
      </c>
      <c r="O526" s="6">
        <v>74.379549999999995</v>
      </c>
      <c r="P526" s="37">
        <v>6.4263931199999993</v>
      </c>
      <c r="Q526" s="7">
        <f t="shared" si="18"/>
        <v>6.4263931199999993</v>
      </c>
      <c r="R526" s="60">
        <v>311.43958333333325</v>
      </c>
      <c r="S526" s="61">
        <v>2272.4500637499996</v>
      </c>
      <c r="T526" s="91"/>
      <c r="U526" s="89">
        <v>73666.223211619683</v>
      </c>
      <c r="V526" s="77">
        <v>2.8279579043401105E-3</v>
      </c>
      <c r="W526" s="80">
        <v>8.7236630844220303E-5</v>
      </c>
      <c r="X526" s="86">
        <f t="shared" si="17"/>
        <v>12107.153341827108</v>
      </c>
    </row>
    <row r="527" spans="1:24" x14ac:dyDescent="0.3">
      <c r="A527" s="33">
        <v>2011</v>
      </c>
      <c r="B527" s="3">
        <v>40703</v>
      </c>
      <c r="C527" s="33">
        <v>6</v>
      </c>
      <c r="D527" s="2">
        <v>9</v>
      </c>
      <c r="E527" s="33">
        <v>160</v>
      </c>
      <c r="F527" s="92">
        <v>525</v>
      </c>
      <c r="G527" s="4">
        <v>18.075208333333332</v>
      </c>
      <c r="H527" s="37">
        <v>311.43958333333325</v>
      </c>
      <c r="I527" s="4">
        <v>22.782291666666666</v>
      </c>
      <c r="J527" s="37">
        <v>8.0491805555555569</v>
      </c>
      <c r="K527" s="4">
        <v>8.3822916666666654</v>
      </c>
      <c r="L527" s="37">
        <v>12.617916666666666</v>
      </c>
      <c r="M527" s="4">
        <v>21.378402777777776</v>
      </c>
      <c r="N527" s="63">
        <v>71.986620000000002</v>
      </c>
      <c r="O527" s="6">
        <v>71.986620000000002</v>
      </c>
      <c r="P527" s="37">
        <v>6.2196439679999997</v>
      </c>
      <c r="Q527" s="7">
        <f t="shared" si="18"/>
        <v>6.2196439680000006</v>
      </c>
      <c r="R527" s="60">
        <v>311.43958333333325</v>
      </c>
      <c r="S527" s="61">
        <v>2272.4500637499996</v>
      </c>
      <c r="T527" s="91"/>
      <c r="U527" s="89">
        <v>73569.339390734109</v>
      </c>
      <c r="V527" s="77">
        <v>2.7369771803637949E-3</v>
      </c>
      <c r="W527" s="80">
        <v>8.4541250737169867E-5</v>
      </c>
      <c r="X527" s="86">
        <f t="shared" si="17"/>
        <v>12113.372985795108</v>
      </c>
    </row>
    <row r="528" spans="1:24" x14ac:dyDescent="0.3">
      <c r="A528" s="33">
        <v>2011</v>
      </c>
      <c r="B528" s="3">
        <v>40704</v>
      </c>
      <c r="C528" s="33">
        <v>6</v>
      </c>
      <c r="D528" s="2">
        <v>10</v>
      </c>
      <c r="E528" s="33">
        <v>161</v>
      </c>
      <c r="F528" s="92">
        <v>526</v>
      </c>
      <c r="G528" s="4">
        <v>13.840208333333331</v>
      </c>
      <c r="H528" s="37">
        <v>311.88958333333323</v>
      </c>
      <c r="I528" s="4">
        <v>18.901041666666664</v>
      </c>
      <c r="J528" s="37">
        <v>8.1437499999999989</v>
      </c>
      <c r="K528" s="4">
        <v>8.5299305555555538</v>
      </c>
      <c r="L528" s="37">
        <v>12.784236111111113</v>
      </c>
      <c r="M528" s="4">
        <v>17.991527777777776</v>
      </c>
      <c r="N528" s="63">
        <v>65.433485714285695</v>
      </c>
      <c r="O528" s="6">
        <v>65.433485714285695</v>
      </c>
      <c r="P528" s="37">
        <v>5.6534531657142839</v>
      </c>
      <c r="Q528" s="7">
        <f t="shared" si="18"/>
        <v>5.6534531657142848</v>
      </c>
      <c r="R528" s="60">
        <v>311.88958333333323</v>
      </c>
      <c r="S528" s="61">
        <v>2275.733533749999</v>
      </c>
      <c r="T528" s="91"/>
      <c r="U528" s="89">
        <v>73472.455569848535</v>
      </c>
      <c r="V528" s="77">
        <v>2.4842333611872439E-3</v>
      </c>
      <c r="W528" s="80">
        <v>7.6946566190913264E-5</v>
      </c>
      <c r="X528" s="86">
        <f t="shared" si="17"/>
        <v>12119.026438960822</v>
      </c>
    </row>
    <row r="529" spans="1:24" x14ac:dyDescent="0.3">
      <c r="A529" s="33">
        <v>2011</v>
      </c>
      <c r="B529" s="3">
        <v>40705</v>
      </c>
      <c r="C529" s="33">
        <v>6</v>
      </c>
      <c r="D529" s="2">
        <v>11</v>
      </c>
      <c r="E529" s="33">
        <v>162</v>
      </c>
      <c r="F529" s="92">
        <v>527</v>
      </c>
      <c r="G529" s="4">
        <v>15.574583333333331</v>
      </c>
      <c r="H529" s="37">
        <v>310.93333333333339</v>
      </c>
      <c r="I529" s="4">
        <v>18.498124999999998</v>
      </c>
      <c r="J529" s="37">
        <v>8.1734722222222231</v>
      </c>
      <c r="K529" s="4">
        <v>8.8708333333333318</v>
      </c>
      <c r="L529" s="37">
        <v>13.133402777777777</v>
      </c>
      <c r="M529" s="4">
        <v>16.736805555555552</v>
      </c>
      <c r="N529" s="63">
        <v>65.074666666666701</v>
      </c>
      <c r="O529" s="6">
        <v>65.074666666666701</v>
      </c>
      <c r="P529" s="37">
        <v>5.6224512000000031</v>
      </c>
      <c r="Q529" s="7">
        <f t="shared" si="18"/>
        <v>5.6224512000000031</v>
      </c>
      <c r="R529" s="60">
        <v>310.93333333333339</v>
      </c>
      <c r="S529" s="61">
        <v>2268.7561600000004</v>
      </c>
      <c r="T529" s="91"/>
      <c r="U529" s="89">
        <v>73375.571748962961</v>
      </c>
      <c r="V529" s="77">
        <v>2.4782086762466364E-3</v>
      </c>
      <c r="W529" s="80">
        <v>7.6625654369493439E-5</v>
      </c>
      <c r="X529" s="86">
        <f t="shared" si="17"/>
        <v>12124.648890160823</v>
      </c>
    </row>
    <row r="530" spans="1:24" x14ac:dyDescent="0.3">
      <c r="A530" s="33">
        <v>2011</v>
      </c>
      <c r="B530" s="3">
        <v>40706</v>
      </c>
      <c r="C530" s="33">
        <v>6</v>
      </c>
      <c r="D530" s="2">
        <v>12</v>
      </c>
      <c r="E530" s="33">
        <v>163</v>
      </c>
      <c r="F530" s="92">
        <v>528</v>
      </c>
      <c r="G530" s="4">
        <v>11.889791666666667</v>
      </c>
      <c r="H530" s="37">
        <v>312.67500000000001</v>
      </c>
      <c r="I530" s="4">
        <v>16.555624999999999</v>
      </c>
      <c r="J530" s="37">
        <v>8.2840277777777782</v>
      </c>
      <c r="K530" s="4">
        <v>8.9306249999999991</v>
      </c>
      <c r="L530" s="37">
        <v>13.320763888888889</v>
      </c>
      <c r="M530" s="4">
        <v>16.0975</v>
      </c>
      <c r="N530" s="63" t="s">
        <v>27</v>
      </c>
      <c r="O530" s="6">
        <v>55.279583333333299</v>
      </c>
      <c r="P530" s="37" t="s">
        <v>27</v>
      </c>
      <c r="Q530" s="7">
        <f t="shared" si="18"/>
        <v>4.7761559999999976</v>
      </c>
      <c r="R530" s="60">
        <v>312.67500000000001</v>
      </c>
      <c r="S530" s="61">
        <v>2281.4644050000002</v>
      </c>
      <c r="T530" s="91"/>
      <c r="U530" s="89">
        <v>73278.687928077386</v>
      </c>
      <c r="V530" s="77" t="s">
        <v>27</v>
      </c>
      <c r="W530" s="80" t="s">
        <v>27</v>
      </c>
      <c r="X530" s="86">
        <f t="shared" si="17"/>
        <v>12129.425046160823</v>
      </c>
    </row>
    <row r="531" spans="1:24" x14ac:dyDescent="0.3">
      <c r="A531" s="33">
        <v>2011</v>
      </c>
      <c r="B531" s="3">
        <v>40707</v>
      </c>
      <c r="C531" s="33">
        <v>6</v>
      </c>
      <c r="D531" s="2">
        <v>13</v>
      </c>
      <c r="E531" s="33">
        <v>164</v>
      </c>
      <c r="F531" s="92">
        <v>529</v>
      </c>
      <c r="G531" s="4">
        <v>12.079375000000004</v>
      </c>
      <c r="H531" s="37">
        <v>312.47083333333342</v>
      </c>
      <c r="I531" s="4">
        <v>16.993333333333332</v>
      </c>
      <c r="J531" s="37">
        <v>8.2830952380952372</v>
      </c>
      <c r="K531" s="4">
        <v>8.8947619047619053</v>
      </c>
      <c r="L531" s="37">
        <v>13.306904761904761</v>
      </c>
      <c r="M531" s="4">
        <v>14.061904761904762</v>
      </c>
      <c r="N531" s="63">
        <v>45.484499999999997</v>
      </c>
      <c r="O531" s="6">
        <v>45.484499999999997</v>
      </c>
      <c r="P531" s="37">
        <v>3.9298607999999997</v>
      </c>
      <c r="Q531" s="7">
        <f t="shared" si="18"/>
        <v>3.9298607999999997</v>
      </c>
      <c r="R531" s="60">
        <v>312.47083333333342</v>
      </c>
      <c r="S531" s="61">
        <v>2279.9746825000007</v>
      </c>
      <c r="T531" s="91"/>
      <c r="U531" s="89">
        <v>73181.804107191812</v>
      </c>
      <c r="V531" s="77">
        <v>1.7236422975060815E-3</v>
      </c>
      <c r="W531" s="80">
        <v>5.3699971570034029E-5</v>
      </c>
      <c r="X531" s="86">
        <f t="shared" si="17"/>
        <v>12133.354906960823</v>
      </c>
    </row>
    <row r="532" spans="1:24" x14ac:dyDescent="0.3">
      <c r="A532" s="33">
        <v>2011</v>
      </c>
      <c r="B532" s="3">
        <v>40708</v>
      </c>
      <c r="C532" s="33">
        <v>6</v>
      </c>
      <c r="D532" s="2">
        <v>14</v>
      </c>
      <c r="E532" s="33">
        <v>165</v>
      </c>
      <c r="F532" s="92">
        <v>530</v>
      </c>
      <c r="G532" s="4">
        <v>15.107291666666667</v>
      </c>
      <c r="H532" s="37">
        <v>310.63125000000008</v>
      </c>
      <c r="I532" s="4">
        <v>19.21947916666667</v>
      </c>
      <c r="J532" s="37" t="s">
        <v>27</v>
      </c>
      <c r="K532" s="4" t="s">
        <v>27</v>
      </c>
      <c r="L532" s="37" t="s">
        <v>27</v>
      </c>
      <c r="M532" s="4" t="s">
        <v>27</v>
      </c>
      <c r="N532" s="63">
        <v>86.028548148148204</v>
      </c>
      <c r="O532" s="6">
        <v>86.028548148148204</v>
      </c>
      <c r="P532" s="37">
        <v>7.4328665600000052</v>
      </c>
      <c r="Q532" s="7">
        <f t="shared" si="18"/>
        <v>7.4328665600000043</v>
      </c>
      <c r="R532" s="60">
        <v>310.63125000000008</v>
      </c>
      <c r="S532" s="61">
        <v>2266.5519787500002</v>
      </c>
      <c r="T532" s="91"/>
      <c r="U532" s="89">
        <v>73084.920286306238</v>
      </c>
      <c r="V532" s="77">
        <v>3.2793717636686271E-3</v>
      </c>
      <c r="W532" s="80">
        <v>1.0170178103611731E-4</v>
      </c>
      <c r="X532" s="86">
        <f t="shared" si="17"/>
        <v>12140.787773520824</v>
      </c>
    </row>
    <row r="533" spans="1:24" x14ac:dyDescent="0.3">
      <c r="A533" s="33">
        <v>2011</v>
      </c>
      <c r="B533" s="3">
        <v>40709</v>
      </c>
      <c r="C533" s="33">
        <v>6</v>
      </c>
      <c r="D533" s="2">
        <v>15</v>
      </c>
      <c r="E533" s="33">
        <v>166</v>
      </c>
      <c r="F533" s="92">
        <v>531</v>
      </c>
      <c r="G533" s="4">
        <v>19.325624999999999</v>
      </c>
      <c r="H533" s="37">
        <v>309.54583333333341</v>
      </c>
      <c r="I533" s="4">
        <v>22.1253125</v>
      </c>
      <c r="J533" s="37" t="s">
        <v>27</v>
      </c>
      <c r="K533" s="4" t="s">
        <v>27</v>
      </c>
      <c r="L533" s="37" t="s">
        <v>27</v>
      </c>
      <c r="M533" s="4" t="s">
        <v>27</v>
      </c>
      <c r="N533" s="63">
        <v>90.074230769230795</v>
      </c>
      <c r="O533" s="6">
        <v>90.074230769230795</v>
      </c>
      <c r="P533" s="37">
        <v>7.7824135384615403</v>
      </c>
      <c r="Q533" s="7">
        <f t="shared" si="18"/>
        <v>7.7824135384615412</v>
      </c>
      <c r="R533" s="60">
        <v>309.54583333333341</v>
      </c>
      <c r="S533" s="61">
        <v>2258.6321275000005</v>
      </c>
      <c r="T533" s="91"/>
      <c r="U533" s="89">
        <v>72988.036465420664</v>
      </c>
      <c r="V533" s="77">
        <v>3.4456312932534157E-3</v>
      </c>
      <c r="W533" s="80">
        <v>1.0662587891576714E-4</v>
      </c>
      <c r="X533" s="86">
        <f t="shared" si="17"/>
        <v>12148.570187059286</v>
      </c>
    </row>
    <row r="534" spans="1:24" x14ac:dyDescent="0.3">
      <c r="A534" s="33">
        <v>2011</v>
      </c>
      <c r="B534" s="3">
        <v>40710</v>
      </c>
      <c r="C534" s="33">
        <v>6</v>
      </c>
      <c r="D534" s="2">
        <v>16</v>
      </c>
      <c r="E534" s="33">
        <v>167</v>
      </c>
      <c r="F534" s="92">
        <v>532</v>
      </c>
      <c r="G534" s="4">
        <v>18.986666666666668</v>
      </c>
      <c r="H534" s="37">
        <v>309.76458333333329</v>
      </c>
      <c r="I534" s="4">
        <v>21.044583333333335</v>
      </c>
      <c r="J534" s="37" t="s">
        <v>27</v>
      </c>
      <c r="K534" s="4" t="s">
        <v>27</v>
      </c>
      <c r="L534" s="37" t="s">
        <v>27</v>
      </c>
      <c r="M534" s="4" t="s">
        <v>27</v>
      </c>
      <c r="N534" s="63">
        <v>90.521192857142907</v>
      </c>
      <c r="O534" s="6">
        <v>90.521192857142907</v>
      </c>
      <c r="P534" s="37">
        <v>7.8210310628571467</v>
      </c>
      <c r="Q534" s="7">
        <f t="shared" si="18"/>
        <v>7.8210310628571476</v>
      </c>
      <c r="R534" s="60">
        <v>309.76458333333329</v>
      </c>
      <c r="S534" s="61">
        <v>2260.2282587499994</v>
      </c>
      <c r="T534" s="91"/>
      <c r="U534" s="89">
        <v>72891.15264453509</v>
      </c>
      <c r="V534" s="77">
        <v>3.4602837269110615E-3</v>
      </c>
      <c r="W534" s="80">
        <v>1.0729739864311938E-4</v>
      </c>
      <c r="X534" s="86">
        <f t="shared" si="17"/>
        <v>12156.391218122142</v>
      </c>
    </row>
    <row r="535" spans="1:24" x14ac:dyDescent="0.3">
      <c r="A535" s="33">
        <v>2011</v>
      </c>
      <c r="B535" s="3">
        <v>40711</v>
      </c>
      <c r="C535" s="33">
        <v>6</v>
      </c>
      <c r="D535" s="2">
        <v>17</v>
      </c>
      <c r="E535" s="33">
        <v>168</v>
      </c>
      <c r="F535" s="92">
        <v>533</v>
      </c>
      <c r="G535" s="4">
        <v>18.165625000000002</v>
      </c>
      <c r="H535" s="37">
        <v>309.7833333333333</v>
      </c>
      <c r="I535" s="4">
        <v>22.346145833333331</v>
      </c>
      <c r="J535" s="37" t="s">
        <v>27</v>
      </c>
      <c r="K535" s="4" t="s">
        <v>27</v>
      </c>
      <c r="L535" s="37" t="s">
        <v>27</v>
      </c>
      <c r="M535" s="4" t="s">
        <v>27</v>
      </c>
      <c r="N535" s="63" t="s">
        <v>27</v>
      </c>
      <c r="O535" s="6">
        <v>109.840652678571</v>
      </c>
      <c r="P535" s="37" t="s">
        <v>27</v>
      </c>
      <c r="Q535" s="7">
        <f t="shared" si="18"/>
        <v>9.4902323914285365</v>
      </c>
      <c r="R535" s="60">
        <v>309.7833333333333</v>
      </c>
      <c r="S535" s="61">
        <v>2260.3650699999994</v>
      </c>
      <c r="T535" s="91"/>
      <c r="U535" s="89">
        <v>72794.268823649516</v>
      </c>
      <c r="V535" s="77" t="s">
        <v>27</v>
      </c>
      <c r="W535" s="80" t="s">
        <v>27</v>
      </c>
      <c r="X535" s="86">
        <f t="shared" ref="X535:X598" si="19">X534+Q535</f>
        <v>12165.881450513571</v>
      </c>
    </row>
    <row r="536" spans="1:24" x14ac:dyDescent="0.3">
      <c r="A536" s="33">
        <v>2011</v>
      </c>
      <c r="B536" s="3">
        <v>40712</v>
      </c>
      <c r="C536" s="33">
        <v>6</v>
      </c>
      <c r="D536" s="2">
        <v>18</v>
      </c>
      <c r="E536" s="33">
        <v>169</v>
      </c>
      <c r="F536" s="92">
        <v>534</v>
      </c>
      <c r="G536" s="4">
        <v>19.463749999999997</v>
      </c>
      <c r="H536" s="37">
        <v>308.68333333333322</v>
      </c>
      <c r="I536" s="4">
        <v>23.905833333333334</v>
      </c>
      <c r="J536" s="37" t="s">
        <v>27</v>
      </c>
      <c r="K536" s="4" t="s">
        <v>27</v>
      </c>
      <c r="L536" s="37" t="s">
        <v>27</v>
      </c>
      <c r="M536" s="4" t="s">
        <v>27</v>
      </c>
      <c r="N536" s="63">
        <v>129.1601125</v>
      </c>
      <c r="O536" s="6">
        <v>129.1601125</v>
      </c>
      <c r="P536" s="37">
        <v>11.159433719999999</v>
      </c>
      <c r="Q536" s="7">
        <f t="shared" si="18"/>
        <v>11.159433719999999</v>
      </c>
      <c r="R536" s="60">
        <v>308.68333333333322</v>
      </c>
      <c r="S536" s="61">
        <v>2252.3388099999993</v>
      </c>
      <c r="T536" s="91"/>
      <c r="U536" s="89">
        <v>72697.385002763942</v>
      </c>
      <c r="V536" s="77">
        <v>4.9545981583472348E-3</v>
      </c>
      <c r="W536" s="80">
        <v>1.5350529760562527E-4</v>
      </c>
      <c r="X536" s="86">
        <f t="shared" si="19"/>
        <v>12177.040884233571</v>
      </c>
    </row>
    <row r="537" spans="1:24" x14ac:dyDescent="0.3">
      <c r="A537" s="33">
        <v>2011</v>
      </c>
      <c r="B537" s="3">
        <v>40713</v>
      </c>
      <c r="C537" s="33">
        <v>6</v>
      </c>
      <c r="D537" s="2">
        <v>19</v>
      </c>
      <c r="E537" s="33">
        <v>170</v>
      </c>
      <c r="F537" s="92">
        <v>535</v>
      </c>
      <c r="G537" s="4">
        <v>17.621041666666663</v>
      </c>
      <c r="H537" s="37">
        <v>307.60208333333333</v>
      </c>
      <c r="I537" s="4">
        <v>20.994999999999997</v>
      </c>
      <c r="J537" s="37" t="s">
        <v>27</v>
      </c>
      <c r="K537" s="4" t="s">
        <v>27</v>
      </c>
      <c r="L537" s="37" t="s">
        <v>27</v>
      </c>
      <c r="M537" s="4" t="s">
        <v>27</v>
      </c>
      <c r="N537" s="63">
        <v>86.674512500000006</v>
      </c>
      <c r="O537" s="6">
        <v>86.674512500000006</v>
      </c>
      <c r="P537" s="37">
        <v>7.4886778800000009</v>
      </c>
      <c r="Q537" s="7">
        <f t="shared" si="18"/>
        <v>7.48867788</v>
      </c>
      <c r="R537" s="60">
        <v>307.60208333333333</v>
      </c>
      <c r="S537" s="61">
        <v>2244.4493612499996</v>
      </c>
      <c r="T537" s="91"/>
      <c r="U537" s="89">
        <v>72600.501181878368</v>
      </c>
      <c r="V537" s="77">
        <v>3.3365323403105594E-3</v>
      </c>
      <c r="W537" s="80">
        <v>1.0314912098525886E-4</v>
      </c>
      <c r="X537" s="86">
        <f t="shared" si="19"/>
        <v>12184.52956211357</v>
      </c>
    </row>
    <row r="538" spans="1:24" x14ac:dyDescent="0.3">
      <c r="A538" s="33">
        <v>2011</v>
      </c>
      <c r="B538" s="3">
        <v>40714</v>
      </c>
      <c r="C538" s="33">
        <v>6</v>
      </c>
      <c r="D538" s="2">
        <v>20</v>
      </c>
      <c r="E538" s="33">
        <v>171</v>
      </c>
      <c r="F538" s="92">
        <v>536</v>
      </c>
      <c r="G538" s="4">
        <v>19.095208333333336</v>
      </c>
      <c r="H538" s="37">
        <v>307.00624999999997</v>
      </c>
      <c r="I538" s="4">
        <v>21.774791666666662</v>
      </c>
      <c r="J538" s="37" t="s">
        <v>27</v>
      </c>
      <c r="K538" s="4" t="s">
        <v>27</v>
      </c>
      <c r="L538" s="37" t="s">
        <v>27</v>
      </c>
      <c r="M538" s="4" t="s">
        <v>27</v>
      </c>
      <c r="N538" s="63">
        <v>50.682242857142903</v>
      </c>
      <c r="O538" s="6">
        <v>50.682242857142903</v>
      </c>
      <c r="P538" s="37">
        <v>4.378945782857147</v>
      </c>
      <c r="Q538" s="7">
        <f t="shared" si="18"/>
        <v>4.378945782857147</v>
      </c>
      <c r="R538" s="60">
        <v>307.00624999999997</v>
      </c>
      <c r="S538" s="61">
        <v>2240.1018037499998</v>
      </c>
      <c r="T538" s="91"/>
      <c r="U538" s="89">
        <v>72503.617360992794</v>
      </c>
      <c r="V538" s="77">
        <v>1.9547976683589362E-3</v>
      </c>
      <c r="W538" s="80">
        <v>6.039623872909044E-5</v>
      </c>
      <c r="X538" s="86">
        <f t="shared" si="19"/>
        <v>12188.908507896427</v>
      </c>
    </row>
    <row r="539" spans="1:24" x14ac:dyDescent="0.3">
      <c r="A539" s="33">
        <v>2011</v>
      </c>
      <c r="B539" s="3">
        <v>40715</v>
      </c>
      <c r="C539" s="33">
        <v>6</v>
      </c>
      <c r="D539" s="2">
        <v>21</v>
      </c>
      <c r="E539" s="33">
        <v>172</v>
      </c>
      <c r="F539" s="92">
        <v>537</v>
      </c>
      <c r="G539" s="4">
        <v>21.087500000000002</v>
      </c>
      <c r="H539" s="37">
        <v>306.46875000000006</v>
      </c>
      <c r="I539" s="4">
        <v>23.061875000000001</v>
      </c>
      <c r="J539" s="37" t="s">
        <v>27</v>
      </c>
      <c r="K539" s="4" t="s">
        <v>27</v>
      </c>
      <c r="L539" s="37" t="s">
        <v>27</v>
      </c>
      <c r="M539" s="4" t="s">
        <v>27</v>
      </c>
      <c r="N539" s="63">
        <v>77.108666666666693</v>
      </c>
      <c r="O539" s="6">
        <v>77.108666666666693</v>
      </c>
      <c r="P539" s="37">
        <v>6.6621888000000027</v>
      </c>
      <c r="Q539" s="7">
        <f t="shared" si="18"/>
        <v>6.6621888000000018</v>
      </c>
      <c r="R539" s="60">
        <v>306.46875000000006</v>
      </c>
      <c r="S539" s="61">
        <v>2236.1798812500001</v>
      </c>
      <c r="T539" s="91"/>
      <c r="U539" s="89">
        <v>72406.73354010722</v>
      </c>
      <c r="V539" s="77">
        <v>2.9792723098268428E-3</v>
      </c>
      <c r="W539" s="80">
        <v>9.2010624900095965E-5</v>
      </c>
      <c r="X539" s="86">
        <f t="shared" si="19"/>
        <v>12195.570696696428</v>
      </c>
    </row>
    <row r="540" spans="1:24" x14ac:dyDescent="0.3">
      <c r="A540" s="33">
        <v>2011</v>
      </c>
      <c r="B540" s="3">
        <v>40716</v>
      </c>
      <c r="C540" s="33">
        <v>6</v>
      </c>
      <c r="D540" s="2">
        <v>22</v>
      </c>
      <c r="E540" s="33">
        <v>173</v>
      </c>
      <c r="F540" s="92">
        <v>538</v>
      </c>
      <c r="G540" s="4">
        <v>19.443958333333338</v>
      </c>
      <c r="H540" s="37">
        <v>306.51458333333335</v>
      </c>
      <c r="I540" s="4">
        <v>21.780208333333334</v>
      </c>
      <c r="J540" s="37" t="s">
        <v>27</v>
      </c>
      <c r="K540" s="4" t="s">
        <v>27</v>
      </c>
      <c r="L540" s="37" t="s">
        <v>27</v>
      </c>
      <c r="M540" s="4" t="s">
        <v>27</v>
      </c>
      <c r="N540" s="63">
        <v>112.424248648649</v>
      </c>
      <c r="O540" s="6">
        <v>112.424248648649</v>
      </c>
      <c r="P540" s="37">
        <v>9.7134550832432733</v>
      </c>
      <c r="Q540" s="7">
        <f t="shared" si="18"/>
        <v>9.7134550832432733</v>
      </c>
      <c r="R540" s="60">
        <v>306.51458333333335</v>
      </c>
      <c r="S540" s="61">
        <v>2236.5143087500001</v>
      </c>
      <c r="T540" s="91"/>
      <c r="U540" s="89">
        <v>72309.849719221646</v>
      </c>
      <c r="V540" s="77">
        <v>4.343122261834388E-3</v>
      </c>
      <c r="W540" s="80">
        <v>1.3433100913583023E-4</v>
      </c>
      <c r="X540" s="86">
        <f t="shared" si="19"/>
        <v>12205.284151779671</v>
      </c>
    </row>
    <row r="541" spans="1:24" x14ac:dyDescent="0.3">
      <c r="A541" s="33">
        <v>2011</v>
      </c>
      <c r="B541" s="3">
        <v>40717</v>
      </c>
      <c r="C541" s="33">
        <v>6</v>
      </c>
      <c r="D541" s="2">
        <v>23</v>
      </c>
      <c r="E541" s="33">
        <v>174</v>
      </c>
      <c r="F541" s="92">
        <v>539</v>
      </c>
      <c r="G541" s="4">
        <v>18.456041666666671</v>
      </c>
      <c r="H541" s="37">
        <v>308.08958333333345</v>
      </c>
      <c r="I541" s="4">
        <v>21.232916666666664</v>
      </c>
      <c r="J541" s="37" t="s">
        <v>27</v>
      </c>
      <c r="K541" s="4" t="s">
        <v>27</v>
      </c>
      <c r="L541" s="37" t="s">
        <v>27</v>
      </c>
      <c r="M541" s="4" t="s">
        <v>27</v>
      </c>
      <c r="N541" s="63">
        <v>88.302397368421097</v>
      </c>
      <c r="O541" s="6">
        <v>88.302397368421097</v>
      </c>
      <c r="P541" s="37">
        <v>7.629327132631583</v>
      </c>
      <c r="Q541" s="7">
        <f t="shared" si="18"/>
        <v>7.6293271326315839</v>
      </c>
      <c r="R541" s="60">
        <v>308.08958333333345</v>
      </c>
      <c r="S541" s="61">
        <v>2248.0064537500007</v>
      </c>
      <c r="T541" s="91"/>
      <c r="U541" s="89">
        <v>72212.965898336071</v>
      </c>
      <c r="V541" s="77">
        <v>3.3938190523896223E-3</v>
      </c>
      <c r="W541" s="80">
        <v>1.0565037784727491E-4</v>
      </c>
      <c r="X541" s="86">
        <f t="shared" si="19"/>
        <v>12212.913478912304</v>
      </c>
    </row>
    <row r="542" spans="1:24" x14ac:dyDescent="0.3">
      <c r="A542" s="33">
        <v>2011</v>
      </c>
      <c r="B542" s="3">
        <v>40718</v>
      </c>
      <c r="C542" s="33">
        <v>6</v>
      </c>
      <c r="D542" s="2">
        <v>24</v>
      </c>
      <c r="E542" s="33">
        <v>175</v>
      </c>
      <c r="F542" s="92">
        <v>540</v>
      </c>
      <c r="G542" s="4">
        <v>16.556874999999998</v>
      </c>
      <c r="H542" s="37">
        <v>308.89791666666656</v>
      </c>
      <c r="I542" s="4">
        <v>19.828437500000003</v>
      </c>
      <c r="J542" s="37" t="s">
        <v>27</v>
      </c>
      <c r="K542" s="4" t="s">
        <v>27</v>
      </c>
      <c r="L542" s="37" t="s">
        <v>27</v>
      </c>
      <c r="M542" s="4" t="s">
        <v>27</v>
      </c>
      <c r="N542" s="63">
        <v>91.685686956521707</v>
      </c>
      <c r="O542" s="6">
        <v>91.685686956521707</v>
      </c>
      <c r="P542" s="37">
        <v>7.9216433530434749</v>
      </c>
      <c r="Q542" s="7">
        <f t="shared" si="18"/>
        <v>7.9216433530434758</v>
      </c>
      <c r="R542" s="60">
        <v>308.89791666666656</v>
      </c>
      <c r="S542" s="61">
        <v>2253.9045387499991</v>
      </c>
      <c r="T542" s="91"/>
      <c r="U542" s="89">
        <v>72116.082077450497</v>
      </c>
      <c r="V542" s="77">
        <v>3.5146312618176663E-3</v>
      </c>
      <c r="W542" s="80">
        <v>1.098457254587939E-4</v>
      </c>
      <c r="X542" s="86">
        <f t="shared" si="19"/>
        <v>12220.835122265347</v>
      </c>
    </row>
    <row r="543" spans="1:24" x14ac:dyDescent="0.3">
      <c r="A543" s="33">
        <v>2011</v>
      </c>
      <c r="B543" s="3">
        <v>40719</v>
      </c>
      <c r="C543" s="33">
        <v>6</v>
      </c>
      <c r="D543" s="2">
        <v>25</v>
      </c>
      <c r="E543" s="33">
        <v>176</v>
      </c>
      <c r="F543" s="92">
        <v>541</v>
      </c>
      <c r="G543" s="4">
        <v>15.056041666666667</v>
      </c>
      <c r="H543" s="37">
        <v>309.05833333333339</v>
      </c>
      <c r="I543" s="4">
        <v>18.990416666666665</v>
      </c>
      <c r="J543" s="37">
        <v>8.8714444444444442</v>
      </c>
      <c r="K543" s="4">
        <v>11.215999999999999</v>
      </c>
      <c r="L543" s="37">
        <v>14.612555555555558</v>
      </c>
      <c r="M543" s="4">
        <v>18.115222222222222</v>
      </c>
      <c r="N543" s="63">
        <v>54.074100000000001</v>
      </c>
      <c r="O543" s="6">
        <v>54.074100000000001</v>
      </c>
      <c r="P543" s="37">
        <v>4.6720022400000003</v>
      </c>
      <c r="Q543" s="7">
        <f t="shared" si="18"/>
        <v>4.6720022400000003</v>
      </c>
      <c r="R543" s="60">
        <v>309.05833333333339</v>
      </c>
      <c r="S543" s="61">
        <v>2255.0750350000003</v>
      </c>
      <c r="T543" s="91"/>
      <c r="U543" s="89">
        <v>72019.198256564923</v>
      </c>
      <c r="V543" s="77">
        <v>2.0717724100031997E-3</v>
      </c>
      <c r="W543" s="80">
        <v>6.4871622471500135E-5</v>
      </c>
      <c r="X543" s="86">
        <f t="shared" si="19"/>
        <v>12225.507124505348</v>
      </c>
    </row>
    <row r="544" spans="1:24" x14ac:dyDescent="0.3">
      <c r="A544" s="33">
        <v>2011</v>
      </c>
      <c r="B544" s="3">
        <v>40720</v>
      </c>
      <c r="C544" s="33">
        <v>6</v>
      </c>
      <c r="D544" s="2">
        <v>26</v>
      </c>
      <c r="E544" s="33">
        <v>177</v>
      </c>
      <c r="F544" s="92">
        <v>542</v>
      </c>
      <c r="G544" s="4">
        <v>16.886041666666667</v>
      </c>
      <c r="H544" s="37">
        <v>308.70208333333341</v>
      </c>
      <c r="I544" s="4">
        <v>21.053333333333331</v>
      </c>
      <c r="J544" s="37">
        <v>8.8831249999999997</v>
      </c>
      <c r="K544" s="4">
        <v>11.301527777777777</v>
      </c>
      <c r="L544" s="37">
        <v>14.891388888888889</v>
      </c>
      <c r="M544" s="4">
        <v>19.610763888888886</v>
      </c>
      <c r="N544" s="63" t="s">
        <v>27</v>
      </c>
      <c r="O544" s="6">
        <v>79.939425999999997</v>
      </c>
      <c r="P544" s="37" t="s">
        <v>27</v>
      </c>
      <c r="Q544" s="7">
        <f t="shared" si="18"/>
        <v>6.9067664064000001</v>
      </c>
      <c r="R544" s="60">
        <v>308.70208333333341</v>
      </c>
      <c r="S544" s="61">
        <v>2252.4756212500006</v>
      </c>
      <c r="T544" s="91"/>
      <c r="U544" s="89">
        <v>71922.314435679349</v>
      </c>
      <c r="V544" s="77" t="s">
        <v>27</v>
      </c>
      <c r="W544" s="80" t="s">
        <v>27</v>
      </c>
      <c r="X544" s="86">
        <f t="shared" si="19"/>
        <v>12232.413890911748</v>
      </c>
    </row>
    <row r="545" spans="1:24" x14ac:dyDescent="0.3">
      <c r="A545" s="33">
        <v>2011</v>
      </c>
      <c r="B545" s="3">
        <v>40721</v>
      </c>
      <c r="C545" s="33">
        <v>6</v>
      </c>
      <c r="D545" s="2">
        <v>27</v>
      </c>
      <c r="E545" s="33">
        <v>178</v>
      </c>
      <c r="F545" s="92">
        <v>543</v>
      </c>
      <c r="G545" s="4">
        <v>19.224791666666665</v>
      </c>
      <c r="H545" s="37">
        <v>308.46875000000006</v>
      </c>
      <c r="I545" s="4">
        <v>22.01927083333333</v>
      </c>
      <c r="J545" s="37">
        <v>9.0491666666666664</v>
      </c>
      <c r="K545" s="4">
        <v>10.819027777777777</v>
      </c>
      <c r="L545" s="37">
        <v>13.611874999999996</v>
      </c>
      <c r="M545" s="4">
        <v>19.348819444444445</v>
      </c>
      <c r="N545" s="63">
        <v>105.80475199999999</v>
      </c>
      <c r="O545" s="6">
        <v>105.80475199999999</v>
      </c>
      <c r="P545" s="37">
        <v>9.1415305727999989</v>
      </c>
      <c r="Q545" s="7">
        <f t="shared" si="18"/>
        <v>9.1415305727999989</v>
      </c>
      <c r="R545" s="60">
        <v>308.46875000000006</v>
      </c>
      <c r="S545" s="61">
        <v>2250.7730812500004</v>
      </c>
      <c r="T545" s="91"/>
      <c r="U545" s="89">
        <v>71825.430614793775</v>
      </c>
      <c r="V545" s="77">
        <v>4.0615069768486448E-3</v>
      </c>
      <c r="W545" s="80">
        <v>1.2727428843172339E-4</v>
      </c>
      <c r="X545" s="86">
        <f t="shared" si="19"/>
        <v>12241.555421484549</v>
      </c>
    </row>
    <row r="546" spans="1:24" x14ac:dyDescent="0.3">
      <c r="A546" s="33">
        <v>2011</v>
      </c>
      <c r="B546" s="3">
        <v>40722</v>
      </c>
      <c r="C546" s="33">
        <v>6</v>
      </c>
      <c r="D546" s="2">
        <v>28</v>
      </c>
      <c r="E546" s="33">
        <v>179</v>
      </c>
      <c r="F546" s="92">
        <v>544</v>
      </c>
      <c r="G546" s="4">
        <v>18.548750000000002</v>
      </c>
      <c r="H546" s="37">
        <v>307.94583333333327</v>
      </c>
      <c r="I546" s="4">
        <v>22.227083333333336</v>
      </c>
      <c r="J546" s="37">
        <v>9.1506249999999998</v>
      </c>
      <c r="K546" s="4">
        <v>10.404305555555553</v>
      </c>
      <c r="L546" s="37">
        <v>12.933749999999996</v>
      </c>
      <c r="M546" s="4">
        <v>19.828611111111105</v>
      </c>
      <c r="N546" s="63">
        <v>129.127294444444</v>
      </c>
      <c r="O546" s="6">
        <v>129.127294444444</v>
      </c>
      <c r="P546" s="37">
        <v>11.15659823999996</v>
      </c>
      <c r="Q546" s="7">
        <f t="shared" si="18"/>
        <v>11.156598239999962</v>
      </c>
      <c r="R546" s="60">
        <v>307.94583333333327</v>
      </c>
      <c r="S546" s="61">
        <v>2246.9575674999996</v>
      </c>
      <c r="T546" s="91"/>
      <c r="U546" s="89">
        <v>71728.546793908201</v>
      </c>
      <c r="V546" s="77">
        <v>4.9652020142120293E-3</v>
      </c>
      <c r="W546" s="80">
        <v>1.5553916451221725E-4</v>
      </c>
      <c r="X546" s="86">
        <f t="shared" si="19"/>
        <v>12252.712019724549</v>
      </c>
    </row>
    <row r="547" spans="1:24" x14ac:dyDescent="0.3">
      <c r="A547" s="33">
        <v>2011</v>
      </c>
      <c r="B547" s="3">
        <v>40723</v>
      </c>
      <c r="C547" s="33">
        <v>6</v>
      </c>
      <c r="D547" s="2">
        <v>29</v>
      </c>
      <c r="E547" s="33">
        <v>180</v>
      </c>
      <c r="F547" s="92">
        <v>545</v>
      </c>
      <c r="G547" s="4">
        <v>13.433125000000006</v>
      </c>
      <c r="H547" s="37">
        <v>307.40208333333322</v>
      </c>
      <c r="I547" s="4">
        <v>18.346145833333335</v>
      </c>
      <c r="J547" s="37">
        <v>9.3265277777777769</v>
      </c>
      <c r="K547" s="4">
        <v>10.660138888888888</v>
      </c>
      <c r="L547" s="37">
        <v>13.302500000000002</v>
      </c>
      <c r="M547" s="4">
        <v>17.72861111111111</v>
      </c>
      <c r="N547" s="63" t="s">
        <v>27</v>
      </c>
      <c r="O547" s="6">
        <v>131.49863813131299</v>
      </c>
      <c r="P547" s="37" t="s">
        <v>27</v>
      </c>
      <c r="Q547" s="7">
        <f t="shared" si="18"/>
        <v>11.361482334545443</v>
      </c>
      <c r="R547" s="60">
        <v>307.40208333333322</v>
      </c>
      <c r="S547" s="61">
        <v>2242.9900412499992</v>
      </c>
      <c r="T547" s="91"/>
      <c r="U547" s="89">
        <v>71631.662973022627</v>
      </c>
      <c r="V547" s="77" t="s">
        <v>27</v>
      </c>
      <c r="W547" s="80" t="s">
        <v>27</v>
      </c>
      <c r="X547" s="86">
        <f t="shared" si="19"/>
        <v>12264.073502059095</v>
      </c>
    </row>
    <row r="548" spans="1:24" x14ac:dyDescent="0.3">
      <c r="A548" s="33">
        <v>2011</v>
      </c>
      <c r="B548" s="3">
        <v>40724</v>
      </c>
      <c r="C548" s="33">
        <v>6</v>
      </c>
      <c r="D548" s="2">
        <v>30</v>
      </c>
      <c r="E548" s="33">
        <v>181</v>
      </c>
      <c r="F548" s="92">
        <v>546</v>
      </c>
      <c r="G548" s="4">
        <v>16.668125</v>
      </c>
      <c r="H548" s="37">
        <v>307.18333333333322</v>
      </c>
      <c r="I548" s="4">
        <v>21.497604166666665</v>
      </c>
      <c r="J548" s="37">
        <v>9.2786805555555549</v>
      </c>
      <c r="K548" s="4">
        <v>10.510833333333336</v>
      </c>
      <c r="L548" s="37">
        <v>13.266666666666666</v>
      </c>
      <c r="M548" s="4">
        <v>17.620208333333327</v>
      </c>
      <c r="N548" s="63" t="s">
        <v>27</v>
      </c>
      <c r="O548" s="6">
        <v>133.869981818182</v>
      </c>
      <c r="P548" s="37" t="s">
        <v>27</v>
      </c>
      <c r="Q548" s="7">
        <f t="shared" si="18"/>
        <v>11.566366429090925</v>
      </c>
      <c r="R548" s="60">
        <v>307.18333333333322</v>
      </c>
      <c r="S548" s="61">
        <v>2241.3939099999993</v>
      </c>
      <c r="T548" s="91"/>
      <c r="U548" s="89">
        <v>71534.779152137053</v>
      </c>
      <c r="V548" s="77" t="s">
        <v>27</v>
      </c>
      <c r="W548" s="80" t="s">
        <v>27</v>
      </c>
      <c r="X548" s="86">
        <f t="shared" si="19"/>
        <v>12275.639868488186</v>
      </c>
    </row>
    <row r="549" spans="1:24" x14ac:dyDescent="0.3">
      <c r="A549" s="33">
        <v>2011</v>
      </c>
      <c r="B549" s="3">
        <v>40725</v>
      </c>
      <c r="C549" s="33">
        <v>7</v>
      </c>
      <c r="D549" s="2">
        <v>1</v>
      </c>
      <c r="E549" s="33">
        <v>182</v>
      </c>
      <c r="F549" s="92">
        <v>547</v>
      </c>
      <c r="G549" s="4">
        <v>20.380208333333329</v>
      </c>
      <c r="H549" s="37">
        <v>306.49583333333334</v>
      </c>
      <c r="I549" s="4">
        <v>22.644895833333329</v>
      </c>
      <c r="J549" s="37">
        <v>9.2924999999999986</v>
      </c>
      <c r="K549" s="4">
        <v>10.482013888888886</v>
      </c>
      <c r="L549" s="37">
        <v>13.057569444444445</v>
      </c>
      <c r="M549" s="4">
        <v>18.544305555555557</v>
      </c>
      <c r="N549" s="63" t="s">
        <v>27</v>
      </c>
      <c r="O549" s="6">
        <v>136.24132550505101</v>
      </c>
      <c r="P549" s="37" t="s">
        <v>27</v>
      </c>
      <c r="Q549" s="7">
        <f t="shared" si="18"/>
        <v>11.771250523636407</v>
      </c>
      <c r="R549" s="60">
        <v>306.49583333333334</v>
      </c>
      <c r="S549" s="61">
        <v>2236.3774974999997</v>
      </c>
      <c r="T549" s="91"/>
      <c r="U549" s="89">
        <v>71437.895331251479</v>
      </c>
      <c r="V549" s="77" t="s">
        <v>27</v>
      </c>
      <c r="W549" s="80" t="s">
        <v>27</v>
      </c>
      <c r="X549" s="86">
        <f t="shared" si="19"/>
        <v>12287.411119011822</v>
      </c>
    </row>
    <row r="550" spans="1:24" x14ac:dyDescent="0.3">
      <c r="A550" s="33">
        <v>2011</v>
      </c>
      <c r="B550" s="3">
        <v>40726</v>
      </c>
      <c r="C550" s="33">
        <v>7</v>
      </c>
      <c r="D550" s="2">
        <v>2</v>
      </c>
      <c r="E550" s="33">
        <v>183</v>
      </c>
      <c r="F550" s="92">
        <v>548</v>
      </c>
      <c r="G550" s="4">
        <v>22.642916666666668</v>
      </c>
      <c r="H550" s="37">
        <v>306.4319148936172</v>
      </c>
      <c r="I550" s="4">
        <v>24.760208333333331</v>
      </c>
      <c r="J550" s="37">
        <v>9.4070833333333326</v>
      </c>
      <c r="K550" s="4">
        <v>10.363125000000002</v>
      </c>
      <c r="L550" s="37">
        <v>13.01673611111111</v>
      </c>
      <c r="M550" s="4">
        <v>19.640763888888895</v>
      </c>
      <c r="N550" s="63" t="s">
        <v>27</v>
      </c>
      <c r="O550" s="6">
        <v>138.612669191919</v>
      </c>
      <c r="P550" s="37" t="s">
        <v>27</v>
      </c>
      <c r="Q550" s="7">
        <f t="shared" si="18"/>
        <v>11.976134618181803</v>
      </c>
      <c r="R550" s="60">
        <v>306.4319148936172</v>
      </c>
      <c r="S550" s="61">
        <v>2235.9111102127672</v>
      </c>
      <c r="T550" s="91"/>
      <c r="U550" s="89">
        <v>71341.011510365905</v>
      </c>
      <c r="V550" s="77" t="s">
        <v>27</v>
      </c>
      <c r="W550" s="80" t="s">
        <v>27</v>
      </c>
      <c r="X550" s="86">
        <f t="shared" si="19"/>
        <v>12299.387253630004</v>
      </c>
    </row>
    <row r="551" spans="1:24" x14ac:dyDescent="0.3">
      <c r="A551" s="33">
        <v>2011</v>
      </c>
      <c r="B551" s="3">
        <v>40727</v>
      </c>
      <c r="C551" s="33">
        <v>7</v>
      </c>
      <c r="D551" s="2">
        <v>3</v>
      </c>
      <c r="E551" s="33">
        <v>184</v>
      </c>
      <c r="F551" s="92">
        <v>549</v>
      </c>
      <c r="G551" s="4">
        <v>20.960416666666664</v>
      </c>
      <c r="H551" s="37">
        <v>307.28958333333327</v>
      </c>
      <c r="I551" s="4">
        <v>24.717604166666668</v>
      </c>
      <c r="J551" s="37">
        <v>9.4479166666666696</v>
      </c>
      <c r="K551" s="4">
        <v>10.386805555555556</v>
      </c>
      <c r="L551" s="37">
        <v>13.073819444444444</v>
      </c>
      <c r="M551" s="4">
        <v>21.099930555555559</v>
      </c>
      <c r="N551" s="63" t="s">
        <v>27</v>
      </c>
      <c r="O551" s="6">
        <v>140.98401287878801</v>
      </c>
      <c r="P551" s="37" t="s">
        <v>27</v>
      </c>
      <c r="Q551" s="7">
        <f t="shared" si="18"/>
        <v>12.181018712727282</v>
      </c>
      <c r="R551" s="60">
        <v>307.28958333333327</v>
      </c>
      <c r="S551" s="61">
        <v>2242.1691737499991</v>
      </c>
      <c r="T551" s="91"/>
      <c r="U551" s="89">
        <v>71244.12768948033</v>
      </c>
      <c r="V551" s="77" t="s">
        <v>27</v>
      </c>
      <c r="W551" s="80" t="s">
        <v>27</v>
      </c>
      <c r="X551" s="86">
        <f t="shared" si="19"/>
        <v>12311.568272342731</v>
      </c>
    </row>
    <row r="552" spans="1:24" x14ac:dyDescent="0.3">
      <c r="A552" s="33">
        <v>2011</v>
      </c>
      <c r="B552" s="3">
        <v>40728</v>
      </c>
      <c r="C552" s="33">
        <v>7</v>
      </c>
      <c r="D552" s="2">
        <v>4</v>
      </c>
      <c r="E552" s="33">
        <v>185</v>
      </c>
      <c r="F552" s="92">
        <v>550</v>
      </c>
      <c r="G552" s="4">
        <v>19.230208333333334</v>
      </c>
      <c r="H552" s="37">
        <v>306.58333333333337</v>
      </c>
      <c r="I552" s="4">
        <v>23.643645833333338</v>
      </c>
      <c r="J552" s="37">
        <v>9.4713888888888889</v>
      </c>
      <c r="K552" s="4">
        <v>10.669166666666664</v>
      </c>
      <c r="L552" s="37">
        <v>13.137569444444445</v>
      </c>
      <c r="M552" s="4">
        <v>20.523958333333329</v>
      </c>
      <c r="N552" s="63" t="s">
        <v>27</v>
      </c>
      <c r="O552" s="6">
        <v>143.35535656565699</v>
      </c>
      <c r="P552" s="37" t="s">
        <v>27</v>
      </c>
      <c r="Q552" s="7">
        <f t="shared" si="18"/>
        <v>12.385902807272764</v>
      </c>
      <c r="R552" s="60">
        <v>306.58333333333297</v>
      </c>
      <c r="S552" s="61">
        <v>2237.0159499999972</v>
      </c>
      <c r="T552" s="91"/>
      <c r="U552" s="89">
        <v>71147.243868594756</v>
      </c>
      <c r="V552" s="77" t="s">
        <v>27</v>
      </c>
      <c r="W552" s="80" t="s">
        <v>27</v>
      </c>
      <c r="X552" s="86">
        <f t="shared" si="19"/>
        <v>12323.954175150004</v>
      </c>
    </row>
    <row r="553" spans="1:24" x14ac:dyDescent="0.3">
      <c r="A553" s="33">
        <v>2011</v>
      </c>
      <c r="B553" s="3">
        <v>40729</v>
      </c>
      <c r="C553" s="33">
        <v>7</v>
      </c>
      <c r="D553" s="2">
        <v>5</v>
      </c>
      <c r="E553" s="33">
        <v>186</v>
      </c>
      <c r="F553" s="92">
        <v>551</v>
      </c>
      <c r="G553" s="4">
        <v>21.250625000000003</v>
      </c>
      <c r="H553" s="37">
        <v>306.03958333333327</v>
      </c>
      <c r="I553" s="4">
        <v>24.176666666666669</v>
      </c>
      <c r="J553" s="37">
        <v>9.5229166666666654</v>
      </c>
      <c r="K553" s="4">
        <v>10.486805555555556</v>
      </c>
      <c r="L553" s="37">
        <v>13.396944444444438</v>
      </c>
      <c r="M553" s="4">
        <v>20.294027777777774</v>
      </c>
      <c r="N553" s="63" t="s">
        <v>27</v>
      </c>
      <c r="O553" s="6">
        <v>145.72670025252501</v>
      </c>
      <c r="P553" s="37" t="s">
        <v>27</v>
      </c>
      <c r="Q553" s="7">
        <f t="shared" si="18"/>
        <v>12.590786901818159</v>
      </c>
      <c r="R553" s="60">
        <v>306.03958333333327</v>
      </c>
      <c r="S553" s="61">
        <v>2233.0484237499995</v>
      </c>
      <c r="T553" s="91"/>
      <c r="U553" s="89">
        <v>71050.360047709182</v>
      </c>
      <c r="V553" s="77" t="s">
        <v>27</v>
      </c>
      <c r="W553" s="80" t="s">
        <v>27</v>
      </c>
      <c r="X553" s="86">
        <f t="shared" si="19"/>
        <v>12336.544962051821</v>
      </c>
    </row>
    <row r="554" spans="1:24" x14ac:dyDescent="0.3">
      <c r="A554" s="33">
        <v>2011</v>
      </c>
      <c r="B554" s="3">
        <v>40730</v>
      </c>
      <c r="C554" s="33">
        <v>7</v>
      </c>
      <c r="D554" s="2">
        <v>6</v>
      </c>
      <c r="E554" s="33">
        <v>187</v>
      </c>
      <c r="F554" s="92">
        <v>552</v>
      </c>
      <c r="G554" s="4">
        <v>21.136041666666667</v>
      </c>
      <c r="H554" s="37">
        <v>305.5833333333332</v>
      </c>
      <c r="I554" s="4">
        <v>25.209270833333331</v>
      </c>
      <c r="J554" s="37">
        <v>9.518472222222222</v>
      </c>
      <c r="K554" s="4">
        <v>10.618263888888889</v>
      </c>
      <c r="L554" s="37">
        <v>13.422986111111115</v>
      </c>
      <c r="M554" s="4">
        <v>21.26381944444444</v>
      </c>
      <c r="N554" s="63" t="s">
        <v>27</v>
      </c>
      <c r="O554" s="6">
        <v>148.09804393939399</v>
      </c>
      <c r="P554" s="37" t="s">
        <v>27</v>
      </c>
      <c r="Q554" s="7">
        <f t="shared" si="18"/>
        <v>12.79567099636364</v>
      </c>
      <c r="R554" s="60">
        <v>305.5833333333332</v>
      </c>
      <c r="S554" s="61">
        <v>2229.7193499999989</v>
      </c>
      <c r="T554" s="91"/>
      <c r="U554" s="89">
        <v>70953.476226823608</v>
      </c>
      <c r="V554" s="77" t="s">
        <v>27</v>
      </c>
      <c r="W554" s="80" t="s">
        <v>27</v>
      </c>
      <c r="X554" s="86">
        <f t="shared" si="19"/>
        <v>12349.340633048185</v>
      </c>
    </row>
    <row r="555" spans="1:24" x14ac:dyDescent="0.3">
      <c r="A555" s="33">
        <v>2011</v>
      </c>
      <c r="B555" s="3">
        <v>40731</v>
      </c>
      <c r="C555" s="33">
        <v>7</v>
      </c>
      <c r="D555" s="2">
        <v>7</v>
      </c>
      <c r="E555" s="33">
        <v>188</v>
      </c>
      <c r="F555" s="92">
        <v>553</v>
      </c>
      <c r="G555" s="4">
        <v>20.965833333333332</v>
      </c>
      <c r="H555" s="37">
        <v>305.04791666666665</v>
      </c>
      <c r="I555" s="4">
        <v>25.16791666666667</v>
      </c>
      <c r="J555" s="37">
        <v>9.4954166666666691</v>
      </c>
      <c r="K555" s="4">
        <v>10.830625</v>
      </c>
      <c r="L555" s="37">
        <v>13.049722222222222</v>
      </c>
      <c r="M555" s="4">
        <v>21.062847222222221</v>
      </c>
      <c r="N555" s="63" t="s">
        <v>27</v>
      </c>
      <c r="O555" s="6">
        <v>150.469387626263</v>
      </c>
      <c r="P555" s="37" t="s">
        <v>27</v>
      </c>
      <c r="Q555" s="7">
        <f t="shared" si="18"/>
        <v>13.000555090909124</v>
      </c>
      <c r="R555" s="60">
        <v>305.04791666666665</v>
      </c>
      <c r="S555" s="61">
        <v>2225.8126287499999</v>
      </c>
      <c r="T555" s="91"/>
      <c r="U555" s="89">
        <v>70856.592405938034</v>
      </c>
      <c r="V555" s="77" t="s">
        <v>27</v>
      </c>
      <c r="W555" s="80" t="s">
        <v>27</v>
      </c>
      <c r="X555" s="86">
        <f t="shared" si="19"/>
        <v>12362.341188139095</v>
      </c>
    </row>
    <row r="556" spans="1:24" x14ac:dyDescent="0.3">
      <c r="A556" s="33">
        <v>2011</v>
      </c>
      <c r="B556" s="3">
        <v>40732</v>
      </c>
      <c r="C556" s="33">
        <v>7</v>
      </c>
      <c r="D556" s="2">
        <v>8</v>
      </c>
      <c r="E556" s="33">
        <v>189</v>
      </c>
      <c r="F556" s="92">
        <v>554</v>
      </c>
      <c r="G556" s="4">
        <v>21.594999999999999</v>
      </c>
      <c r="H556" s="37">
        <v>304.69166666666666</v>
      </c>
      <c r="I556" s="4">
        <v>26.497395833333343</v>
      </c>
      <c r="J556" s="37">
        <v>9.5918749999999999</v>
      </c>
      <c r="K556" s="4">
        <v>10.966388888888888</v>
      </c>
      <c r="L556" s="37">
        <v>13.147083333333335</v>
      </c>
      <c r="M556" s="4">
        <v>21.642569444444444</v>
      </c>
      <c r="N556" s="63" t="s">
        <v>27</v>
      </c>
      <c r="O556" s="6">
        <v>152.84073131313099</v>
      </c>
      <c r="P556" s="37" t="s">
        <v>27</v>
      </c>
      <c r="Q556" s="7">
        <f t="shared" si="18"/>
        <v>13.205439185454518</v>
      </c>
      <c r="R556" s="60">
        <v>304.69166666666666</v>
      </c>
      <c r="S556" s="61">
        <v>2223.2132149999998</v>
      </c>
      <c r="T556" s="91"/>
      <c r="U556" s="89">
        <v>70759.70858505246</v>
      </c>
      <c r="V556" s="77" t="s">
        <v>27</v>
      </c>
      <c r="W556" s="80" t="s">
        <v>27</v>
      </c>
      <c r="X556" s="86">
        <f t="shared" si="19"/>
        <v>12375.546627324549</v>
      </c>
    </row>
    <row r="557" spans="1:24" x14ac:dyDescent="0.3">
      <c r="A557" s="33">
        <v>2011</v>
      </c>
      <c r="B557" s="3">
        <v>40733</v>
      </c>
      <c r="C557" s="33">
        <v>7</v>
      </c>
      <c r="D557" s="2">
        <v>9</v>
      </c>
      <c r="E557" s="33">
        <v>190</v>
      </c>
      <c r="F557" s="92">
        <v>555</v>
      </c>
      <c r="G557" s="4">
        <v>21.692499999999999</v>
      </c>
      <c r="H557" s="37">
        <v>303.99583333333351</v>
      </c>
      <c r="I557" s="4">
        <v>26.610520833333332</v>
      </c>
      <c r="J557" s="37">
        <v>9.6339583333333323</v>
      </c>
      <c r="K557" s="4">
        <v>11.042916666666663</v>
      </c>
      <c r="L557" s="37">
        <v>13.528819444444444</v>
      </c>
      <c r="M557" s="4">
        <v>21.73138888888889</v>
      </c>
      <c r="N557" s="63">
        <v>155.212075</v>
      </c>
      <c r="O557" s="6">
        <v>155.212075</v>
      </c>
      <c r="P557" s="37">
        <v>13.410323279999998</v>
      </c>
      <c r="Q557" s="7">
        <f t="shared" si="18"/>
        <v>13.41032328</v>
      </c>
      <c r="R557" s="60">
        <v>303.99583333333351</v>
      </c>
      <c r="S557" s="61">
        <v>2218.1359975000009</v>
      </c>
      <c r="T557" s="91"/>
      <c r="U557" s="89">
        <v>70662.824764166886</v>
      </c>
      <c r="V557" s="77">
        <v>6.0457624307591598E-3</v>
      </c>
      <c r="W557" s="80">
        <v>1.8977904329123808E-4</v>
      </c>
      <c r="X557" s="86">
        <f t="shared" si="19"/>
        <v>12388.95695060455</v>
      </c>
    </row>
    <row r="558" spans="1:24" x14ac:dyDescent="0.3">
      <c r="A558" s="33">
        <v>2011</v>
      </c>
      <c r="B558" s="3">
        <v>40734</v>
      </c>
      <c r="C558" s="33">
        <v>7</v>
      </c>
      <c r="D558" s="2">
        <v>10</v>
      </c>
      <c r="E558" s="33">
        <v>191</v>
      </c>
      <c r="F558" s="92">
        <v>556</v>
      </c>
      <c r="G558" s="4">
        <v>23.749583333333334</v>
      </c>
      <c r="H558" s="37">
        <v>303.65416666666664</v>
      </c>
      <c r="I558" s="4">
        <v>26.026979166666671</v>
      </c>
      <c r="J558" s="37">
        <v>9.7077777777777801</v>
      </c>
      <c r="K558" s="4">
        <v>11.060555555555554</v>
      </c>
      <c r="L558" s="37">
        <v>13.880208333333329</v>
      </c>
      <c r="M558" s="4">
        <v>21.969652777777778</v>
      </c>
      <c r="N558" s="63" t="s">
        <v>27</v>
      </c>
      <c r="O558" s="6">
        <v>180.77449375</v>
      </c>
      <c r="P558" s="37" t="s">
        <v>27</v>
      </c>
      <c r="Q558" s="7">
        <f t="shared" si="18"/>
        <v>15.618916260000001</v>
      </c>
      <c r="R558" s="60">
        <v>303.65416666666664</v>
      </c>
      <c r="S558" s="61">
        <v>2215.6429924999998</v>
      </c>
      <c r="T558" s="91"/>
      <c r="U558" s="89">
        <v>70565.940943281312</v>
      </c>
      <c r="V558" s="77" t="s">
        <v>27</v>
      </c>
      <c r="W558" s="80" t="s">
        <v>27</v>
      </c>
      <c r="X558" s="86">
        <f t="shared" si="19"/>
        <v>12404.57586686455</v>
      </c>
    </row>
    <row r="559" spans="1:24" x14ac:dyDescent="0.3">
      <c r="A559" s="33">
        <v>2011</v>
      </c>
      <c r="B559" s="3">
        <v>40735</v>
      </c>
      <c r="C559" s="33">
        <v>7</v>
      </c>
      <c r="D559" s="2">
        <v>11</v>
      </c>
      <c r="E559" s="33">
        <v>192</v>
      </c>
      <c r="F559" s="92">
        <v>557</v>
      </c>
      <c r="G559" s="4">
        <v>24.790625000000006</v>
      </c>
      <c r="H559" s="37">
        <v>303.05416666666662</v>
      </c>
      <c r="I559" s="4">
        <v>26.607708333333335</v>
      </c>
      <c r="J559" s="37">
        <v>9.9089184397163113</v>
      </c>
      <c r="K559" s="4">
        <v>11.679920212765962</v>
      </c>
      <c r="L559" s="37">
        <v>13.867070035460996</v>
      </c>
      <c r="M559" s="4">
        <v>22.481826241134755</v>
      </c>
      <c r="N559" s="63" t="s">
        <v>27</v>
      </c>
      <c r="O559" s="6">
        <v>206.33691250000001</v>
      </c>
      <c r="P559" s="37" t="s">
        <v>27</v>
      </c>
      <c r="Q559" s="7">
        <f t="shared" si="18"/>
        <v>17.827509240000001</v>
      </c>
      <c r="R559" s="60">
        <v>303.05416666666662</v>
      </c>
      <c r="S559" s="61">
        <v>2211.2650324999995</v>
      </c>
      <c r="T559" s="91"/>
      <c r="U559" s="89">
        <v>70469.057122395738</v>
      </c>
      <c r="V559" s="77" t="s">
        <v>27</v>
      </c>
      <c r="W559" s="80" t="s">
        <v>27</v>
      </c>
      <c r="X559" s="86">
        <f t="shared" si="19"/>
        <v>12422.40337610455</v>
      </c>
    </row>
    <row r="560" spans="1:24" x14ac:dyDescent="0.3">
      <c r="A560" s="33">
        <v>2011</v>
      </c>
      <c r="B560" s="3">
        <v>40736</v>
      </c>
      <c r="C560" s="33">
        <v>7</v>
      </c>
      <c r="D560" s="2">
        <v>12</v>
      </c>
      <c r="E560" s="33">
        <v>193</v>
      </c>
      <c r="F560" s="92">
        <v>558</v>
      </c>
      <c r="G560" s="4">
        <v>22.662291666666665</v>
      </c>
      <c r="H560" s="37">
        <v>302.54166666666663</v>
      </c>
      <c r="I560" s="4">
        <v>27.226979166666666</v>
      </c>
      <c r="J560" s="37">
        <v>10.068888888888893</v>
      </c>
      <c r="K560" s="4">
        <v>11.777569444444445</v>
      </c>
      <c r="L560" s="37">
        <v>14.085625</v>
      </c>
      <c r="M560" s="4">
        <v>23.167777777777783</v>
      </c>
      <c r="N560" s="63" t="s">
        <v>27</v>
      </c>
      <c r="O560" s="6">
        <v>231.89933124999999</v>
      </c>
      <c r="P560" s="37" t="s">
        <v>27</v>
      </c>
      <c r="Q560" s="7">
        <f t="shared" si="18"/>
        <v>20.03610222</v>
      </c>
      <c r="R560" s="60">
        <v>302.54166666666663</v>
      </c>
      <c r="S560" s="61">
        <v>2207.5255249999996</v>
      </c>
      <c r="T560" s="91"/>
      <c r="U560" s="89">
        <v>70372.173301510164</v>
      </c>
      <c r="V560" s="77" t="s">
        <v>27</v>
      </c>
      <c r="W560" s="80" t="s">
        <v>27</v>
      </c>
      <c r="X560" s="86">
        <f t="shared" si="19"/>
        <v>12442.43947832455</v>
      </c>
    </row>
    <row r="561" spans="1:24" x14ac:dyDescent="0.3">
      <c r="A561" s="33">
        <v>2011</v>
      </c>
      <c r="B561" s="3">
        <v>40737</v>
      </c>
      <c r="C561" s="33">
        <v>7</v>
      </c>
      <c r="D561" s="2">
        <v>13</v>
      </c>
      <c r="E561" s="33">
        <v>194</v>
      </c>
      <c r="F561" s="92">
        <v>559</v>
      </c>
      <c r="G561" s="4">
        <v>17.638333333333339</v>
      </c>
      <c r="H561" s="37">
        <v>302.01875000000001</v>
      </c>
      <c r="I561" s="4">
        <v>23.448124999999997</v>
      </c>
      <c r="J561" s="37">
        <v>10.168958333333334</v>
      </c>
      <c r="K561" s="4">
        <v>11.600972222222223</v>
      </c>
      <c r="L561" s="37">
        <v>14.648888888888889</v>
      </c>
      <c r="M561" s="4">
        <v>21.31</v>
      </c>
      <c r="N561" s="63">
        <v>257.46174999999999</v>
      </c>
      <c r="O561" s="6">
        <v>257.46174999999999</v>
      </c>
      <c r="P561" s="37">
        <v>22.244695199999999</v>
      </c>
      <c r="Q561" s="7">
        <f t="shared" ref="Q561:Q624" si="20">O561*60*60*24/10^6</f>
        <v>22.244695200000002</v>
      </c>
      <c r="R561" s="60">
        <v>302.01875000000001</v>
      </c>
      <c r="S561" s="61">
        <v>2203.7100112500002</v>
      </c>
      <c r="T561" s="91"/>
      <c r="U561" s="89">
        <v>70275.289480624589</v>
      </c>
      <c r="V561" s="77">
        <v>1.0094202543184093E-2</v>
      </c>
      <c r="W561" s="80">
        <v>3.1653651467537569E-4</v>
      </c>
      <c r="X561" s="86">
        <f t="shared" si="19"/>
        <v>12464.684173524549</v>
      </c>
    </row>
    <row r="562" spans="1:24" x14ac:dyDescent="0.3">
      <c r="A562" s="33">
        <v>2011</v>
      </c>
      <c r="B562" s="3">
        <v>40738</v>
      </c>
      <c r="C562" s="33">
        <v>7</v>
      </c>
      <c r="D562" s="2">
        <v>14</v>
      </c>
      <c r="E562" s="33">
        <v>195</v>
      </c>
      <c r="F562" s="92">
        <v>560</v>
      </c>
      <c r="G562" s="4">
        <v>19.615208333333335</v>
      </c>
      <c r="H562" s="37">
        <v>301.49791666666658</v>
      </c>
      <c r="I562" s="4">
        <v>24.470520833333332</v>
      </c>
      <c r="J562" s="37">
        <v>10.238749999999998</v>
      </c>
      <c r="K562" s="4">
        <v>11.825902777777776</v>
      </c>
      <c r="L562" s="37">
        <v>14.588958333333336</v>
      </c>
      <c r="M562" s="4">
        <v>20.475069444444447</v>
      </c>
      <c r="N562" s="63">
        <v>235.35842500000001</v>
      </c>
      <c r="O562" s="6">
        <v>235.35842500000001</v>
      </c>
      <c r="P562" s="37">
        <v>20.33496792</v>
      </c>
      <c r="Q562" s="7">
        <f t="shared" si="20"/>
        <v>20.33496792</v>
      </c>
      <c r="R562" s="60">
        <v>301.49791666666658</v>
      </c>
      <c r="S562" s="61">
        <v>2199.9096987499993</v>
      </c>
      <c r="T562" s="91"/>
      <c r="U562" s="89">
        <v>70178.405659739015</v>
      </c>
      <c r="V562" s="77">
        <v>9.2435466471894011E-3</v>
      </c>
      <c r="W562" s="80">
        <v>2.8976104157444639E-4</v>
      </c>
      <c r="X562" s="86">
        <f t="shared" si="19"/>
        <v>12485.019141444549</v>
      </c>
    </row>
    <row r="563" spans="1:24" x14ac:dyDescent="0.3">
      <c r="A563" s="33">
        <v>2011</v>
      </c>
      <c r="B563" s="3">
        <v>40739</v>
      </c>
      <c r="C563" s="33">
        <v>7</v>
      </c>
      <c r="D563" s="2">
        <v>15</v>
      </c>
      <c r="E563" s="33">
        <v>196</v>
      </c>
      <c r="F563" s="92">
        <v>561</v>
      </c>
      <c r="G563" s="4">
        <v>20.799791666666668</v>
      </c>
      <c r="H563" s="37">
        <v>300.95416666666659</v>
      </c>
      <c r="I563" s="4">
        <v>25.056354166666665</v>
      </c>
      <c r="J563" s="37">
        <v>10.24326388888889</v>
      </c>
      <c r="K563" s="4">
        <v>11.646736111111109</v>
      </c>
      <c r="L563" s="37">
        <v>14.744097222222221</v>
      </c>
      <c r="M563" s="4">
        <v>20.735763888888894</v>
      </c>
      <c r="N563" s="63">
        <v>231.60415</v>
      </c>
      <c r="O563" s="6">
        <v>231.60415</v>
      </c>
      <c r="P563" s="37">
        <v>20.010598559999998</v>
      </c>
      <c r="Q563" s="7">
        <f t="shared" si="20"/>
        <v>20.010598559999998</v>
      </c>
      <c r="R563" s="60">
        <v>300.95416666666659</v>
      </c>
      <c r="S563" s="61">
        <v>2195.9421724999993</v>
      </c>
      <c r="T563" s="91"/>
      <c r="U563" s="89">
        <v>70081.521838853441</v>
      </c>
      <c r="V563" s="77">
        <v>9.1125343875602463E-3</v>
      </c>
      <c r="W563" s="80">
        <v>2.8553316245061977E-4</v>
      </c>
      <c r="X563" s="86">
        <f t="shared" si="19"/>
        <v>12505.029740004549</v>
      </c>
    </row>
    <row r="564" spans="1:24" x14ac:dyDescent="0.3">
      <c r="A564" s="33">
        <v>2011</v>
      </c>
      <c r="B564" s="3">
        <v>40740</v>
      </c>
      <c r="C564" s="33">
        <v>7</v>
      </c>
      <c r="D564" s="2">
        <v>16</v>
      </c>
      <c r="E564" s="33">
        <v>197</v>
      </c>
      <c r="F564" s="92">
        <v>562</v>
      </c>
      <c r="G564" s="4">
        <v>24.334791666666661</v>
      </c>
      <c r="H564" s="37">
        <v>300.33124999999995</v>
      </c>
      <c r="I564" s="4">
        <v>27.180416666666666</v>
      </c>
      <c r="J564" s="37">
        <v>10.330972222222222</v>
      </c>
      <c r="K564" s="4">
        <v>11.675902777777779</v>
      </c>
      <c r="L564" s="37">
        <v>15.114166666666669</v>
      </c>
      <c r="M564" s="4">
        <v>21.252291666666668</v>
      </c>
      <c r="N564" s="63">
        <v>259.48254736842102</v>
      </c>
      <c r="O564" s="6">
        <v>259.48254736842102</v>
      </c>
      <c r="P564" s="37">
        <v>22.419292092631572</v>
      </c>
      <c r="Q564" s="7">
        <f t="shared" si="20"/>
        <v>22.419292092631579</v>
      </c>
      <c r="R564" s="60">
        <v>300.33124999999995</v>
      </c>
      <c r="S564" s="61">
        <v>2191.3969987499995</v>
      </c>
      <c r="T564" s="91"/>
      <c r="U564" s="89">
        <v>69984.638017967867</v>
      </c>
      <c r="V564" s="77">
        <v>1.0230593591859356E-2</v>
      </c>
      <c r="W564" s="80">
        <v>3.2034590343777499E-4</v>
      </c>
      <c r="X564" s="86">
        <f t="shared" si="19"/>
        <v>12527.44903209718</v>
      </c>
    </row>
    <row r="565" spans="1:24" x14ac:dyDescent="0.3">
      <c r="A565" s="33">
        <v>2011</v>
      </c>
      <c r="B565" s="3">
        <v>40741</v>
      </c>
      <c r="C565" s="33">
        <v>7</v>
      </c>
      <c r="D565" s="2">
        <v>17</v>
      </c>
      <c r="E565" s="33">
        <v>198</v>
      </c>
      <c r="F565" s="92">
        <v>563</v>
      </c>
      <c r="G565" s="4">
        <v>25.834166666666672</v>
      </c>
      <c r="H565" s="37">
        <v>299.84791666666655</v>
      </c>
      <c r="I565" s="4">
        <v>28.963958333333338</v>
      </c>
      <c r="J565" s="37">
        <v>10.495208333333332</v>
      </c>
      <c r="K565" s="4">
        <v>12.226597222222223</v>
      </c>
      <c r="L565" s="37">
        <v>15.732847222222224</v>
      </c>
      <c r="M565" s="4">
        <v>23.821666666666662</v>
      </c>
      <c r="N565" s="63">
        <v>244.86498800000001</v>
      </c>
      <c r="O565" s="6">
        <v>244.86498800000001</v>
      </c>
      <c r="P565" s="37">
        <v>21.156334963199999</v>
      </c>
      <c r="Q565" s="7">
        <f t="shared" si="20"/>
        <v>21.156334963200003</v>
      </c>
      <c r="R565" s="60">
        <v>299.84791666666655</v>
      </c>
      <c r="S565" s="61">
        <v>2187.8703087499989</v>
      </c>
      <c r="T565" s="91"/>
      <c r="U565" s="89">
        <v>69887.754197082293</v>
      </c>
      <c r="V565" s="77">
        <v>9.6698304641682793E-3</v>
      </c>
      <c r="W565" s="80">
        <v>3.0271876963651587E-4</v>
      </c>
      <c r="X565" s="86">
        <f t="shared" si="19"/>
        <v>12548.60536706038</v>
      </c>
    </row>
    <row r="566" spans="1:24" x14ac:dyDescent="0.3">
      <c r="A566" s="33">
        <v>2011</v>
      </c>
      <c r="B566" s="3">
        <v>40742</v>
      </c>
      <c r="C566" s="33">
        <v>7</v>
      </c>
      <c r="D566" s="2">
        <v>18</v>
      </c>
      <c r="E566" s="33">
        <v>199</v>
      </c>
      <c r="F566" s="92">
        <v>564</v>
      </c>
      <c r="G566" s="4">
        <v>24.723125</v>
      </c>
      <c r="H566" s="37">
        <v>299.40208333333334</v>
      </c>
      <c r="I566" s="4">
        <v>28.572916666666668</v>
      </c>
      <c r="J566" s="37">
        <v>10.694305555555554</v>
      </c>
      <c r="K566" s="4">
        <v>12.020069444444447</v>
      </c>
      <c r="L566" s="37">
        <v>15.46923611111111</v>
      </c>
      <c r="M566" s="4">
        <v>23.748541666666664</v>
      </c>
      <c r="N566" s="63">
        <v>294.73717777777802</v>
      </c>
      <c r="O566" s="6">
        <v>294.73717777777802</v>
      </c>
      <c r="P566" s="37">
        <v>25.465292160000018</v>
      </c>
      <c r="Q566" s="7">
        <f t="shared" si="20"/>
        <v>25.465292160000018</v>
      </c>
      <c r="R566" s="60">
        <v>299.40208333333334</v>
      </c>
      <c r="S566" s="61">
        <v>2184.61724125</v>
      </c>
      <c r="T566" s="91"/>
      <c r="U566" s="89">
        <v>69790.870376196719</v>
      </c>
      <c r="V566" s="77">
        <v>1.1656637913115261E-2</v>
      </c>
      <c r="W566" s="80">
        <v>3.6487999107524181E-4</v>
      </c>
      <c r="X566" s="86">
        <f t="shared" si="19"/>
        <v>12574.070659220381</v>
      </c>
    </row>
    <row r="567" spans="1:24" x14ac:dyDescent="0.3">
      <c r="A567" s="33">
        <v>2011</v>
      </c>
      <c r="B567" s="3">
        <v>40743</v>
      </c>
      <c r="C567" s="33">
        <v>7</v>
      </c>
      <c r="D567" s="2">
        <v>19</v>
      </c>
      <c r="E567" s="33">
        <v>200</v>
      </c>
      <c r="F567" s="92">
        <v>565</v>
      </c>
      <c r="G567" s="4">
        <v>23.948958333333334</v>
      </c>
      <c r="H567" s="37">
        <v>299.17291666666677</v>
      </c>
      <c r="I567" s="4">
        <v>28.482083333333328</v>
      </c>
      <c r="J567" s="37">
        <v>10.679652777777781</v>
      </c>
      <c r="K567" s="4">
        <v>12.029236111111109</v>
      </c>
      <c r="L567" s="37">
        <v>15.761527777777777</v>
      </c>
      <c r="M567" s="4">
        <v>24.639583333333334</v>
      </c>
      <c r="N567" s="63">
        <v>399.71449999999999</v>
      </c>
      <c r="O567" s="6">
        <v>399.71449999999999</v>
      </c>
      <c r="P567" s="37">
        <v>34.535332799999992</v>
      </c>
      <c r="Q567" s="7">
        <f t="shared" si="20"/>
        <v>34.535332799999999</v>
      </c>
      <c r="R567" s="60">
        <v>299.17291666666677</v>
      </c>
      <c r="S567" s="61">
        <v>2182.9451037500007</v>
      </c>
      <c r="T567" s="91"/>
      <c r="U567" s="89">
        <v>69693.986555311145</v>
      </c>
      <c r="V567" s="77">
        <v>1.5820522806859881E-2</v>
      </c>
      <c r="W567" s="80">
        <v>4.9552815826644906E-4</v>
      </c>
      <c r="X567" s="86">
        <f t="shared" si="19"/>
        <v>12608.605992020381</v>
      </c>
    </row>
    <row r="568" spans="1:24" x14ac:dyDescent="0.3">
      <c r="A568" s="33">
        <v>2011</v>
      </c>
      <c r="B568" s="3">
        <v>40744</v>
      </c>
      <c r="C568" s="33">
        <v>7</v>
      </c>
      <c r="D568" s="2">
        <v>20</v>
      </c>
      <c r="E568" s="33">
        <v>201</v>
      </c>
      <c r="F568" s="92">
        <v>566</v>
      </c>
      <c r="G568" s="4">
        <v>25.964791666666667</v>
      </c>
      <c r="H568" s="37">
        <v>298.72291666666666</v>
      </c>
      <c r="I568" s="4">
        <v>29.201041666666665</v>
      </c>
      <c r="J568" s="37">
        <v>10.819930555555556</v>
      </c>
      <c r="K568" s="4">
        <v>12.068819444444445</v>
      </c>
      <c r="L568" s="37">
        <v>15.697638888888889</v>
      </c>
      <c r="M568" s="4">
        <v>25.032430555555553</v>
      </c>
      <c r="N568" s="63">
        <v>371.403520833333</v>
      </c>
      <c r="O568" s="6">
        <v>371.403520833333</v>
      </c>
      <c r="P568" s="37">
        <v>32.089264199999974</v>
      </c>
      <c r="Q568" s="7">
        <f t="shared" si="20"/>
        <v>32.089264199999967</v>
      </c>
      <c r="R568" s="60">
        <v>298.72291666666666</v>
      </c>
      <c r="S568" s="61">
        <v>2179.66163375</v>
      </c>
      <c r="T568" s="91"/>
      <c r="U568" s="89">
        <v>69597.102734425571</v>
      </c>
      <c r="V568" s="77">
        <v>1.4722131042326961E-2</v>
      </c>
      <c r="W568" s="80">
        <v>4.6107183976391755E-4</v>
      </c>
      <c r="X568" s="86">
        <f t="shared" si="19"/>
        <v>12640.695256220381</v>
      </c>
    </row>
    <row r="569" spans="1:24" x14ac:dyDescent="0.3">
      <c r="A569" s="33">
        <v>2011</v>
      </c>
      <c r="B569" s="3">
        <v>40745</v>
      </c>
      <c r="C569" s="33">
        <v>7</v>
      </c>
      <c r="D569" s="2">
        <v>21</v>
      </c>
      <c r="E569" s="33">
        <v>202</v>
      </c>
      <c r="F569" s="92">
        <v>567</v>
      </c>
      <c r="G569" s="4">
        <v>28.068749999999998</v>
      </c>
      <c r="H569" s="37">
        <v>298.04791666666671</v>
      </c>
      <c r="I569" s="4">
        <v>30.823541666666664</v>
      </c>
      <c r="J569" s="37">
        <v>11.138055555555555</v>
      </c>
      <c r="K569" s="4">
        <v>12.149097222222222</v>
      </c>
      <c r="L569" s="37">
        <v>15.973888888888892</v>
      </c>
      <c r="M569" s="4">
        <v>26.255833333333332</v>
      </c>
      <c r="N569" s="63">
        <v>419.58564000000001</v>
      </c>
      <c r="O569" s="6">
        <v>419.58564000000001</v>
      </c>
      <c r="P569" s="37">
        <v>36.252199296000001</v>
      </c>
      <c r="Q569" s="7">
        <f t="shared" si="20"/>
        <v>36.252199296000001</v>
      </c>
      <c r="R569" s="60">
        <v>298.04791666666671</v>
      </c>
      <c r="S569" s="61">
        <v>2174.7364287500004</v>
      </c>
      <c r="T569" s="91"/>
      <c r="U569" s="89">
        <v>69500.218913539997</v>
      </c>
      <c r="V569" s="77">
        <v>1.6669697907638913E-2</v>
      </c>
      <c r="W569" s="80">
        <v>5.2161273536560572E-4</v>
      </c>
      <c r="X569" s="86">
        <f t="shared" si="19"/>
        <v>12676.94745551638</v>
      </c>
    </row>
    <row r="570" spans="1:24" x14ac:dyDescent="0.3">
      <c r="A570" s="33">
        <v>2011</v>
      </c>
      <c r="B570" s="3">
        <v>40746</v>
      </c>
      <c r="C570" s="33">
        <v>7</v>
      </c>
      <c r="D570" s="2">
        <v>22</v>
      </c>
      <c r="E570" s="33">
        <v>203</v>
      </c>
      <c r="F570" s="92">
        <v>568</v>
      </c>
      <c r="G570" s="4">
        <v>22.946875000000002</v>
      </c>
      <c r="H570" s="37">
        <v>297.76458333333335</v>
      </c>
      <c r="I570" s="4">
        <v>26.087395833333332</v>
      </c>
      <c r="J570" s="37">
        <v>11.166458333333333</v>
      </c>
      <c r="K570" s="4">
        <v>12.332222222222223</v>
      </c>
      <c r="L570" s="37">
        <v>15.914861111111108</v>
      </c>
      <c r="M570" s="4">
        <v>24.495972222222221</v>
      </c>
      <c r="N570" s="63">
        <v>395.34679999999997</v>
      </c>
      <c r="O570" s="6">
        <v>395.34679999999997</v>
      </c>
      <c r="P570" s="37">
        <v>34.157963519999996</v>
      </c>
      <c r="Q570" s="7">
        <f t="shared" si="20"/>
        <v>34.157963519999996</v>
      </c>
      <c r="R570" s="60">
        <v>297.76458333333335</v>
      </c>
      <c r="S570" s="61">
        <v>2172.6690587499997</v>
      </c>
      <c r="T570" s="91"/>
      <c r="U570" s="89">
        <v>69403.335092654423</v>
      </c>
      <c r="V570" s="77">
        <v>1.5721659671285637E-2</v>
      </c>
      <c r="W570" s="80">
        <v>4.921660245058632E-4</v>
      </c>
      <c r="X570" s="86">
        <f t="shared" si="19"/>
        <v>12711.105419036379</v>
      </c>
    </row>
    <row r="571" spans="1:24" x14ac:dyDescent="0.3">
      <c r="A571" s="33">
        <v>2011</v>
      </c>
      <c r="B571" s="3">
        <v>40747</v>
      </c>
      <c r="C571" s="33">
        <v>7</v>
      </c>
      <c r="D571" s="2">
        <v>23</v>
      </c>
      <c r="E571" s="33">
        <v>204</v>
      </c>
      <c r="F571" s="92">
        <v>569</v>
      </c>
      <c r="G571" s="4">
        <v>24.626458333333328</v>
      </c>
      <c r="H571" s="37">
        <v>297.39583333333331</v>
      </c>
      <c r="I571" s="4">
        <v>28.67947916666666</v>
      </c>
      <c r="J571" s="37">
        <v>11.175069444444444</v>
      </c>
      <c r="K571" s="4">
        <v>12.268819444444446</v>
      </c>
      <c r="L571" s="37">
        <v>15.734166666666672</v>
      </c>
      <c r="M571" s="4">
        <v>24.495277777777773</v>
      </c>
      <c r="N571" s="63">
        <v>468.30041249999999</v>
      </c>
      <c r="O571" s="6">
        <v>468.30041249999999</v>
      </c>
      <c r="P571" s="37">
        <v>40.461155640000001</v>
      </c>
      <c r="Q571" s="7">
        <f t="shared" si="20"/>
        <v>40.461155640000001</v>
      </c>
      <c r="R571" s="60">
        <v>297.39583333333331</v>
      </c>
      <c r="S571" s="61">
        <v>2169.9784374999999</v>
      </c>
      <c r="T571" s="91"/>
      <c r="U571" s="89">
        <v>69306.451271768849</v>
      </c>
      <c r="V571" s="77">
        <v>1.8645879120630666E-2</v>
      </c>
      <c r="W571" s="80">
        <v>5.8380071259659728E-4</v>
      </c>
      <c r="X571" s="86">
        <f t="shared" si="19"/>
        <v>12751.566574676379</v>
      </c>
    </row>
    <row r="572" spans="1:24" x14ac:dyDescent="0.3">
      <c r="A572" s="33">
        <v>2011</v>
      </c>
      <c r="B572" s="3">
        <v>40748</v>
      </c>
      <c r="C572" s="33">
        <v>7</v>
      </c>
      <c r="D572" s="2">
        <v>24</v>
      </c>
      <c r="E572" s="33">
        <v>205</v>
      </c>
      <c r="F572" s="92">
        <v>570</v>
      </c>
      <c r="G572" s="4">
        <v>23.807708333333334</v>
      </c>
      <c r="H572" s="37">
        <v>297.12916666666666</v>
      </c>
      <c r="I572" s="4">
        <v>28.071458333333339</v>
      </c>
      <c r="J572" s="37">
        <v>11.140625</v>
      </c>
      <c r="K572" s="4">
        <v>12.530972222222223</v>
      </c>
      <c r="L572" s="37">
        <v>16.09868055555555</v>
      </c>
      <c r="M572" s="4">
        <v>24.486388888888893</v>
      </c>
      <c r="N572" s="63">
        <v>639.78381000000002</v>
      </c>
      <c r="O572" s="6">
        <v>639.78381000000002</v>
      </c>
      <c r="P572" s="37">
        <v>55.277321183999995</v>
      </c>
      <c r="Q572" s="7">
        <f t="shared" si="20"/>
        <v>55.277321184000002</v>
      </c>
      <c r="R572" s="60">
        <v>297.12916666666666</v>
      </c>
      <c r="S572" s="61">
        <v>2168.0326774999999</v>
      </c>
      <c r="T572" s="91"/>
      <c r="U572" s="89">
        <v>69209.567450883274</v>
      </c>
      <c r="V572" s="77">
        <v>2.5496535065025559E-2</v>
      </c>
      <c r="W572" s="80">
        <v>7.9869479350856037E-4</v>
      </c>
      <c r="X572" s="86">
        <f t="shared" si="19"/>
        <v>12806.843895860378</v>
      </c>
    </row>
    <row r="573" spans="1:24" x14ac:dyDescent="0.3">
      <c r="A573" s="33">
        <v>2011</v>
      </c>
      <c r="B573" s="3">
        <v>40749</v>
      </c>
      <c r="C573" s="33">
        <v>7</v>
      </c>
      <c r="D573" s="2">
        <v>25</v>
      </c>
      <c r="E573" s="33">
        <v>206</v>
      </c>
      <c r="F573" s="92">
        <v>571</v>
      </c>
      <c r="G573" s="4">
        <v>21.393541666666664</v>
      </c>
      <c r="H573" s="37">
        <v>296.76666666666659</v>
      </c>
      <c r="I573" s="4">
        <v>26.343958333333337</v>
      </c>
      <c r="J573" s="37">
        <v>11.218819444444444</v>
      </c>
      <c r="K573" s="4">
        <v>12.571458333333334</v>
      </c>
      <c r="L573" s="37">
        <v>16.317916666666665</v>
      </c>
      <c r="M573" s="4">
        <v>24.044722222222223</v>
      </c>
      <c r="N573" s="63">
        <v>757.98913333333303</v>
      </c>
      <c r="O573" s="6">
        <v>757.98913333333303</v>
      </c>
      <c r="P573" s="37">
        <v>65.490261119999971</v>
      </c>
      <c r="Q573" s="7">
        <f t="shared" si="20"/>
        <v>65.490261119999971</v>
      </c>
      <c r="R573" s="60">
        <v>296.76666666666659</v>
      </c>
      <c r="S573" s="61">
        <v>2165.3876599999994</v>
      </c>
      <c r="T573" s="91"/>
      <c r="U573" s="89">
        <v>69112.6836299977</v>
      </c>
      <c r="V573" s="77">
        <v>3.0244127797421728E-2</v>
      </c>
      <c r="W573" s="80">
        <v>9.4758671896766789E-4</v>
      </c>
      <c r="X573" s="86">
        <f t="shared" si="19"/>
        <v>12872.334156980378</v>
      </c>
    </row>
    <row r="574" spans="1:24" x14ac:dyDescent="0.3">
      <c r="A574" s="33">
        <v>2011</v>
      </c>
      <c r="B574" s="3">
        <v>40750</v>
      </c>
      <c r="C574" s="33">
        <v>7</v>
      </c>
      <c r="D574" s="2">
        <v>26</v>
      </c>
      <c r="E574" s="33">
        <v>207</v>
      </c>
      <c r="F574" s="92">
        <v>572</v>
      </c>
      <c r="G574" s="4">
        <v>19.010208333333338</v>
      </c>
      <c r="H574" s="37">
        <v>296.42083333333329</v>
      </c>
      <c r="I574" s="4">
        <v>23.72</v>
      </c>
      <c r="J574" s="37">
        <v>11.199513888888889</v>
      </c>
      <c r="K574" s="4">
        <v>12.742638888888889</v>
      </c>
      <c r="L574" s="37">
        <v>16.58861111111111</v>
      </c>
      <c r="M574" s="4">
        <v>22.057222222222219</v>
      </c>
      <c r="N574" s="63">
        <v>620.87843333333296</v>
      </c>
      <c r="O574" s="6">
        <v>620.87843333333296</v>
      </c>
      <c r="P574" s="37">
        <v>53.643896639999966</v>
      </c>
      <c r="Q574" s="7">
        <f t="shared" si="20"/>
        <v>53.643896639999966</v>
      </c>
      <c r="R574" s="60">
        <v>296.42083333333329</v>
      </c>
      <c r="S574" s="61">
        <v>2162.8642524999996</v>
      </c>
      <c r="T574" s="91"/>
      <c r="U574" s="89">
        <v>69015.799809112126</v>
      </c>
      <c r="V574" s="77">
        <v>2.4802248489702649E-2</v>
      </c>
      <c r="W574" s="80">
        <v>7.7726979602310402E-4</v>
      </c>
      <c r="X574" s="86">
        <f t="shared" si="19"/>
        <v>12925.978053620378</v>
      </c>
    </row>
    <row r="575" spans="1:24" x14ac:dyDescent="0.3">
      <c r="A575" s="33">
        <v>2011</v>
      </c>
      <c r="B575" s="3">
        <v>40751</v>
      </c>
      <c r="C575" s="33">
        <v>7</v>
      </c>
      <c r="D575" s="2">
        <v>27</v>
      </c>
      <c r="E575" s="33">
        <v>208</v>
      </c>
      <c r="F575" s="92">
        <v>573</v>
      </c>
      <c r="G575" s="4">
        <v>20.74625</v>
      </c>
      <c r="H575" s="37">
        <v>296.06458333333336</v>
      </c>
      <c r="I575" s="4">
        <v>24.667291666666657</v>
      </c>
      <c r="J575" s="37">
        <v>11.136180555555557</v>
      </c>
      <c r="K575" s="4">
        <v>12.53375</v>
      </c>
      <c r="L575" s="37">
        <v>16.451458333333335</v>
      </c>
      <c r="M575" s="4">
        <v>22.027777777777775</v>
      </c>
      <c r="N575" s="63">
        <v>609.70854999999995</v>
      </c>
      <c r="O575" s="6">
        <v>609.70854999999995</v>
      </c>
      <c r="P575" s="37">
        <v>52.678818719999995</v>
      </c>
      <c r="Q575" s="7">
        <f t="shared" si="20"/>
        <v>52.678818719999995</v>
      </c>
      <c r="R575" s="60">
        <v>296.06458333333336</v>
      </c>
      <c r="S575" s="61">
        <v>2160.2648387499999</v>
      </c>
      <c r="T575" s="91"/>
      <c r="U575" s="89">
        <v>68918.915988226552</v>
      </c>
      <c r="V575" s="77">
        <v>2.4385352098996199E-2</v>
      </c>
      <c r="W575" s="80">
        <v>7.6435936295050173E-4</v>
      </c>
      <c r="X575" s="86">
        <f t="shared" si="19"/>
        <v>12978.656872340378</v>
      </c>
    </row>
    <row r="576" spans="1:24" x14ac:dyDescent="0.3">
      <c r="A576" s="33">
        <v>2011</v>
      </c>
      <c r="B576" s="3">
        <v>40752</v>
      </c>
      <c r="C576" s="33">
        <v>7</v>
      </c>
      <c r="D576" s="2">
        <v>28</v>
      </c>
      <c r="E576" s="33">
        <v>209</v>
      </c>
      <c r="F576" s="92">
        <v>574</v>
      </c>
      <c r="G576" s="4">
        <v>21.970208333333343</v>
      </c>
      <c r="H576" s="37">
        <v>295.96250000000009</v>
      </c>
      <c r="I576" s="4">
        <v>24.877395833333338</v>
      </c>
      <c r="J576" s="37">
        <v>11.268541666666669</v>
      </c>
      <c r="K576" s="4">
        <v>12.343541666666665</v>
      </c>
      <c r="L576" s="37">
        <v>16.445277777777779</v>
      </c>
      <c r="M576" s="4">
        <v>21.719444444444438</v>
      </c>
      <c r="N576" s="63">
        <v>821.19267500000001</v>
      </c>
      <c r="O576" s="6">
        <v>821.19267500000001</v>
      </c>
      <c r="P576" s="37">
        <v>70.951047119999998</v>
      </c>
      <c r="Q576" s="7">
        <f t="shared" si="20"/>
        <v>70.951047119999998</v>
      </c>
      <c r="R576" s="60">
        <v>295.96250000000009</v>
      </c>
      <c r="S576" s="61">
        <v>2159.5199775000006</v>
      </c>
      <c r="T576" s="91"/>
      <c r="U576" s="89">
        <v>68822.032167340978</v>
      </c>
      <c r="V576" s="77">
        <v>3.2855008455229713E-2</v>
      </c>
      <c r="W576" s="80">
        <v>1.0309350782825232E-3</v>
      </c>
      <c r="X576" s="86">
        <f t="shared" si="19"/>
        <v>13049.607919460377</v>
      </c>
    </row>
    <row r="577" spans="1:24" x14ac:dyDescent="0.3">
      <c r="A577" s="33">
        <v>2011</v>
      </c>
      <c r="B577" s="3">
        <v>40753</v>
      </c>
      <c r="C577" s="33">
        <v>7</v>
      </c>
      <c r="D577" s="2">
        <v>29</v>
      </c>
      <c r="E577" s="33">
        <v>210</v>
      </c>
      <c r="F577" s="92">
        <v>575</v>
      </c>
      <c r="G577" s="4">
        <v>22.707083333333333</v>
      </c>
      <c r="H577" s="37">
        <v>296.92291666666665</v>
      </c>
      <c r="I577" s="4">
        <v>25.850625000000001</v>
      </c>
      <c r="J577" s="37">
        <v>11.703194444444447</v>
      </c>
      <c r="K577" s="4">
        <v>12.968819444444447</v>
      </c>
      <c r="L577" s="37">
        <v>16.363611111111108</v>
      </c>
      <c r="M577" s="4">
        <v>22.898472222222221</v>
      </c>
      <c r="N577" s="63">
        <v>729.12429999999995</v>
      </c>
      <c r="O577" s="6">
        <v>729.12429999999995</v>
      </c>
      <c r="P577" s="37">
        <v>62.996339519999992</v>
      </c>
      <c r="Q577" s="7">
        <f t="shared" si="20"/>
        <v>62.996339519999999</v>
      </c>
      <c r="R577" s="60">
        <v>296.92291666666665</v>
      </c>
      <c r="S577" s="61">
        <v>2166.5277537499996</v>
      </c>
      <c r="T577" s="91"/>
      <c r="U577" s="89">
        <v>68725.148346455404</v>
      </c>
      <c r="V577" s="77">
        <v>2.9077097863602665E-2</v>
      </c>
      <c r="W577" s="80">
        <v>9.1664173938809865E-4</v>
      </c>
      <c r="X577" s="86">
        <f t="shared" si="19"/>
        <v>13112.604258980376</v>
      </c>
    </row>
    <row r="578" spans="1:24" x14ac:dyDescent="0.3">
      <c r="A578" s="33">
        <v>2011</v>
      </c>
      <c r="B578" s="3">
        <v>40754</v>
      </c>
      <c r="C578" s="33">
        <v>7</v>
      </c>
      <c r="D578" s="2">
        <v>30</v>
      </c>
      <c r="E578" s="33">
        <v>211</v>
      </c>
      <c r="F578" s="92">
        <v>576</v>
      </c>
      <c r="G578" s="4">
        <v>21.676041666666677</v>
      </c>
      <c r="H578" s="37">
        <v>296.36458333333331</v>
      </c>
      <c r="I578" s="4">
        <v>25.166875000000005</v>
      </c>
      <c r="J578" s="37">
        <v>11.758680555555555</v>
      </c>
      <c r="K578" s="4">
        <v>13.134097222222222</v>
      </c>
      <c r="L578" s="37">
        <v>16.174097222222226</v>
      </c>
      <c r="M578" s="4">
        <v>22.892083333333336</v>
      </c>
      <c r="N578" s="63" t="s">
        <v>27</v>
      </c>
      <c r="O578" s="6">
        <v>772.19283600000006</v>
      </c>
      <c r="P578" s="37" t="s">
        <v>27</v>
      </c>
      <c r="Q578" s="7">
        <f t="shared" si="20"/>
        <v>66.717461030400003</v>
      </c>
      <c r="R578" s="60">
        <v>296.36458333333331</v>
      </c>
      <c r="S578" s="61">
        <v>2162.4538187499998</v>
      </c>
      <c r="T578" s="91"/>
      <c r="U578" s="89">
        <v>68628.26452556983</v>
      </c>
      <c r="V578" s="77" t="s">
        <v>27</v>
      </c>
      <c r="W578" s="80" t="s">
        <v>27</v>
      </c>
      <c r="X578" s="86">
        <f t="shared" si="19"/>
        <v>13179.321720010776</v>
      </c>
    </row>
    <row r="579" spans="1:24" x14ac:dyDescent="0.3">
      <c r="A579" s="33">
        <v>2011</v>
      </c>
      <c r="B579" s="3">
        <v>40755</v>
      </c>
      <c r="C579" s="33">
        <v>7</v>
      </c>
      <c r="D579" s="2">
        <v>31</v>
      </c>
      <c r="E579" s="33">
        <v>212</v>
      </c>
      <c r="F579" s="92">
        <v>577</v>
      </c>
      <c r="G579" s="4">
        <v>23.926458333333329</v>
      </c>
      <c r="H579" s="37">
        <v>295.86666666666662</v>
      </c>
      <c r="I579" s="4">
        <v>27.312604166666667</v>
      </c>
      <c r="J579" s="37">
        <v>11.468333333333334</v>
      </c>
      <c r="K579" s="4">
        <v>12.907430555555555</v>
      </c>
      <c r="L579" s="37">
        <v>16.411944444444444</v>
      </c>
      <c r="M579" s="4">
        <v>23.888125000000002</v>
      </c>
      <c r="N579" s="63" t="s">
        <v>27</v>
      </c>
      <c r="O579" s="6">
        <v>815.26137200000005</v>
      </c>
      <c r="P579" s="37" t="s">
        <v>27</v>
      </c>
      <c r="Q579" s="7">
        <f t="shared" si="20"/>
        <v>70.438582540799999</v>
      </c>
      <c r="R579" s="60">
        <v>295.86666666666662</v>
      </c>
      <c r="S579" s="61">
        <v>2158.8207199999997</v>
      </c>
      <c r="T579" s="91"/>
      <c r="U579" s="89">
        <v>68531.380704684256</v>
      </c>
      <c r="V579" s="77" t="s">
        <v>27</v>
      </c>
      <c r="W579" s="80" t="s">
        <v>27</v>
      </c>
      <c r="X579" s="86">
        <f t="shared" si="19"/>
        <v>13249.760302551576</v>
      </c>
    </row>
    <row r="580" spans="1:24" x14ac:dyDescent="0.3">
      <c r="A580" s="33">
        <v>2011</v>
      </c>
      <c r="B580" s="3">
        <v>40756</v>
      </c>
      <c r="C580" s="33">
        <v>8</v>
      </c>
      <c r="D580" s="2">
        <v>1</v>
      </c>
      <c r="E580" s="33">
        <v>213</v>
      </c>
      <c r="F580" s="92">
        <v>578</v>
      </c>
      <c r="G580" s="4">
        <v>22.935833333333346</v>
      </c>
      <c r="H580" s="37">
        <v>295.48750000000007</v>
      </c>
      <c r="I580" s="4">
        <v>26.245729166666656</v>
      </c>
      <c r="J580" s="37">
        <v>11.394722222222223</v>
      </c>
      <c r="K580" s="4">
        <v>12.974930555555559</v>
      </c>
      <c r="L580" s="37">
        <v>16.135555555555555</v>
      </c>
      <c r="M580" s="4">
        <v>24.135625000000001</v>
      </c>
      <c r="N580" s="63" t="s">
        <v>27</v>
      </c>
      <c r="O580" s="6">
        <v>858.32990800000005</v>
      </c>
      <c r="P580" s="37" t="s">
        <v>27</v>
      </c>
      <c r="Q580" s="7">
        <f t="shared" si="20"/>
        <v>74.159704051200009</v>
      </c>
      <c r="R580" s="60">
        <v>295.48750000000007</v>
      </c>
      <c r="S580" s="61">
        <v>2156.0540925000005</v>
      </c>
      <c r="T580" s="91"/>
      <c r="U580" s="89">
        <v>68434.496883798682</v>
      </c>
      <c r="V580" s="77" t="s">
        <v>27</v>
      </c>
      <c r="W580" s="80" t="s">
        <v>27</v>
      </c>
      <c r="X580" s="86">
        <f t="shared" si="19"/>
        <v>13323.920006602777</v>
      </c>
    </row>
    <row r="581" spans="1:24" x14ac:dyDescent="0.3">
      <c r="A581" s="33">
        <v>2011</v>
      </c>
      <c r="B581" s="3">
        <v>40757</v>
      </c>
      <c r="C581" s="33">
        <v>8</v>
      </c>
      <c r="D581" s="2">
        <v>2</v>
      </c>
      <c r="E581" s="33">
        <v>214</v>
      </c>
      <c r="F581" s="92">
        <v>579</v>
      </c>
      <c r="G581" s="4">
        <v>21.564374999999998</v>
      </c>
      <c r="H581" s="37">
        <v>295.05833333333334</v>
      </c>
      <c r="I581" s="4">
        <v>24.664479166666666</v>
      </c>
      <c r="J581" s="37">
        <v>11.716944444444445</v>
      </c>
      <c r="K581" s="4">
        <v>12.963472222222224</v>
      </c>
      <c r="L581" s="37">
        <v>16.435277777777774</v>
      </c>
      <c r="M581" s="4">
        <v>22.952222222222222</v>
      </c>
      <c r="N581" s="63" t="s">
        <v>27</v>
      </c>
      <c r="O581" s="6">
        <v>901.39844400000004</v>
      </c>
      <c r="P581" s="37" t="s">
        <v>27</v>
      </c>
      <c r="Q581" s="7">
        <f t="shared" si="20"/>
        <v>77.880825561600005</v>
      </c>
      <c r="R581" s="60">
        <v>295.05833333333334</v>
      </c>
      <c r="S581" s="61">
        <v>2152.9226349999999</v>
      </c>
      <c r="T581" s="91"/>
      <c r="U581" s="89">
        <v>68337.613062913108</v>
      </c>
      <c r="V581" s="77" t="s">
        <v>27</v>
      </c>
      <c r="W581" s="80" t="s">
        <v>27</v>
      </c>
      <c r="X581" s="86">
        <f t="shared" si="19"/>
        <v>13401.800832164377</v>
      </c>
    </row>
    <row r="582" spans="1:24" x14ac:dyDescent="0.3">
      <c r="A582" s="33">
        <v>2011</v>
      </c>
      <c r="B582" s="3">
        <v>40758</v>
      </c>
      <c r="C582" s="33">
        <v>8</v>
      </c>
      <c r="D582" s="2">
        <v>3</v>
      </c>
      <c r="E582" s="33">
        <v>215</v>
      </c>
      <c r="F582" s="92">
        <v>580</v>
      </c>
      <c r="G582" s="4">
        <v>20.098125</v>
      </c>
      <c r="H582" s="37">
        <v>296.42708333333326</v>
      </c>
      <c r="I582" s="4">
        <v>23.639583333333334</v>
      </c>
      <c r="J582" s="37">
        <v>11.768750000000002</v>
      </c>
      <c r="K582" s="4">
        <v>12.781736111111108</v>
      </c>
      <c r="L582" s="37">
        <v>16.777152777777776</v>
      </c>
      <c r="M582" s="4">
        <v>21.75611111111111</v>
      </c>
      <c r="N582" s="63">
        <v>944.46698000000004</v>
      </c>
      <c r="O582" s="6">
        <v>944.46698000000004</v>
      </c>
      <c r="P582" s="37">
        <v>81.601947071999987</v>
      </c>
      <c r="Q582" s="7">
        <f t="shared" si="20"/>
        <v>81.601947072000016</v>
      </c>
      <c r="R582" s="60">
        <v>296.42708333333326</v>
      </c>
      <c r="S582" s="61">
        <v>2162.9098562499994</v>
      </c>
      <c r="T582" s="91"/>
      <c r="U582" s="89">
        <v>68240.729242027533</v>
      </c>
      <c r="V582" s="77">
        <v>3.7727853907642488E-2</v>
      </c>
      <c r="W582" s="80">
        <v>1.1957953553307526E-3</v>
      </c>
      <c r="X582" s="86">
        <f t="shared" si="19"/>
        <v>13483.402779236378</v>
      </c>
    </row>
    <row r="583" spans="1:24" x14ac:dyDescent="0.3">
      <c r="A583" s="33">
        <v>2011</v>
      </c>
      <c r="B583" s="3">
        <v>40759</v>
      </c>
      <c r="C583" s="33">
        <v>8</v>
      </c>
      <c r="D583" s="2">
        <v>4</v>
      </c>
      <c r="E583" s="33">
        <v>216</v>
      </c>
      <c r="F583" s="92">
        <v>581</v>
      </c>
      <c r="G583" s="4">
        <v>20.508750000000003</v>
      </c>
      <c r="H583" s="37">
        <v>295.49166666666662</v>
      </c>
      <c r="I583" s="4">
        <v>24.469270833333336</v>
      </c>
      <c r="J583" s="37">
        <v>11.713888888888889</v>
      </c>
      <c r="K583" s="4">
        <v>13.121250000000002</v>
      </c>
      <c r="L583" s="37">
        <v>16.616249999999997</v>
      </c>
      <c r="M583" s="4">
        <v>22.40048611111111</v>
      </c>
      <c r="N583" s="63">
        <v>850.24671999999998</v>
      </c>
      <c r="O583" s="6">
        <v>850.24671999999998</v>
      </c>
      <c r="P583" s="37">
        <v>73.46131660799999</v>
      </c>
      <c r="Q583" s="7">
        <f t="shared" si="20"/>
        <v>73.461316608000004</v>
      </c>
      <c r="R583" s="60">
        <v>295.49166666666662</v>
      </c>
      <c r="S583" s="61">
        <v>2156.0844949999996</v>
      </c>
      <c r="T583" s="91"/>
      <c r="U583" s="89">
        <v>68143.845421141959</v>
      </c>
      <c r="V583" s="77">
        <v>3.4071631598092823E-2</v>
      </c>
      <c r="W583" s="80">
        <v>1.0780330366446896E-3</v>
      </c>
      <c r="X583" s="86">
        <f t="shared" si="19"/>
        <v>13556.864095844378</v>
      </c>
    </row>
    <row r="584" spans="1:24" x14ac:dyDescent="0.3">
      <c r="A584" s="33">
        <v>2011</v>
      </c>
      <c r="B584" s="3">
        <v>40760</v>
      </c>
      <c r="C584" s="33">
        <v>8</v>
      </c>
      <c r="D584" s="2">
        <v>5</v>
      </c>
      <c r="E584" s="33">
        <v>217</v>
      </c>
      <c r="F584" s="92">
        <v>582</v>
      </c>
      <c r="G584" s="4">
        <v>20.98854166666667</v>
      </c>
      <c r="H584" s="37">
        <v>295.20416666666671</v>
      </c>
      <c r="I584" s="4">
        <v>23.905833333333334</v>
      </c>
      <c r="J584" s="37">
        <v>11.90875</v>
      </c>
      <c r="K584" s="4">
        <v>13.067708333333334</v>
      </c>
      <c r="L584" s="37">
        <v>16.494027777777774</v>
      </c>
      <c r="M584" s="4">
        <v>22.450277777777782</v>
      </c>
      <c r="N584" s="63" t="s">
        <v>27</v>
      </c>
      <c r="O584" s="6">
        <v>800.88807999999995</v>
      </c>
      <c r="P584" s="37" t="s">
        <v>27</v>
      </c>
      <c r="Q584" s="7">
        <f t="shared" si="20"/>
        <v>69.196730111999983</v>
      </c>
      <c r="R584" s="60">
        <v>295.20416666666671</v>
      </c>
      <c r="S584" s="61">
        <v>2153.9867225000003</v>
      </c>
      <c r="T584" s="91"/>
      <c r="U584" s="89">
        <v>68046.961600256385</v>
      </c>
      <c r="V584" s="77" t="s">
        <v>27</v>
      </c>
      <c r="W584" s="80" t="s">
        <v>27</v>
      </c>
      <c r="X584" s="86">
        <f t="shared" si="19"/>
        <v>13626.060825956378</v>
      </c>
    </row>
    <row r="585" spans="1:24" x14ac:dyDescent="0.3">
      <c r="A585" s="33">
        <v>2011</v>
      </c>
      <c r="B585" s="3">
        <v>40761</v>
      </c>
      <c r="C585" s="33">
        <v>8</v>
      </c>
      <c r="D585" s="2">
        <v>6</v>
      </c>
      <c r="E585" s="33">
        <v>218</v>
      </c>
      <c r="F585" s="92">
        <v>583</v>
      </c>
      <c r="G585" s="4">
        <v>22.533541666666661</v>
      </c>
      <c r="H585" s="37">
        <v>295.55833333333334</v>
      </c>
      <c r="I585" s="4">
        <v>25.802500000000002</v>
      </c>
      <c r="J585" s="37">
        <v>12.176527777777777</v>
      </c>
      <c r="K585" s="4">
        <v>13.327222222222224</v>
      </c>
      <c r="L585" s="37">
        <v>16.100555555555555</v>
      </c>
      <c r="M585" s="4">
        <v>22.685486111111107</v>
      </c>
      <c r="N585" s="63" t="s">
        <v>27</v>
      </c>
      <c r="O585" s="6">
        <v>751.52944000000002</v>
      </c>
      <c r="P585" s="37" t="s">
        <v>27</v>
      </c>
      <c r="Q585" s="7">
        <f t="shared" si="20"/>
        <v>64.932143616000005</v>
      </c>
      <c r="R585" s="60">
        <v>295.55833333333334</v>
      </c>
      <c r="S585" s="61">
        <v>2156.5709349999997</v>
      </c>
      <c r="T585" s="91"/>
      <c r="U585" s="89">
        <v>67950.077779370811</v>
      </c>
      <c r="V585" s="77" t="s">
        <v>27</v>
      </c>
      <c r="W585" s="80" t="s">
        <v>27</v>
      </c>
      <c r="X585" s="86">
        <f t="shared" si="19"/>
        <v>13690.992969572379</v>
      </c>
    </row>
    <row r="586" spans="1:24" x14ac:dyDescent="0.3">
      <c r="A586" s="33">
        <v>2011</v>
      </c>
      <c r="B586" s="3">
        <v>40762</v>
      </c>
      <c r="C586" s="33">
        <v>8</v>
      </c>
      <c r="D586" s="2">
        <v>7</v>
      </c>
      <c r="E586" s="33">
        <v>219</v>
      </c>
      <c r="F586" s="92">
        <v>584</v>
      </c>
      <c r="G586" s="4">
        <v>22.168749999999999</v>
      </c>
      <c r="H586" s="37">
        <v>297.20833333333331</v>
      </c>
      <c r="I586" s="4">
        <v>25.350000000000009</v>
      </c>
      <c r="J586" s="37">
        <v>12.416180555555556</v>
      </c>
      <c r="K586" s="4">
        <v>13.627847222222224</v>
      </c>
      <c r="L586" s="37">
        <v>16.024236111111108</v>
      </c>
      <c r="M586" s="4">
        <v>22.86118055555556</v>
      </c>
      <c r="N586" s="63" t="s">
        <v>27</v>
      </c>
      <c r="O586" s="6">
        <v>702.17079999999999</v>
      </c>
      <c r="P586" s="37" t="s">
        <v>27</v>
      </c>
      <c r="Q586" s="7">
        <f t="shared" si="20"/>
        <v>60.667557119999998</v>
      </c>
      <c r="R586" s="60">
        <v>297.20833333333331</v>
      </c>
      <c r="S586" s="61">
        <v>2168.6103249999996</v>
      </c>
      <c r="T586" s="91"/>
      <c r="U586" s="89">
        <v>67853.193958485237</v>
      </c>
      <c r="V586" s="77" t="s">
        <v>27</v>
      </c>
      <c r="W586" s="80" t="s">
        <v>27</v>
      </c>
      <c r="X586" s="86">
        <f t="shared" si="19"/>
        <v>13751.660526692378</v>
      </c>
    </row>
    <row r="587" spans="1:24" x14ac:dyDescent="0.3">
      <c r="A587" s="34">
        <v>2011</v>
      </c>
      <c r="B587" s="3">
        <v>40763</v>
      </c>
      <c r="C587" s="34">
        <v>8</v>
      </c>
      <c r="D587" s="10">
        <v>8</v>
      </c>
      <c r="E587" s="34">
        <v>220</v>
      </c>
      <c r="F587" s="38">
        <v>585</v>
      </c>
      <c r="G587" s="12">
        <v>20.91854166666667</v>
      </c>
      <c r="H587" s="38">
        <v>298.29791666666665</v>
      </c>
      <c r="I587" s="12">
        <v>24.781354166666659</v>
      </c>
      <c r="J587" s="38">
        <v>12.520555555555555</v>
      </c>
      <c r="K587" s="12">
        <v>13.843541666666669</v>
      </c>
      <c r="L587" s="38">
        <v>15.702083333333334</v>
      </c>
      <c r="M587" s="12">
        <v>22.639722222222222</v>
      </c>
      <c r="N587" s="38">
        <v>652.81215999999995</v>
      </c>
      <c r="O587" s="12">
        <v>652.81215999999995</v>
      </c>
      <c r="P587" s="38">
        <v>56.402970623999998</v>
      </c>
      <c r="Q587" s="12">
        <f t="shared" si="20"/>
        <v>56.402970623999998</v>
      </c>
      <c r="R587" s="13">
        <v>298.29791666666665</v>
      </c>
      <c r="S587" s="48">
        <v>2176.5605787499999</v>
      </c>
      <c r="T587" s="13">
        <v>75707</v>
      </c>
      <c r="U587" s="48">
        <v>67756.31013759911</v>
      </c>
      <c r="V587" s="83">
        <v>2.5913806936810488E-2</v>
      </c>
      <c r="W587" s="84">
        <v>8.3243863943383554E-4</v>
      </c>
      <c r="X587" s="87">
        <f t="shared" si="19"/>
        <v>13808.063497316378</v>
      </c>
    </row>
    <row r="588" spans="1:24" x14ac:dyDescent="0.3">
      <c r="A588" s="33">
        <v>2011</v>
      </c>
      <c r="B588" s="3">
        <v>40764</v>
      </c>
      <c r="C588" s="33">
        <v>8</v>
      </c>
      <c r="D588" s="2">
        <v>9</v>
      </c>
      <c r="E588" s="33">
        <v>221</v>
      </c>
      <c r="F588" s="92">
        <v>586</v>
      </c>
      <c r="G588" s="4">
        <v>19.749791666666663</v>
      </c>
      <c r="H588" s="37">
        <v>299.44166666666678</v>
      </c>
      <c r="I588" s="4">
        <v>22.983958333333344</v>
      </c>
      <c r="J588" s="37">
        <v>12.538750000000002</v>
      </c>
      <c r="K588" s="4">
        <v>13.256180555555554</v>
      </c>
      <c r="L588" s="37">
        <v>15.240347222222221</v>
      </c>
      <c r="M588" s="4">
        <v>21.728888888888889</v>
      </c>
      <c r="N588" s="63">
        <v>555.00453333333303</v>
      </c>
      <c r="O588" s="6">
        <v>555.00453333333303</v>
      </c>
      <c r="P588" s="37">
        <v>47.952391679999977</v>
      </c>
      <c r="Q588" s="7">
        <f t="shared" si="20"/>
        <v>47.952391679999977</v>
      </c>
      <c r="R588" s="60">
        <v>299.44166666666678</v>
      </c>
      <c r="S588" s="61">
        <v>2184.906065000001</v>
      </c>
      <c r="T588" s="91"/>
      <c r="U588" s="89">
        <v>67756.31013759911</v>
      </c>
      <c r="V588" s="77">
        <v>2.1947118207116128E-2</v>
      </c>
      <c r="W588" s="80">
        <v>7.0771846316038383E-4</v>
      </c>
      <c r="X588" s="86">
        <f t="shared" si="19"/>
        <v>13856.015888996379</v>
      </c>
    </row>
    <row r="589" spans="1:24" x14ac:dyDescent="0.3">
      <c r="A589" s="33">
        <v>2011</v>
      </c>
      <c r="B589" s="3">
        <v>40765</v>
      </c>
      <c r="C589" s="33">
        <v>8</v>
      </c>
      <c r="D589" s="2">
        <v>10</v>
      </c>
      <c r="E589" s="33">
        <v>222</v>
      </c>
      <c r="F589" s="92">
        <v>587</v>
      </c>
      <c r="G589" s="4">
        <v>17.029999999999998</v>
      </c>
      <c r="H589" s="37">
        <v>300.78750000000002</v>
      </c>
      <c r="I589" s="4">
        <v>19.940625000000001</v>
      </c>
      <c r="J589" s="37">
        <v>12.802083333333334</v>
      </c>
      <c r="K589" s="4">
        <v>13.126805555555556</v>
      </c>
      <c r="L589" s="37">
        <v>14.887083333333331</v>
      </c>
      <c r="M589" s="4">
        <v>20.922499999999996</v>
      </c>
      <c r="N589" s="63">
        <v>700.08295714285703</v>
      </c>
      <c r="O589" s="6">
        <v>700.08295714285703</v>
      </c>
      <c r="P589" s="37">
        <v>60.487167497142842</v>
      </c>
      <c r="Q589" s="7">
        <f t="shared" si="20"/>
        <v>60.487167497142849</v>
      </c>
      <c r="R589" s="60">
        <v>300.78750000000002</v>
      </c>
      <c r="S589" s="61">
        <v>2194.7260725000001</v>
      </c>
      <c r="T589" s="91"/>
      <c r="U589" s="89">
        <v>67756.310137599095</v>
      </c>
      <c r="V589" s="77">
        <v>2.7560235536930697E-2</v>
      </c>
      <c r="W589" s="80">
        <v>8.9271637393337796E-4</v>
      </c>
      <c r="X589" s="86">
        <f t="shared" si="19"/>
        <v>13916.503056493522</v>
      </c>
    </row>
    <row r="590" spans="1:24" x14ac:dyDescent="0.3">
      <c r="A590" s="33">
        <v>2011</v>
      </c>
      <c r="B590" s="3">
        <v>40766</v>
      </c>
      <c r="C590" s="33">
        <v>8</v>
      </c>
      <c r="D590" s="2">
        <v>11</v>
      </c>
      <c r="E590" s="33">
        <v>223</v>
      </c>
      <c r="F590" s="92">
        <v>588</v>
      </c>
      <c r="G590" s="4">
        <v>16.72666666666667</v>
      </c>
      <c r="H590" s="37">
        <v>300.31666666666666</v>
      </c>
      <c r="I590" s="4">
        <v>19.892812499999998</v>
      </c>
      <c r="J590" s="37">
        <v>12.832152777777779</v>
      </c>
      <c r="K590" s="4">
        <v>12.904791666666666</v>
      </c>
      <c r="L590" s="37">
        <v>14.343611111111111</v>
      </c>
      <c r="M590" s="4">
        <v>20.086666666666662</v>
      </c>
      <c r="N590" s="63" t="s">
        <v>27</v>
      </c>
      <c r="O590" s="6">
        <v>676.35017857142896</v>
      </c>
      <c r="P590" s="37" t="s">
        <v>27</v>
      </c>
      <c r="Q590" s="7">
        <f t="shared" si="20"/>
        <v>58.436655428571463</v>
      </c>
      <c r="R590" s="60">
        <v>300.31666666666666</v>
      </c>
      <c r="S590" s="61">
        <v>2191.2905899999996</v>
      </c>
      <c r="T590" s="91"/>
      <c r="U590" s="89">
        <v>67756.310137599095</v>
      </c>
      <c r="V590" s="77" t="s">
        <v>27</v>
      </c>
      <c r="W590" s="80" t="s">
        <v>27</v>
      </c>
      <c r="X590" s="86">
        <f t="shared" si="19"/>
        <v>13974.939711922094</v>
      </c>
    </row>
    <row r="591" spans="1:24" x14ac:dyDescent="0.3">
      <c r="A591" s="33">
        <v>2011</v>
      </c>
      <c r="B591" s="3">
        <v>40767</v>
      </c>
      <c r="C591" s="33">
        <v>8</v>
      </c>
      <c r="D591" s="2">
        <v>12</v>
      </c>
      <c r="E591" s="33">
        <v>224</v>
      </c>
      <c r="F591" s="92">
        <v>589</v>
      </c>
      <c r="G591" s="4">
        <v>19.26520833333333</v>
      </c>
      <c r="H591" s="37">
        <v>299.69166666666666</v>
      </c>
      <c r="I591" s="4">
        <v>22.929270833333327</v>
      </c>
      <c r="J591" s="37">
        <v>12.754513888888887</v>
      </c>
      <c r="K591" s="4">
        <v>12.833194444444446</v>
      </c>
      <c r="L591" s="37">
        <v>14.111805555555556</v>
      </c>
      <c r="M591" s="4">
        <v>20.780416666666664</v>
      </c>
      <c r="N591" s="63">
        <v>652.61739999999998</v>
      </c>
      <c r="O591" s="6">
        <v>652.61739999999998</v>
      </c>
      <c r="P591" s="37">
        <v>56.386143359999998</v>
      </c>
      <c r="Q591" s="7">
        <f t="shared" si="20"/>
        <v>56.386143359999998</v>
      </c>
      <c r="R591" s="60">
        <v>299.69166666666666</v>
      </c>
      <c r="S591" s="61">
        <v>2186.7302149999996</v>
      </c>
      <c r="T591" s="91"/>
      <c r="U591" s="89">
        <v>67756.310137599095</v>
      </c>
      <c r="V591" s="77">
        <v>2.5785596674530793E-2</v>
      </c>
      <c r="W591" s="80">
        <v>8.3219028966440717E-4</v>
      </c>
      <c r="X591" s="86">
        <f t="shared" si="19"/>
        <v>14031.325855282093</v>
      </c>
    </row>
    <row r="592" spans="1:24" x14ac:dyDescent="0.3">
      <c r="A592" s="33">
        <v>2011</v>
      </c>
      <c r="B592" s="3">
        <v>40768</v>
      </c>
      <c r="C592" s="33">
        <v>8</v>
      </c>
      <c r="D592" s="2">
        <v>13</v>
      </c>
      <c r="E592" s="33">
        <v>225</v>
      </c>
      <c r="F592" s="92">
        <v>590</v>
      </c>
      <c r="G592" s="4">
        <v>20.208333333333329</v>
      </c>
      <c r="H592" s="37">
        <v>299.55</v>
      </c>
      <c r="I592" s="4">
        <v>22.899791666666662</v>
      </c>
      <c r="J592" s="37">
        <v>12.734236111111114</v>
      </c>
      <c r="K592" s="4">
        <v>12.743819444444446</v>
      </c>
      <c r="L592" s="37">
        <v>14.036805555555558</v>
      </c>
      <c r="M592" s="4">
        <v>20.985069444444449</v>
      </c>
      <c r="N592" s="63">
        <v>770.31259</v>
      </c>
      <c r="O592" s="6">
        <v>770.31259</v>
      </c>
      <c r="P592" s="37">
        <v>66.555007775999997</v>
      </c>
      <c r="Q592" s="7">
        <f t="shared" si="20"/>
        <v>66.555007775999997</v>
      </c>
      <c r="R592" s="60">
        <v>299.55</v>
      </c>
      <c r="S592" s="61">
        <v>2185.6965299999997</v>
      </c>
      <c r="T592" s="91"/>
      <c r="U592" s="89">
        <v>67756.310137599095</v>
      </c>
      <c r="V592" s="77">
        <v>3.0450250921156014E-2</v>
      </c>
      <c r="W592" s="80">
        <v>9.8227025115211401E-4</v>
      </c>
      <c r="X592" s="86">
        <f t="shared" si="19"/>
        <v>14097.880863058093</v>
      </c>
    </row>
    <row r="593" spans="1:24" x14ac:dyDescent="0.3">
      <c r="A593" s="33">
        <v>2011</v>
      </c>
      <c r="B593" s="3">
        <v>40769</v>
      </c>
      <c r="C593" s="33">
        <v>8</v>
      </c>
      <c r="D593" s="2">
        <v>14</v>
      </c>
      <c r="E593" s="33">
        <v>226</v>
      </c>
      <c r="F593" s="92">
        <v>591</v>
      </c>
      <c r="G593" s="4">
        <v>17.712916666666668</v>
      </c>
      <c r="H593" s="37">
        <v>301.78125</v>
      </c>
      <c r="I593" s="4">
        <v>20.678333333333335</v>
      </c>
      <c r="J593" s="37">
        <v>12.746527777777777</v>
      </c>
      <c r="K593" s="4">
        <v>12.77361111111111</v>
      </c>
      <c r="L593" s="37">
        <v>13.934305555555554</v>
      </c>
      <c r="M593" s="4">
        <v>19.997291666666666</v>
      </c>
      <c r="N593" s="63">
        <v>807.01456666666695</v>
      </c>
      <c r="O593" s="6">
        <v>807.01456666666695</v>
      </c>
      <c r="P593" s="37">
        <v>69.726058560000013</v>
      </c>
      <c r="Q593" s="7">
        <f t="shared" si="20"/>
        <v>69.726058560000013</v>
      </c>
      <c r="R593" s="60">
        <v>301.78125</v>
      </c>
      <c r="S593" s="61">
        <v>2201.9770687499999</v>
      </c>
      <c r="T593" s="91"/>
      <c r="U593" s="89">
        <v>67756.310137599095</v>
      </c>
      <c r="V593" s="77">
        <v>3.1665206486269873E-2</v>
      </c>
      <c r="W593" s="80">
        <v>1.0290710698147637E-3</v>
      </c>
      <c r="X593" s="86">
        <f t="shared" si="19"/>
        <v>14167.606921618093</v>
      </c>
    </row>
    <row r="594" spans="1:24" x14ac:dyDescent="0.3">
      <c r="A594" s="33">
        <v>2011</v>
      </c>
      <c r="B594" s="3">
        <v>40770</v>
      </c>
      <c r="C594" s="33">
        <v>8</v>
      </c>
      <c r="D594" s="2">
        <v>15</v>
      </c>
      <c r="E594" s="33">
        <v>227</v>
      </c>
      <c r="F594" s="92">
        <v>592</v>
      </c>
      <c r="G594" s="4">
        <v>19.424375000000001</v>
      </c>
      <c r="H594" s="37">
        <v>304.7291666666668</v>
      </c>
      <c r="I594" s="4">
        <v>22.337187499999999</v>
      </c>
      <c r="J594" s="37">
        <v>12.818402777777777</v>
      </c>
      <c r="K594" s="4">
        <v>12.893611111111113</v>
      </c>
      <c r="L594" s="37">
        <v>14.016527777777776</v>
      </c>
      <c r="M594" s="4">
        <v>20.17347222222222</v>
      </c>
      <c r="N594" s="63">
        <v>908.34270000000004</v>
      </c>
      <c r="O594" s="6">
        <v>908.34270000000004</v>
      </c>
      <c r="P594" s="37">
        <v>78.480809280000003</v>
      </c>
      <c r="Q594" s="7">
        <f t="shared" si="20"/>
        <v>78.480809280000003</v>
      </c>
      <c r="R594" s="60">
        <v>304.7291666666668</v>
      </c>
      <c r="S594" s="61">
        <v>2223.486837500001</v>
      </c>
      <c r="T594" s="91"/>
      <c r="U594" s="89">
        <v>67756.310137599095</v>
      </c>
      <c r="V594" s="77">
        <v>3.5296277880484631E-2</v>
      </c>
      <c r="W594" s="80">
        <v>1.1582804482803397E-3</v>
      </c>
      <c r="X594" s="86">
        <f t="shared" si="19"/>
        <v>14246.087730898093</v>
      </c>
    </row>
    <row r="595" spans="1:24" x14ac:dyDescent="0.3">
      <c r="A595" s="33">
        <v>2011</v>
      </c>
      <c r="B595" s="3">
        <v>40771</v>
      </c>
      <c r="C595" s="33">
        <v>8</v>
      </c>
      <c r="D595" s="2">
        <v>16</v>
      </c>
      <c r="E595" s="33">
        <v>228</v>
      </c>
      <c r="F595" s="92">
        <v>593</v>
      </c>
      <c r="G595" s="4">
        <v>19.904791666666664</v>
      </c>
      <c r="H595" s="37">
        <v>302.95833333333343</v>
      </c>
      <c r="I595" s="4">
        <v>22.990000000000002</v>
      </c>
      <c r="J595" s="37">
        <v>12.975069444444445</v>
      </c>
      <c r="K595" s="4">
        <v>13.02048611111111</v>
      </c>
      <c r="L595" s="37">
        <v>14.015555555555556</v>
      </c>
      <c r="M595" s="4">
        <v>20.888750000000002</v>
      </c>
      <c r="N595" s="63" t="s">
        <v>27</v>
      </c>
      <c r="O595" s="6">
        <v>824.35045227272701</v>
      </c>
      <c r="P595" s="37" t="s">
        <v>27</v>
      </c>
      <c r="Q595" s="7">
        <f t="shared" si="20"/>
        <v>71.223879076363602</v>
      </c>
      <c r="R595" s="60">
        <v>302.95833333333343</v>
      </c>
      <c r="S595" s="61">
        <v>2210.5657750000009</v>
      </c>
      <c r="T595" s="91"/>
      <c r="U595" s="89">
        <v>67756.310137599095</v>
      </c>
      <c r="V595" s="77" t="s">
        <v>27</v>
      </c>
      <c r="W595" s="80" t="s">
        <v>27</v>
      </c>
      <c r="X595" s="86">
        <f t="shared" si="19"/>
        <v>14317.311609974457</v>
      </c>
    </row>
    <row r="596" spans="1:24" x14ac:dyDescent="0.3">
      <c r="A596" s="33">
        <v>2011</v>
      </c>
      <c r="B596" s="3">
        <v>40772</v>
      </c>
      <c r="C596" s="33">
        <v>8</v>
      </c>
      <c r="D596" s="2">
        <v>17</v>
      </c>
      <c r="E596" s="33">
        <v>229</v>
      </c>
      <c r="F596" s="92">
        <v>594</v>
      </c>
      <c r="G596" s="4">
        <v>20.345000000000002</v>
      </c>
      <c r="H596" s="37">
        <v>302.36874999999998</v>
      </c>
      <c r="I596" s="4">
        <v>22.337395833333336</v>
      </c>
      <c r="J596" s="37">
        <v>13.075069444444445</v>
      </c>
      <c r="K596" s="4">
        <v>13.074239066193853</v>
      </c>
      <c r="L596" s="37">
        <v>14.001906028368792</v>
      </c>
      <c r="M596" s="4">
        <v>21.173407210401891</v>
      </c>
      <c r="N596" s="63">
        <v>740.35820454545501</v>
      </c>
      <c r="O596" s="6">
        <v>740.35820454545501</v>
      </c>
      <c r="P596" s="37">
        <v>63.966948872727308</v>
      </c>
      <c r="Q596" s="7">
        <f t="shared" si="20"/>
        <v>63.966948872727315</v>
      </c>
      <c r="R596" s="60">
        <v>302.36874999999998</v>
      </c>
      <c r="S596" s="61">
        <v>2206.2638212499996</v>
      </c>
      <c r="T596" s="91"/>
      <c r="U596" s="89">
        <v>67756.310137599095</v>
      </c>
      <c r="V596" s="77">
        <v>2.8993336271310313E-2</v>
      </c>
      <c r="W596" s="80">
        <v>9.4407367731246916E-4</v>
      </c>
      <c r="X596" s="86">
        <f t="shared" si="19"/>
        <v>14381.278558847183</v>
      </c>
    </row>
    <row r="597" spans="1:24" x14ac:dyDescent="0.3">
      <c r="A597" s="33">
        <v>2011</v>
      </c>
      <c r="B597" s="3">
        <v>40773</v>
      </c>
      <c r="C597" s="33">
        <v>8</v>
      </c>
      <c r="D597" s="2">
        <v>18</v>
      </c>
      <c r="E597" s="33">
        <v>230</v>
      </c>
      <c r="F597" s="92">
        <v>595</v>
      </c>
      <c r="G597" s="4">
        <v>20.743958333333328</v>
      </c>
      <c r="H597" s="37">
        <v>302.05833333333334</v>
      </c>
      <c r="I597" s="4">
        <v>23.494166666666661</v>
      </c>
      <c r="J597" s="37">
        <v>13.091319444444446</v>
      </c>
      <c r="K597" s="4">
        <v>13.174999999999999</v>
      </c>
      <c r="L597" s="37">
        <v>13.939999999999998</v>
      </c>
      <c r="M597" s="4">
        <v>21.408749999999998</v>
      </c>
      <c r="N597" s="63">
        <v>813.53443636363602</v>
      </c>
      <c r="O597" s="6">
        <v>813.53443636363602</v>
      </c>
      <c r="P597" s="37">
        <v>70.28937530181814</v>
      </c>
      <c r="Q597" s="7">
        <f t="shared" si="20"/>
        <v>70.289375301818168</v>
      </c>
      <c r="R597" s="60">
        <v>302.05833333333334</v>
      </c>
      <c r="S597" s="61">
        <v>2203.9988349999999</v>
      </c>
      <c r="T597" s="91"/>
      <c r="U597" s="89">
        <v>67756.310137599095</v>
      </c>
      <c r="V597" s="77">
        <v>3.189174793815993E-2</v>
      </c>
      <c r="W597" s="80">
        <v>1.0373849337290491E-3</v>
      </c>
      <c r="X597" s="86">
        <f t="shared" si="19"/>
        <v>14451.567934149001</v>
      </c>
    </row>
    <row r="598" spans="1:24" x14ac:dyDescent="0.3">
      <c r="A598" s="33">
        <v>2011</v>
      </c>
      <c r="B598" s="3">
        <v>40774</v>
      </c>
      <c r="C598" s="33">
        <v>8</v>
      </c>
      <c r="D598" s="2">
        <v>19</v>
      </c>
      <c r="E598" s="33">
        <v>231</v>
      </c>
      <c r="F598" s="92">
        <v>596</v>
      </c>
      <c r="G598" s="4">
        <v>20.833958333333332</v>
      </c>
      <c r="H598" s="37">
        <v>301.53749999999997</v>
      </c>
      <c r="I598" s="4">
        <v>23.719895833333339</v>
      </c>
      <c r="J598" s="37">
        <v>13.160763888888889</v>
      </c>
      <c r="K598" s="4">
        <v>13.223541666666664</v>
      </c>
      <c r="L598" s="37">
        <v>13.787569444444443</v>
      </c>
      <c r="M598" s="4">
        <v>21.207013888888884</v>
      </c>
      <c r="N598" s="63">
        <v>529.20735000000002</v>
      </c>
      <c r="O598" s="6">
        <v>529.20735000000002</v>
      </c>
      <c r="P598" s="37">
        <v>45.723515039999995</v>
      </c>
      <c r="Q598" s="7">
        <f t="shared" si="20"/>
        <v>45.723515040000009</v>
      </c>
      <c r="R598" s="60">
        <v>301.53749999999997</v>
      </c>
      <c r="S598" s="61">
        <v>2200.1985224999999</v>
      </c>
      <c r="T598" s="91"/>
      <c r="U598" s="89">
        <v>67756.310137599095</v>
      </c>
      <c r="V598" s="77">
        <v>2.0781540652998053E-2</v>
      </c>
      <c r="W598" s="80">
        <v>6.7482297880662283E-4</v>
      </c>
      <c r="X598" s="86">
        <f t="shared" si="19"/>
        <v>14497.291449189001</v>
      </c>
    </row>
    <row r="599" spans="1:24" x14ac:dyDescent="0.3">
      <c r="A599" s="33">
        <v>2011</v>
      </c>
      <c r="B599" s="3">
        <v>40775</v>
      </c>
      <c r="C599" s="33">
        <v>8</v>
      </c>
      <c r="D599" s="2">
        <v>20</v>
      </c>
      <c r="E599" s="33">
        <v>232</v>
      </c>
      <c r="F599" s="92">
        <v>597</v>
      </c>
      <c r="G599" s="4">
        <v>19.874999999999996</v>
      </c>
      <c r="H599" s="37">
        <v>302.32083333333333</v>
      </c>
      <c r="I599" s="4">
        <v>21.805416666666666</v>
      </c>
      <c r="J599" s="37">
        <v>13.266458333333334</v>
      </c>
      <c r="K599" s="4">
        <v>13.303541666666666</v>
      </c>
      <c r="L599" s="37">
        <v>13.865625000000001</v>
      </c>
      <c r="M599" s="4">
        <v>20.489861111111111</v>
      </c>
      <c r="N599" s="63">
        <v>835.58301500000005</v>
      </c>
      <c r="O599" s="6">
        <v>835.58301500000005</v>
      </c>
      <c r="P599" s="37">
        <v>72.194372496</v>
      </c>
      <c r="Q599" s="7">
        <f t="shared" si="20"/>
        <v>72.194372496</v>
      </c>
      <c r="R599" s="60">
        <v>302.32083333333333</v>
      </c>
      <c r="S599" s="61">
        <v>2205.9141924999999</v>
      </c>
      <c r="T599" s="91"/>
      <c r="U599" s="89">
        <v>67756.310137599095</v>
      </c>
      <c r="V599" s="77">
        <v>3.272764314290072E-2</v>
      </c>
      <c r="W599" s="80">
        <v>1.0655003548656666E-3</v>
      </c>
      <c r="X599" s="86">
        <f t="shared" ref="X599:X662" si="21">X598+Q599</f>
        <v>14569.485821685001</v>
      </c>
    </row>
    <row r="600" spans="1:24" x14ac:dyDescent="0.3">
      <c r="A600" s="33">
        <v>2011</v>
      </c>
      <c r="B600" s="3">
        <v>40776</v>
      </c>
      <c r="C600" s="33">
        <v>8</v>
      </c>
      <c r="D600" s="2">
        <v>21</v>
      </c>
      <c r="E600" s="33">
        <v>233</v>
      </c>
      <c r="F600" s="92">
        <v>598</v>
      </c>
      <c r="G600" s="4">
        <v>16.355833333333333</v>
      </c>
      <c r="H600" s="37">
        <v>307.23749999999995</v>
      </c>
      <c r="I600" s="4">
        <v>19.315520833333338</v>
      </c>
      <c r="J600" s="37">
        <v>13.414722222222219</v>
      </c>
      <c r="K600" s="4">
        <v>13.431527777777781</v>
      </c>
      <c r="L600" s="37">
        <v>13.966527777777776</v>
      </c>
      <c r="M600" s="4">
        <v>19.229861111111109</v>
      </c>
      <c r="N600" s="63">
        <v>577.14801666666699</v>
      </c>
      <c r="O600" s="6">
        <v>577.14801666666699</v>
      </c>
      <c r="P600" s="37">
        <v>49.865588640000027</v>
      </c>
      <c r="Q600" s="7">
        <f t="shared" si="20"/>
        <v>49.865588640000027</v>
      </c>
      <c r="R600" s="60">
        <v>307.23749999999995</v>
      </c>
      <c r="S600" s="61">
        <v>2241.7891424999993</v>
      </c>
      <c r="T600" s="91"/>
      <c r="U600" s="89">
        <v>67756.310137599095</v>
      </c>
      <c r="V600" s="77">
        <v>2.2243656949997938E-2</v>
      </c>
      <c r="W600" s="80">
        <v>7.3595490277928799E-4</v>
      </c>
      <c r="X600" s="86">
        <f t="shared" si="21"/>
        <v>14619.351410325</v>
      </c>
    </row>
    <row r="601" spans="1:24" x14ac:dyDescent="0.3">
      <c r="A601" s="33">
        <v>2011</v>
      </c>
      <c r="B601" s="3">
        <v>40777</v>
      </c>
      <c r="C601" s="33">
        <v>8</v>
      </c>
      <c r="D601" s="2">
        <v>22</v>
      </c>
      <c r="E601" s="33">
        <v>234</v>
      </c>
      <c r="F601" s="92">
        <v>599</v>
      </c>
      <c r="G601" s="4">
        <v>15.078750000000005</v>
      </c>
      <c r="H601" s="37">
        <v>307.38333333333327</v>
      </c>
      <c r="I601" s="4">
        <v>18.384374999999999</v>
      </c>
      <c r="J601" s="37">
        <v>13.452708333333332</v>
      </c>
      <c r="K601" s="4">
        <v>13.511736111111111</v>
      </c>
      <c r="L601" s="37">
        <v>13.963263888888894</v>
      </c>
      <c r="M601" s="4">
        <v>18.484097222222221</v>
      </c>
      <c r="N601" s="63">
        <v>522.45322857142901</v>
      </c>
      <c r="O601" s="6">
        <v>522.45322857142901</v>
      </c>
      <c r="P601" s="37">
        <v>45.139958948571461</v>
      </c>
      <c r="Q601" s="7">
        <f t="shared" si="20"/>
        <v>45.139958948571476</v>
      </c>
      <c r="R601" s="60">
        <v>307.38333333333327</v>
      </c>
      <c r="S601" s="61">
        <v>2242.8532299999993</v>
      </c>
      <c r="T601" s="91"/>
      <c r="U601" s="89">
        <v>67756.310137599095</v>
      </c>
      <c r="V601" s="77">
        <v>2.0126131458263755E-2</v>
      </c>
      <c r="W601" s="80">
        <v>6.6621040692596025E-4</v>
      </c>
      <c r="X601" s="86">
        <f t="shared" si="21"/>
        <v>14664.491369273572</v>
      </c>
    </row>
    <row r="602" spans="1:24" x14ac:dyDescent="0.3">
      <c r="A602" s="33">
        <v>2011</v>
      </c>
      <c r="B602" s="3">
        <v>40778</v>
      </c>
      <c r="C602" s="33">
        <v>8</v>
      </c>
      <c r="D602" s="2">
        <v>23</v>
      </c>
      <c r="E602" s="33">
        <v>235</v>
      </c>
      <c r="F602" s="92">
        <v>600</v>
      </c>
      <c r="G602" s="4">
        <v>18.088333333333338</v>
      </c>
      <c r="H602" s="37">
        <v>306.98958333333337</v>
      </c>
      <c r="I602" s="4">
        <v>20.270208333333336</v>
      </c>
      <c r="J602" s="37">
        <v>13.409305555555555</v>
      </c>
      <c r="K602" s="4">
        <v>13.496666666666663</v>
      </c>
      <c r="L602" s="37">
        <v>13.861527777777775</v>
      </c>
      <c r="M602" s="4">
        <v>19.448125000000001</v>
      </c>
      <c r="N602" s="63">
        <v>977.93057027027101</v>
      </c>
      <c r="O602" s="6">
        <v>977.93057027027101</v>
      </c>
      <c r="P602" s="37">
        <v>84.49320127135141</v>
      </c>
      <c r="Q602" s="7">
        <f t="shared" si="20"/>
        <v>84.49320127135141</v>
      </c>
      <c r="R602" s="60">
        <v>306.98958333333337</v>
      </c>
      <c r="S602" s="61">
        <v>2239.9801937500001</v>
      </c>
      <c r="T602" s="91"/>
      <c r="U602" s="89">
        <v>67756.310137599095</v>
      </c>
      <c r="V602" s="77">
        <v>3.7720512666631879E-2</v>
      </c>
      <c r="W602" s="80">
        <v>1.2470159768110621E-3</v>
      </c>
      <c r="X602" s="86">
        <f t="shared" si="21"/>
        <v>14748.984570544922</v>
      </c>
    </row>
    <row r="603" spans="1:24" x14ac:dyDescent="0.3">
      <c r="A603" s="33">
        <v>2011</v>
      </c>
      <c r="B603" s="3">
        <v>40779</v>
      </c>
      <c r="C603" s="33">
        <v>8</v>
      </c>
      <c r="D603" s="2">
        <v>24</v>
      </c>
      <c r="E603" s="33">
        <v>236</v>
      </c>
      <c r="F603" s="92">
        <v>601</v>
      </c>
      <c r="G603" s="4">
        <v>20.384583333333335</v>
      </c>
      <c r="H603" s="37">
        <v>308.81875000000002</v>
      </c>
      <c r="I603" s="4">
        <v>22.380625000000002</v>
      </c>
      <c r="J603" s="37">
        <v>13.475833333333334</v>
      </c>
      <c r="K603" s="4">
        <v>13.61284722222222</v>
      </c>
      <c r="L603" s="37">
        <v>13.860624999999997</v>
      </c>
      <c r="M603" s="4">
        <v>20.017083333333332</v>
      </c>
      <c r="N603" s="63">
        <v>1010.58221914894</v>
      </c>
      <c r="O603" s="6">
        <v>1010.58221914894</v>
      </c>
      <c r="P603" s="37">
        <v>87.31430373446841</v>
      </c>
      <c r="Q603" s="7">
        <f t="shared" si="20"/>
        <v>87.31430373446841</v>
      </c>
      <c r="R603" s="60">
        <v>308.81875000000002</v>
      </c>
      <c r="S603" s="61">
        <v>2253.3268912500002</v>
      </c>
      <c r="T603" s="91"/>
      <c r="U603" s="89">
        <v>67756.310137599095</v>
      </c>
      <c r="V603" s="77">
        <v>3.8749062141637189E-2</v>
      </c>
      <c r="W603" s="80">
        <v>1.2886519876473654E-3</v>
      </c>
      <c r="X603" s="86">
        <f t="shared" si="21"/>
        <v>14836.298874279391</v>
      </c>
    </row>
    <row r="604" spans="1:24" x14ac:dyDescent="0.3">
      <c r="A604" s="33">
        <v>2011</v>
      </c>
      <c r="B604" s="3">
        <v>40780</v>
      </c>
      <c r="C604" s="33">
        <v>8</v>
      </c>
      <c r="D604" s="2">
        <v>25</v>
      </c>
      <c r="E604" s="33">
        <v>237</v>
      </c>
      <c r="F604" s="92">
        <v>602</v>
      </c>
      <c r="G604" s="4">
        <v>17.811041666666664</v>
      </c>
      <c r="H604" s="37">
        <v>311.31041666666658</v>
      </c>
      <c r="I604" s="4">
        <v>21.296249999999993</v>
      </c>
      <c r="J604" s="37">
        <v>13.56159722222222</v>
      </c>
      <c r="K604" s="4">
        <v>13.653611111111111</v>
      </c>
      <c r="L604" s="37">
        <v>13.889583333333336</v>
      </c>
      <c r="M604" s="4">
        <v>20.467291666666668</v>
      </c>
      <c r="N604" s="63">
        <v>895.76403333333303</v>
      </c>
      <c r="O604" s="6">
        <v>895.76403333333303</v>
      </c>
      <c r="P604" s="37">
        <v>77.394012479999972</v>
      </c>
      <c r="Q604" s="7">
        <f t="shared" si="20"/>
        <v>77.394012479999972</v>
      </c>
      <c r="R604" s="60">
        <v>311.31041666666658</v>
      </c>
      <c r="S604" s="61">
        <v>2271.5075862499993</v>
      </c>
      <c r="T604" s="91"/>
      <c r="U604" s="89">
        <v>67756.310137599095</v>
      </c>
      <c r="V604" s="77">
        <v>3.4071650452978976E-2</v>
      </c>
      <c r="W604" s="80">
        <v>1.1422406610222531E-3</v>
      </c>
      <c r="X604" s="86">
        <f t="shared" si="21"/>
        <v>14913.692886759391</v>
      </c>
    </row>
    <row r="605" spans="1:24" x14ac:dyDescent="0.3">
      <c r="A605" s="33">
        <v>2011</v>
      </c>
      <c r="B605" s="3">
        <v>40781</v>
      </c>
      <c r="C605" s="33">
        <v>8</v>
      </c>
      <c r="D605" s="2">
        <v>26</v>
      </c>
      <c r="E605" s="33">
        <v>238</v>
      </c>
      <c r="F605" s="92">
        <v>603</v>
      </c>
      <c r="G605" s="4">
        <v>19.410208333333333</v>
      </c>
      <c r="H605" s="37">
        <v>309.08125000000007</v>
      </c>
      <c r="I605" s="4">
        <v>22.87135416666667</v>
      </c>
      <c r="J605" s="37">
        <v>13.632500000000002</v>
      </c>
      <c r="K605" s="4">
        <v>13.727569444444446</v>
      </c>
      <c r="L605" s="37">
        <v>13.881388888888891</v>
      </c>
      <c r="M605" s="4">
        <v>20.379652777777778</v>
      </c>
      <c r="N605" s="63">
        <v>810.88789999999995</v>
      </c>
      <c r="O605" s="6">
        <v>810.88789999999995</v>
      </c>
      <c r="P605" s="37">
        <v>70.060714559999994</v>
      </c>
      <c r="Q605" s="7">
        <f t="shared" si="20"/>
        <v>70.060714560000008</v>
      </c>
      <c r="R605" s="60">
        <v>309.08125000000007</v>
      </c>
      <c r="S605" s="61">
        <v>2255.2422487500003</v>
      </c>
      <c r="T605" s="91"/>
      <c r="U605" s="89">
        <v>67756.310137599095</v>
      </c>
      <c r="V605" s="77">
        <v>3.1065715711397358E-2</v>
      </c>
      <c r="W605" s="80">
        <v>1.034010181748698E-3</v>
      </c>
      <c r="X605" s="86">
        <f t="shared" si="21"/>
        <v>14983.753601319391</v>
      </c>
    </row>
    <row r="606" spans="1:24" x14ac:dyDescent="0.3">
      <c r="A606" s="33">
        <v>2011</v>
      </c>
      <c r="B606" s="3">
        <v>40782</v>
      </c>
      <c r="C606" s="33">
        <v>8</v>
      </c>
      <c r="D606" s="2">
        <v>27</v>
      </c>
      <c r="E606" s="33">
        <v>239</v>
      </c>
      <c r="F606" s="92">
        <v>604</v>
      </c>
      <c r="G606" s="4">
        <v>19.224375000000002</v>
      </c>
      <c r="H606" s="37">
        <v>309.57499999999999</v>
      </c>
      <c r="I606" s="4">
        <v>22.753437499999997</v>
      </c>
      <c r="J606" s="37">
        <v>13.716249999999997</v>
      </c>
      <c r="K606" s="4">
        <v>13.833194444444445</v>
      </c>
      <c r="L606" s="37">
        <v>13.939583333333337</v>
      </c>
      <c r="M606" s="4">
        <v>20.176666666666666</v>
      </c>
      <c r="N606" s="63">
        <v>1118.06406153846</v>
      </c>
      <c r="O606" s="6">
        <v>1118.06406153846</v>
      </c>
      <c r="P606" s="37">
        <v>96.600734916922931</v>
      </c>
      <c r="Q606" s="7">
        <f t="shared" si="20"/>
        <v>96.600734916922931</v>
      </c>
      <c r="R606" s="60">
        <v>309.57499999999999</v>
      </c>
      <c r="S606" s="61">
        <v>2258.8449449999998</v>
      </c>
      <c r="T606" s="91"/>
      <c r="U606" s="89">
        <v>67756.310137599095</v>
      </c>
      <c r="V606" s="77">
        <v>4.2765544899728801E-2</v>
      </c>
      <c r="W606" s="80">
        <v>1.4257083173618334E-3</v>
      </c>
      <c r="X606" s="86">
        <f t="shared" si="21"/>
        <v>15080.354336236314</v>
      </c>
    </row>
    <row r="607" spans="1:24" x14ac:dyDescent="0.3">
      <c r="A607" s="33">
        <v>2011</v>
      </c>
      <c r="B607" s="3">
        <v>40783</v>
      </c>
      <c r="C607" s="33">
        <v>8</v>
      </c>
      <c r="D607" s="2">
        <v>28</v>
      </c>
      <c r="E607" s="33">
        <v>240</v>
      </c>
      <c r="F607" s="92">
        <v>605</v>
      </c>
      <c r="G607" s="4">
        <v>16.311875000000001</v>
      </c>
      <c r="H607" s="37">
        <v>307.83750000000003</v>
      </c>
      <c r="I607" s="4">
        <v>18.547395833333336</v>
      </c>
      <c r="J607" s="37">
        <v>13.775208333333332</v>
      </c>
      <c r="K607" s="4">
        <v>13.868124999999999</v>
      </c>
      <c r="L607" s="37">
        <v>13.973819444444445</v>
      </c>
      <c r="M607" s="4">
        <v>19.697708333333335</v>
      </c>
      <c r="N607" s="63">
        <v>1212.8471648648599</v>
      </c>
      <c r="O607" s="6">
        <v>1212.8471648648599</v>
      </c>
      <c r="P607" s="37">
        <v>104.78999504432389</v>
      </c>
      <c r="Q607" s="7">
        <f t="shared" si="20"/>
        <v>104.78999504432389</v>
      </c>
      <c r="R607" s="60">
        <v>307.83750000000003</v>
      </c>
      <c r="S607" s="61">
        <v>2246.1671025000001</v>
      </c>
      <c r="T607" s="91"/>
      <c r="U607" s="89">
        <v>67756.310137599095</v>
      </c>
      <c r="V607" s="77">
        <v>4.665280465006004E-2</v>
      </c>
      <c r="W607" s="80">
        <v>1.546571748542933E-3</v>
      </c>
      <c r="X607" s="86">
        <f t="shared" si="21"/>
        <v>15185.144331280639</v>
      </c>
    </row>
    <row r="608" spans="1:24" x14ac:dyDescent="0.3">
      <c r="A608" s="33">
        <v>2011</v>
      </c>
      <c r="B608" s="3">
        <v>40784</v>
      </c>
      <c r="C608" s="33">
        <v>8</v>
      </c>
      <c r="D608" s="2">
        <v>29</v>
      </c>
      <c r="E608" s="33">
        <v>241</v>
      </c>
      <c r="F608" s="92">
        <v>606</v>
      </c>
      <c r="G608" s="4">
        <v>16.399166666666662</v>
      </c>
      <c r="H608" s="37">
        <v>307.65416666666664</v>
      </c>
      <c r="I608" s="4">
        <v>19.336041666666667</v>
      </c>
      <c r="J608" s="37">
        <v>13.838055555555551</v>
      </c>
      <c r="K608" s="4">
        <v>13.910347222222219</v>
      </c>
      <c r="L608" s="37">
        <v>13.999236111111108</v>
      </c>
      <c r="M608" s="4">
        <v>18.824444444444442</v>
      </c>
      <c r="N608" s="63">
        <v>842.17629999999997</v>
      </c>
      <c r="O608" s="6">
        <v>842.17629999999997</v>
      </c>
      <c r="P608" s="37">
        <v>72.764032319999984</v>
      </c>
      <c r="Q608" s="7">
        <f t="shared" si="20"/>
        <v>72.764032320000013</v>
      </c>
      <c r="R608" s="60">
        <v>307.65416666666664</v>
      </c>
      <c r="S608" s="61">
        <v>2244.8293924999998</v>
      </c>
      <c r="T608" s="91"/>
      <c r="U608" s="89">
        <v>67756.310137599095</v>
      </c>
      <c r="V608" s="77">
        <v>3.2414058976199006E-2</v>
      </c>
      <c r="W608" s="80">
        <v>1.0739078348899348E-3</v>
      </c>
      <c r="X608" s="86">
        <f t="shared" si="21"/>
        <v>15257.908363600638</v>
      </c>
    </row>
    <row r="609" spans="1:24" x14ac:dyDescent="0.3">
      <c r="A609" s="33">
        <v>2011</v>
      </c>
      <c r="B609" s="3">
        <v>40785</v>
      </c>
      <c r="C609" s="33">
        <v>8</v>
      </c>
      <c r="D609" s="2">
        <v>30</v>
      </c>
      <c r="E609" s="33">
        <v>242</v>
      </c>
      <c r="F609" s="92">
        <v>607</v>
      </c>
      <c r="G609" s="4">
        <v>18.590833333333332</v>
      </c>
      <c r="H609" s="37">
        <v>306.95416666666671</v>
      </c>
      <c r="I609" s="4">
        <v>21.013229166666669</v>
      </c>
      <c r="J609" s="37">
        <v>13.958263888888892</v>
      </c>
      <c r="K609" s="4">
        <v>14.036666666666667</v>
      </c>
      <c r="L609" s="37">
        <v>14.138402777777776</v>
      </c>
      <c r="M609" s="4">
        <v>18.761180555555558</v>
      </c>
      <c r="N609" s="63">
        <v>1096.35557857143</v>
      </c>
      <c r="O609" s="6">
        <v>1096.35557857143</v>
      </c>
      <c r="P609" s="37">
        <v>94.725121988571544</v>
      </c>
      <c r="Q609" s="7">
        <f t="shared" si="20"/>
        <v>94.725121988571559</v>
      </c>
      <c r="R609" s="60">
        <v>306.95416666666671</v>
      </c>
      <c r="S609" s="61">
        <v>2239.7217725</v>
      </c>
      <c r="T609" s="91"/>
      <c r="U609" s="89">
        <v>67756.310137599095</v>
      </c>
      <c r="V609" s="77">
        <v>4.229325407808953E-2</v>
      </c>
      <c r="W609" s="80">
        <v>1.3980265719341026E-3</v>
      </c>
      <c r="X609" s="86">
        <f t="shared" si="21"/>
        <v>15352.633485589209</v>
      </c>
    </row>
    <row r="610" spans="1:24" x14ac:dyDescent="0.3">
      <c r="A610" s="33">
        <v>2011</v>
      </c>
      <c r="B610" s="3">
        <v>40786</v>
      </c>
      <c r="C610" s="33">
        <v>8</v>
      </c>
      <c r="D610" s="2">
        <v>31</v>
      </c>
      <c r="E610" s="33">
        <v>243</v>
      </c>
      <c r="F610" s="92">
        <v>608</v>
      </c>
      <c r="G610" s="4">
        <v>18.689999999999998</v>
      </c>
      <c r="H610" s="37">
        <v>306.64999999999992</v>
      </c>
      <c r="I610" s="4">
        <v>20.852812499999999</v>
      </c>
      <c r="J610" s="37">
        <v>14.102569444444443</v>
      </c>
      <c r="K610" s="4">
        <v>14.188472222222224</v>
      </c>
      <c r="L610" s="37">
        <v>14.334999999999999</v>
      </c>
      <c r="M610" s="4">
        <v>18.509930555555556</v>
      </c>
      <c r="N610" s="63">
        <v>1197.3894</v>
      </c>
      <c r="O610" s="6">
        <v>1197.3894</v>
      </c>
      <c r="P610" s="37">
        <v>103.45444415999999</v>
      </c>
      <c r="Q610" s="7">
        <f t="shared" si="20"/>
        <v>103.45444415999999</v>
      </c>
      <c r="R610" s="60">
        <v>306.64999999999992</v>
      </c>
      <c r="S610" s="61">
        <v>2237.5023899999997</v>
      </c>
      <c r="T610" s="91"/>
      <c r="U610" s="89">
        <v>67756.310137599095</v>
      </c>
      <c r="V610" s="77">
        <v>4.6236573700374914E-2</v>
      </c>
      <c r="W610" s="80">
        <v>1.5268606562238315E-3</v>
      </c>
      <c r="X610" s="86">
        <f t="shared" si="21"/>
        <v>15456.087929749208</v>
      </c>
    </row>
    <row r="611" spans="1:24" x14ac:dyDescent="0.3">
      <c r="A611" s="33">
        <v>2011</v>
      </c>
      <c r="B611" s="3">
        <v>40787</v>
      </c>
      <c r="C611" s="33">
        <v>9</v>
      </c>
      <c r="D611" s="2">
        <v>1</v>
      </c>
      <c r="E611" s="33">
        <v>244</v>
      </c>
      <c r="F611" s="92">
        <v>609</v>
      </c>
      <c r="G611" s="4">
        <v>19.88</v>
      </c>
      <c r="H611" s="37">
        <v>310.36874999999998</v>
      </c>
      <c r="I611" s="4">
        <v>22.108229166666661</v>
      </c>
      <c r="J611" s="37">
        <v>14.246944444444443</v>
      </c>
      <c r="K611" s="4">
        <v>14.346805555555557</v>
      </c>
      <c r="L611" s="37">
        <v>14.518125</v>
      </c>
      <c r="M611" s="4">
        <v>18.265138888888888</v>
      </c>
      <c r="N611" s="63">
        <v>997.73798260869603</v>
      </c>
      <c r="O611" s="6">
        <v>997.73798260869603</v>
      </c>
      <c r="P611" s="37">
        <v>86.204561697391327</v>
      </c>
      <c r="Q611" s="7">
        <f t="shared" si="20"/>
        <v>86.204561697391327</v>
      </c>
      <c r="R611" s="60">
        <v>310.36874999999998</v>
      </c>
      <c r="S611" s="61">
        <v>2264.6366212499997</v>
      </c>
      <c r="T611" s="91"/>
      <c r="U611" s="89">
        <v>67756.310137599095</v>
      </c>
      <c r="V611" s="77">
        <v>3.8065516069332769E-2</v>
      </c>
      <c r="W611" s="80">
        <v>1.2722735568440435E-3</v>
      </c>
      <c r="X611" s="86">
        <f t="shared" si="21"/>
        <v>15542.2924914466</v>
      </c>
    </row>
    <row r="612" spans="1:24" x14ac:dyDescent="0.3">
      <c r="A612" s="33">
        <v>2011</v>
      </c>
      <c r="B612" s="3">
        <v>40788</v>
      </c>
      <c r="C612" s="33">
        <v>9</v>
      </c>
      <c r="D612" s="2">
        <v>2</v>
      </c>
      <c r="E612" s="33">
        <v>245</v>
      </c>
      <c r="F612" s="92">
        <v>610</v>
      </c>
      <c r="G612" s="4">
        <v>23.842500000000005</v>
      </c>
      <c r="H612" s="37">
        <v>313.24583333333345</v>
      </c>
      <c r="I612" s="4">
        <v>25.316145833333334</v>
      </c>
      <c r="J612" s="37">
        <v>14.502986111111113</v>
      </c>
      <c r="K612" s="4">
        <v>14.626527777777776</v>
      </c>
      <c r="L612" s="37">
        <v>14.83090277777778</v>
      </c>
      <c r="M612" s="4">
        <v>18.911597222222223</v>
      </c>
      <c r="N612" s="63">
        <v>1409.4364083333301</v>
      </c>
      <c r="O612" s="6">
        <v>1409.4364083333301</v>
      </c>
      <c r="P612" s="37">
        <v>121.77530567999972</v>
      </c>
      <c r="Q612" s="7">
        <f t="shared" si="20"/>
        <v>121.7753056799997</v>
      </c>
      <c r="R612" s="60">
        <v>313.24583333333345</v>
      </c>
      <c r="S612" s="61">
        <v>2285.6295475000006</v>
      </c>
      <c r="T612" s="91"/>
      <c r="U612" s="89">
        <v>67756.310137599095</v>
      </c>
      <c r="V612" s="77">
        <v>5.3278671433520962E-2</v>
      </c>
      <c r="W612" s="80">
        <v>1.7972540923893168E-3</v>
      </c>
      <c r="X612" s="86">
        <f t="shared" si="21"/>
        <v>15664.0677971266</v>
      </c>
    </row>
    <row r="613" spans="1:24" x14ac:dyDescent="0.3">
      <c r="A613" s="33">
        <v>2011</v>
      </c>
      <c r="B613" s="3">
        <v>40789</v>
      </c>
      <c r="C613" s="33">
        <v>9</v>
      </c>
      <c r="D613" s="2">
        <v>3</v>
      </c>
      <c r="E613" s="33">
        <v>246</v>
      </c>
      <c r="F613" s="92">
        <v>611</v>
      </c>
      <c r="G613" s="4">
        <v>24.091458333333332</v>
      </c>
      <c r="H613" s="37">
        <v>310.53125000000006</v>
      </c>
      <c r="I613" s="4">
        <v>25.639374999999994</v>
      </c>
      <c r="J613" s="37">
        <v>14.709444444444443</v>
      </c>
      <c r="K613" s="4">
        <v>14.767361111111107</v>
      </c>
      <c r="L613" s="37">
        <v>15.047013888888889</v>
      </c>
      <c r="M613" s="4">
        <v>19.535624999999996</v>
      </c>
      <c r="N613" s="63">
        <v>1533.2412999999999</v>
      </c>
      <c r="O613" s="6">
        <v>1533.2412999999999</v>
      </c>
      <c r="P613" s="37">
        <v>132.47204832</v>
      </c>
      <c r="Q613" s="7">
        <f t="shared" si="20"/>
        <v>132.47204832</v>
      </c>
      <c r="R613" s="60">
        <v>310.53125000000006</v>
      </c>
      <c r="S613" s="61">
        <v>2265.8223187500002</v>
      </c>
      <c r="T613" s="91"/>
      <c r="U613" s="89">
        <v>67756.310137599095</v>
      </c>
      <c r="V613" s="77">
        <v>5.8465329440784065E-2</v>
      </c>
      <c r="W613" s="80">
        <v>1.9551248887517132E-3</v>
      </c>
      <c r="X613" s="86">
        <f t="shared" si="21"/>
        <v>15796.539845446599</v>
      </c>
    </row>
    <row r="614" spans="1:24" x14ac:dyDescent="0.3">
      <c r="A614" s="33">
        <v>2011</v>
      </c>
      <c r="B614" s="3">
        <v>40790</v>
      </c>
      <c r="C614" s="33">
        <v>9</v>
      </c>
      <c r="D614" s="2">
        <v>4</v>
      </c>
      <c r="E614" s="33">
        <v>247</v>
      </c>
      <c r="F614" s="92">
        <v>612</v>
      </c>
      <c r="G614" s="4">
        <v>19.590208333333333</v>
      </c>
      <c r="H614" s="37">
        <v>310.75208333333336</v>
      </c>
      <c r="I614" s="4">
        <v>21.942916666666669</v>
      </c>
      <c r="J614" s="37">
        <v>15.021805555555554</v>
      </c>
      <c r="K614" s="4">
        <v>15.117569444444449</v>
      </c>
      <c r="L614" s="37">
        <v>15.450138888888892</v>
      </c>
      <c r="M614" s="4">
        <v>19.280486111111113</v>
      </c>
      <c r="N614" s="63">
        <v>1250.23711875</v>
      </c>
      <c r="O614" s="6">
        <v>1250.23711875</v>
      </c>
      <c r="P614" s="37">
        <v>108.02048705999999</v>
      </c>
      <c r="Q614" s="7">
        <f t="shared" si="20"/>
        <v>108.02048706000001</v>
      </c>
      <c r="R614" s="60">
        <v>310.75208333333336</v>
      </c>
      <c r="S614" s="61">
        <v>2267.4336512499999</v>
      </c>
      <c r="T614" s="91"/>
      <c r="U614" s="89">
        <v>67756.310137599095</v>
      </c>
      <c r="V614" s="77">
        <v>4.7639977028853753E-2</v>
      </c>
      <c r="W614" s="80">
        <v>1.5942498468501701E-3</v>
      </c>
      <c r="X614" s="86">
        <f t="shared" si="21"/>
        <v>15904.560332506599</v>
      </c>
    </row>
    <row r="615" spans="1:24" x14ac:dyDescent="0.3">
      <c r="A615" s="33">
        <v>2011</v>
      </c>
      <c r="B615" s="3">
        <v>40791</v>
      </c>
      <c r="C615" s="33">
        <v>9</v>
      </c>
      <c r="D615" s="2">
        <v>5</v>
      </c>
      <c r="E615" s="33">
        <v>248</v>
      </c>
      <c r="F615" s="92">
        <v>613</v>
      </c>
      <c r="G615" s="4">
        <v>12.250416666666665</v>
      </c>
      <c r="H615" s="37">
        <v>313.66249999999997</v>
      </c>
      <c r="I615" s="4">
        <v>15.797812500000003</v>
      </c>
      <c r="J615" s="37">
        <v>15.344722222222222</v>
      </c>
      <c r="K615" s="4">
        <v>15.401527777777774</v>
      </c>
      <c r="L615" s="37">
        <v>15.761597222222221</v>
      </c>
      <c r="M615" s="4">
        <v>17.845833333333335</v>
      </c>
      <c r="N615" s="63">
        <v>1175.41112857143</v>
      </c>
      <c r="O615" s="6">
        <v>1175.41112857143</v>
      </c>
      <c r="P615" s="37">
        <v>101.55552150857154</v>
      </c>
      <c r="Q615" s="7">
        <f t="shared" si="20"/>
        <v>101.55552150857153</v>
      </c>
      <c r="R615" s="60">
        <v>313.66249999999997</v>
      </c>
      <c r="S615" s="61">
        <v>2288.6697974999997</v>
      </c>
      <c r="T615" s="91"/>
      <c r="U615" s="89">
        <v>67756.310137599095</v>
      </c>
      <c r="V615" s="77">
        <v>4.4373164542785712E-2</v>
      </c>
      <c r="W615" s="80">
        <v>1.4988348878847331E-3</v>
      </c>
      <c r="X615" s="86">
        <f t="shared" si="21"/>
        <v>16006.11585401517</v>
      </c>
    </row>
    <row r="616" spans="1:24" x14ac:dyDescent="0.3">
      <c r="A616" s="33">
        <v>2011</v>
      </c>
      <c r="B616" s="3">
        <v>40792</v>
      </c>
      <c r="C616" s="33">
        <v>9</v>
      </c>
      <c r="D616" s="2">
        <v>6</v>
      </c>
      <c r="E616" s="33">
        <v>249</v>
      </c>
      <c r="F616" s="92">
        <v>614</v>
      </c>
      <c r="G616" s="4">
        <v>11.560416666666669</v>
      </c>
      <c r="H616" s="37">
        <v>310.65416666666664</v>
      </c>
      <c r="I616" s="4">
        <v>15.736875000000001</v>
      </c>
      <c r="J616" s="37">
        <v>15.485694444444443</v>
      </c>
      <c r="K616" s="4">
        <v>15.564652777777773</v>
      </c>
      <c r="L616" s="37">
        <v>15.858958333333334</v>
      </c>
      <c r="M616" s="4">
        <v>16.939930555555559</v>
      </c>
      <c r="N616" s="63">
        <v>1493.2989972222199</v>
      </c>
      <c r="O616" s="6">
        <v>1493.2989972222199</v>
      </c>
      <c r="P616" s="37">
        <v>129.02103335999979</v>
      </c>
      <c r="Q616" s="7">
        <f t="shared" si="20"/>
        <v>129.02103335999979</v>
      </c>
      <c r="R616" s="60">
        <v>310.65416666666664</v>
      </c>
      <c r="S616" s="61">
        <v>2266.7191924999997</v>
      </c>
      <c r="T616" s="91"/>
      <c r="U616" s="89">
        <v>67756.310137599095</v>
      </c>
      <c r="V616" s="77">
        <v>5.6919725119413886E-2</v>
      </c>
      <c r="W616" s="80">
        <v>1.9041921423699826E-3</v>
      </c>
      <c r="X616" s="86">
        <f t="shared" si="21"/>
        <v>16135.136887375169</v>
      </c>
    </row>
    <row r="617" spans="1:24" x14ac:dyDescent="0.3">
      <c r="A617" s="33">
        <v>2011</v>
      </c>
      <c r="B617" s="3">
        <v>40793</v>
      </c>
      <c r="C617" s="33">
        <v>9</v>
      </c>
      <c r="D617" s="2">
        <v>7</v>
      </c>
      <c r="E617" s="33">
        <v>250</v>
      </c>
      <c r="F617" s="92">
        <v>615</v>
      </c>
      <c r="G617" s="4">
        <v>14.331041666666666</v>
      </c>
      <c r="H617" s="37">
        <v>310.34374999999983</v>
      </c>
      <c r="I617" s="4">
        <v>16.6678125</v>
      </c>
      <c r="J617" s="37">
        <v>15.511249999999995</v>
      </c>
      <c r="K617" s="4">
        <v>15.517361111111112</v>
      </c>
      <c r="L617" s="37">
        <v>15.868055555555552</v>
      </c>
      <c r="M617" s="4">
        <v>16.465347222222221</v>
      </c>
      <c r="N617" s="63">
        <v>1404.6461187499999</v>
      </c>
      <c r="O617" s="6">
        <v>1404.6461187499999</v>
      </c>
      <c r="P617" s="37">
        <v>121.36142466</v>
      </c>
      <c r="Q617" s="7">
        <f t="shared" si="20"/>
        <v>121.36142466</v>
      </c>
      <c r="R617" s="60">
        <v>310.34374999999983</v>
      </c>
      <c r="S617" s="61">
        <v>2264.4542062499986</v>
      </c>
      <c r="T617" s="91"/>
      <c r="U617" s="89">
        <v>67756.310137599095</v>
      </c>
      <c r="V617" s="77">
        <v>5.3594117436791981E-2</v>
      </c>
      <c r="W617" s="80">
        <v>1.7911457163700322E-3</v>
      </c>
      <c r="X617" s="86">
        <f t="shared" si="21"/>
        <v>16256.498312035168</v>
      </c>
    </row>
    <row r="618" spans="1:24" x14ac:dyDescent="0.3">
      <c r="A618" s="33">
        <v>2011</v>
      </c>
      <c r="B618" s="3">
        <v>40794</v>
      </c>
      <c r="C618" s="33">
        <v>9</v>
      </c>
      <c r="D618" s="2">
        <v>8</v>
      </c>
      <c r="E618" s="33">
        <v>251</v>
      </c>
      <c r="F618" s="92">
        <v>616</v>
      </c>
      <c r="G618" s="4">
        <v>16.723749999999999</v>
      </c>
      <c r="H618" s="37">
        <v>310.72291666666672</v>
      </c>
      <c r="I618" s="4">
        <v>19.897395833333334</v>
      </c>
      <c r="J618" s="37">
        <v>15.478888888888887</v>
      </c>
      <c r="K618" s="4">
        <v>15.571180555555559</v>
      </c>
      <c r="L618" s="37">
        <v>15.861527777777775</v>
      </c>
      <c r="M618" s="4">
        <v>16.75430555555555</v>
      </c>
      <c r="N618" s="63">
        <v>1395.619835</v>
      </c>
      <c r="O618" s="6">
        <v>1395.619835</v>
      </c>
      <c r="P618" s="37">
        <v>120.581553744</v>
      </c>
      <c r="Q618" s="7">
        <f t="shared" si="20"/>
        <v>120.58155374399999</v>
      </c>
      <c r="R618" s="60">
        <v>310.72291666666672</v>
      </c>
      <c r="S618" s="61">
        <v>2267.2208337500001</v>
      </c>
      <c r="T618" s="91"/>
      <c r="U618" s="89">
        <v>67756.310137599095</v>
      </c>
      <c r="V618" s="77">
        <v>5.3184741401902706E-2</v>
      </c>
      <c r="W618" s="80">
        <v>1.7796357785588343E-3</v>
      </c>
      <c r="X618" s="86">
        <f t="shared" si="21"/>
        <v>16377.079865779167</v>
      </c>
    </row>
    <row r="619" spans="1:24" x14ac:dyDescent="0.3">
      <c r="A619" s="33">
        <v>2011</v>
      </c>
      <c r="B619" s="3">
        <v>40795</v>
      </c>
      <c r="C619" s="33">
        <v>9</v>
      </c>
      <c r="D619" s="2">
        <v>9</v>
      </c>
      <c r="E619" s="33">
        <v>252</v>
      </c>
      <c r="F619" s="92">
        <v>617</v>
      </c>
      <c r="G619" s="4">
        <v>18.666666666666664</v>
      </c>
      <c r="H619" s="37">
        <v>310.49791666666664</v>
      </c>
      <c r="I619" s="4">
        <v>21.491875</v>
      </c>
      <c r="J619" s="37">
        <v>15.533263888888888</v>
      </c>
      <c r="K619" s="4">
        <v>15.635486111111112</v>
      </c>
      <c r="L619" s="37">
        <v>16.152777777777779</v>
      </c>
      <c r="M619" s="4">
        <v>17.262222222222224</v>
      </c>
      <c r="N619" s="63">
        <v>1775.7595249999999</v>
      </c>
      <c r="O619" s="6">
        <v>1775.7595249999999</v>
      </c>
      <c r="P619" s="37">
        <v>153.42562296</v>
      </c>
      <c r="Q619" s="7">
        <f t="shared" si="20"/>
        <v>153.42562295999997</v>
      </c>
      <c r="R619" s="60">
        <v>310.49791666666664</v>
      </c>
      <c r="S619" s="61">
        <v>2265.57909875</v>
      </c>
      <c r="T619" s="91"/>
      <c r="U619" s="89">
        <v>67756.310137599095</v>
      </c>
      <c r="V619" s="77">
        <v>6.7720267654592298E-2</v>
      </c>
      <c r="W619" s="80">
        <v>2.2643739402045979E-3</v>
      </c>
      <c r="X619" s="86">
        <f t="shared" si="21"/>
        <v>16530.505488739167</v>
      </c>
    </row>
    <row r="620" spans="1:24" x14ac:dyDescent="0.3">
      <c r="A620" s="33">
        <v>2011</v>
      </c>
      <c r="B620" s="3">
        <v>40796</v>
      </c>
      <c r="C620" s="33">
        <v>9</v>
      </c>
      <c r="D620" s="2">
        <v>10</v>
      </c>
      <c r="E620" s="33">
        <v>253</v>
      </c>
      <c r="F620" s="92">
        <v>618</v>
      </c>
      <c r="G620" s="4">
        <v>18.576249999999998</v>
      </c>
      <c r="H620" s="37">
        <v>310.01666666666659</v>
      </c>
      <c r="I620" s="4">
        <v>20.264583333333334</v>
      </c>
      <c r="J620" s="37">
        <v>15.682013888888889</v>
      </c>
      <c r="K620" s="4">
        <v>15.781944444444449</v>
      </c>
      <c r="L620" s="37">
        <v>16.635208333333335</v>
      </c>
      <c r="M620" s="4">
        <v>17.485902777777778</v>
      </c>
      <c r="N620" s="63">
        <v>1504.0168727272701</v>
      </c>
      <c r="O620" s="6">
        <v>1504.0168727272701</v>
      </c>
      <c r="P620" s="37">
        <v>129.94705780363614</v>
      </c>
      <c r="Q620" s="7">
        <f t="shared" si="20"/>
        <v>129.94705780363614</v>
      </c>
      <c r="R620" s="60">
        <v>310.01666666666659</v>
      </c>
      <c r="S620" s="61">
        <v>2262.0676099999996</v>
      </c>
      <c r="T620" s="91"/>
      <c r="U620" s="89">
        <v>67756.310137599095</v>
      </c>
      <c r="V620" s="77">
        <v>5.7446142294410099E-2</v>
      </c>
      <c r="W620" s="80">
        <v>1.9178591269173374E-3</v>
      </c>
      <c r="X620" s="86">
        <f t="shared" si="21"/>
        <v>16660.452546542801</v>
      </c>
    </row>
    <row r="621" spans="1:24" x14ac:dyDescent="0.3">
      <c r="A621" s="33">
        <v>2011</v>
      </c>
      <c r="B621" s="3">
        <v>40797</v>
      </c>
      <c r="C621" s="33">
        <v>9</v>
      </c>
      <c r="D621" s="2">
        <v>11</v>
      </c>
      <c r="E621" s="33">
        <v>254</v>
      </c>
      <c r="F621" s="92">
        <v>619</v>
      </c>
      <c r="G621" s="4">
        <v>17.783541666666661</v>
      </c>
      <c r="H621" s="37">
        <v>310.16041666666666</v>
      </c>
      <c r="I621" s="4">
        <v>20.116145833333331</v>
      </c>
      <c r="J621" s="37">
        <v>15.874861111111111</v>
      </c>
      <c r="K621" s="4">
        <v>15.936666666666666</v>
      </c>
      <c r="L621" s="37">
        <v>16.974999999999998</v>
      </c>
      <c r="M621" s="4">
        <v>17.563333333333336</v>
      </c>
      <c r="N621" s="63">
        <v>1285.1354100000001</v>
      </c>
      <c r="O621" s="6">
        <v>1285.1354100000001</v>
      </c>
      <c r="P621" s="37">
        <v>111.035699424</v>
      </c>
      <c r="Q621" s="7">
        <f t="shared" si="20"/>
        <v>111.03569942400003</v>
      </c>
      <c r="R621" s="60">
        <v>310.16041666666666</v>
      </c>
      <c r="S621" s="61">
        <v>2263.1164962499997</v>
      </c>
      <c r="T621" s="91"/>
      <c r="U621" s="89">
        <v>67756.310137599095</v>
      </c>
      <c r="V621" s="77">
        <v>4.9063183273148757E-2</v>
      </c>
      <c r="W621" s="80">
        <v>1.6387506816488292E-3</v>
      </c>
      <c r="X621" s="86">
        <f t="shared" si="21"/>
        <v>16771.488245966801</v>
      </c>
    </row>
    <row r="622" spans="1:24" x14ac:dyDescent="0.3">
      <c r="A622" s="33">
        <v>2011</v>
      </c>
      <c r="B622" s="3">
        <v>40798</v>
      </c>
      <c r="C622" s="33">
        <v>9</v>
      </c>
      <c r="D622" s="2">
        <v>12</v>
      </c>
      <c r="E622" s="33">
        <v>255</v>
      </c>
      <c r="F622" s="92">
        <v>620</v>
      </c>
      <c r="G622" s="4">
        <v>19.96854166666667</v>
      </c>
      <c r="H622" s="37">
        <v>313.26666666666665</v>
      </c>
      <c r="I622" s="4">
        <v>21.950416666666669</v>
      </c>
      <c r="J622" s="37">
        <v>15.990624999999996</v>
      </c>
      <c r="K622" s="4">
        <v>16.062083333333337</v>
      </c>
      <c r="L622" s="37">
        <v>17.315208333333334</v>
      </c>
      <c r="M622" s="4">
        <v>17.726597222222225</v>
      </c>
      <c r="N622" s="63">
        <v>1423.15527727273</v>
      </c>
      <c r="O622" s="6">
        <v>1423.15527727273</v>
      </c>
      <c r="P622" s="37">
        <v>122.96061595636387</v>
      </c>
      <c r="Q622" s="7">
        <f t="shared" si="20"/>
        <v>122.96061595636388</v>
      </c>
      <c r="R622" s="60">
        <v>313.26666666666665</v>
      </c>
      <c r="S622" s="61">
        <v>2285.7815599999999</v>
      </c>
      <c r="T622" s="91"/>
      <c r="U622" s="89">
        <v>67756.310137599095</v>
      </c>
      <c r="V622" s="77">
        <v>5.3793686198240168E-2</v>
      </c>
      <c r="W622" s="80">
        <v>1.8147478176815739E-3</v>
      </c>
      <c r="X622" s="86">
        <f t="shared" si="21"/>
        <v>16894.448861923163</v>
      </c>
    </row>
    <row r="623" spans="1:24" x14ac:dyDescent="0.3">
      <c r="A623" s="33">
        <v>2011</v>
      </c>
      <c r="B623" s="3">
        <v>40799</v>
      </c>
      <c r="C623" s="33">
        <v>9</v>
      </c>
      <c r="D623" s="2">
        <v>13</v>
      </c>
      <c r="E623" s="33">
        <v>256</v>
      </c>
      <c r="F623" s="92">
        <v>621</v>
      </c>
      <c r="G623" s="4">
        <v>16.031041666666663</v>
      </c>
      <c r="H623" s="37">
        <v>312.88333333333327</v>
      </c>
      <c r="I623" s="4">
        <v>17.267499999999998</v>
      </c>
      <c r="J623" s="37">
        <v>16.173124999999999</v>
      </c>
      <c r="K623" s="4">
        <v>16.22131944444445</v>
      </c>
      <c r="L623" s="37">
        <v>17.357569444444447</v>
      </c>
      <c r="M623" s="4">
        <v>17.270555555555557</v>
      </c>
      <c r="N623" s="63">
        <v>1145.7124911764699</v>
      </c>
      <c r="O623" s="6">
        <v>1145.7124911764699</v>
      </c>
      <c r="P623" s="37">
        <v>98.989559237646986</v>
      </c>
      <c r="Q623" s="7">
        <f t="shared" si="20"/>
        <v>98.989559237647015</v>
      </c>
      <c r="R623" s="60">
        <v>312.88333333333327</v>
      </c>
      <c r="S623" s="61">
        <v>2282.9845299999997</v>
      </c>
      <c r="T623" s="91"/>
      <c r="U623" s="89">
        <v>67756.310137599095</v>
      </c>
      <c r="V623" s="77">
        <v>4.3359715292353294E-2</v>
      </c>
      <c r="W623" s="80">
        <v>1.4609644332257705E-3</v>
      </c>
      <c r="X623" s="86">
        <f t="shared" si="21"/>
        <v>16993.438421160812</v>
      </c>
    </row>
    <row r="624" spans="1:24" x14ac:dyDescent="0.3">
      <c r="A624" s="33">
        <v>2011</v>
      </c>
      <c r="B624" s="3">
        <v>40800</v>
      </c>
      <c r="C624" s="33">
        <v>9</v>
      </c>
      <c r="D624" s="2">
        <v>14</v>
      </c>
      <c r="E624" s="33">
        <v>257</v>
      </c>
      <c r="F624" s="92">
        <v>622</v>
      </c>
      <c r="G624" s="4">
        <v>11.658187500000002</v>
      </c>
      <c r="H624" s="37">
        <v>319.83541666666662</v>
      </c>
      <c r="I624" s="4">
        <v>14.688302083333333</v>
      </c>
      <c r="J624" s="37">
        <v>16.252430555555552</v>
      </c>
      <c r="K624" s="4">
        <v>16.297916666666666</v>
      </c>
      <c r="L624" s="37">
        <v>16.844583333333336</v>
      </c>
      <c r="M624" s="4">
        <v>16.363541666666666</v>
      </c>
      <c r="N624" s="63">
        <v>977.57358461538502</v>
      </c>
      <c r="O624" s="6">
        <v>977.57358461538502</v>
      </c>
      <c r="P624" s="37">
        <v>84.462357710769268</v>
      </c>
      <c r="Q624" s="7">
        <f t="shared" si="20"/>
        <v>84.462357710769268</v>
      </c>
      <c r="R624" s="60">
        <v>319.83541666666662</v>
      </c>
      <c r="S624" s="61">
        <v>2333.7111012499995</v>
      </c>
      <c r="T624" s="91"/>
      <c r="U624" s="89">
        <v>67756.310137599095</v>
      </c>
      <c r="V624" s="77">
        <v>3.6192293752868088E-2</v>
      </c>
      <c r="W624" s="80">
        <v>1.2465607637022092E-3</v>
      </c>
      <c r="X624" s="86">
        <f t="shared" si="21"/>
        <v>17077.900778871583</v>
      </c>
    </row>
    <row r="625" spans="1:24" x14ac:dyDescent="0.3">
      <c r="A625" s="33">
        <v>2011</v>
      </c>
      <c r="B625" s="3">
        <v>40801</v>
      </c>
      <c r="C625" s="33">
        <v>9</v>
      </c>
      <c r="D625" s="2">
        <v>15</v>
      </c>
      <c r="E625" s="33">
        <v>258</v>
      </c>
      <c r="F625" s="92">
        <v>623</v>
      </c>
      <c r="G625" s="4">
        <v>7.4428333333333327</v>
      </c>
      <c r="H625" s="37">
        <v>309.9270833333332</v>
      </c>
      <c r="I625" s="4">
        <v>11.415666666666667</v>
      </c>
      <c r="J625" s="37">
        <v>16.25180555555556</v>
      </c>
      <c r="K625" s="4">
        <v>16.287291666666665</v>
      </c>
      <c r="L625" s="37">
        <v>16.494652777777777</v>
      </c>
      <c r="M625" s="4">
        <v>15.540277777777776</v>
      </c>
      <c r="N625" s="63">
        <v>802.85602222222201</v>
      </c>
      <c r="O625" s="6">
        <v>802.85602222222201</v>
      </c>
      <c r="P625" s="37">
        <v>69.366760319999969</v>
      </c>
      <c r="Q625" s="7">
        <f t="shared" ref="Q625:Q678" si="22">O625*60*60*24/10^6</f>
        <v>69.366760319999983</v>
      </c>
      <c r="R625" s="60">
        <v>309.9270833333332</v>
      </c>
      <c r="S625" s="61">
        <v>2261.413956249999</v>
      </c>
      <c r="T625" s="91"/>
      <c r="U625" s="89">
        <v>67756.310137599095</v>
      </c>
      <c r="V625" s="77">
        <v>3.0674065722592313E-2</v>
      </c>
      <c r="W625" s="80">
        <v>1.0237682686546888E-3</v>
      </c>
      <c r="X625" s="86">
        <f t="shared" si="21"/>
        <v>17147.267539191584</v>
      </c>
    </row>
    <row r="626" spans="1:24" x14ac:dyDescent="0.3">
      <c r="A626" s="33">
        <v>2011</v>
      </c>
      <c r="B626" s="3">
        <v>40802</v>
      </c>
      <c r="C626" s="33">
        <v>9</v>
      </c>
      <c r="D626" s="2">
        <v>16</v>
      </c>
      <c r="E626" s="33">
        <v>259</v>
      </c>
      <c r="F626" s="92">
        <v>624</v>
      </c>
      <c r="G626" s="4">
        <v>8.2619791666666664</v>
      </c>
      <c r="H626" s="37">
        <v>309.52916666666664</v>
      </c>
      <c r="I626" s="4">
        <v>13.1693125</v>
      </c>
      <c r="J626" s="37">
        <v>16.104791666666667</v>
      </c>
      <c r="K626" s="4">
        <v>16.153472222222224</v>
      </c>
      <c r="L626" s="37">
        <v>16.123263888888889</v>
      </c>
      <c r="M626" s="4">
        <v>15.14763888888889</v>
      </c>
      <c r="N626" s="63">
        <v>1339.1590799999999</v>
      </c>
      <c r="O626" s="6">
        <v>1339.1590799999999</v>
      </c>
      <c r="P626" s="37">
        <v>115.70334451199999</v>
      </c>
      <c r="Q626" s="7">
        <f t="shared" si="22"/>
        <v>115.70334451199997</v>
      </c>
      <c r="R626" s="60">
        <v>309.52916666666664</v>
      </c>
      <c r="S626" s="61">
        <v>2258.5105174999999</v>
      </c>
      <c r="T626" s="91"/>
      <c r="U626" s="89">
        <v>67756.310137599095</v>
      </c>
      <c r="V626" s="77">
        <v>5.1229933894695705E-2</v>
      </c>
      <c r="W626" s="80">
        <v>1.707639395903206E-3</v>
      </c>
      <c r="X626" s="86">
        <f t="shared" si="21"/>
        <v>17262.970883703583</v>
      </c>
    </row>
    <row r="627" spans="1:24" x14ac:dyDescent="0.3">
      <c r="A627" s="33">
        <v>2011</v>
      </c>
      <c r="B627" s="3">
        <v>40803</v>
      </c>
      <c r="C627" s="33">
        <v>9</v>
      </c>
      <c r="D627" s="2">
        <v>17</v>
      </c>
      <c r="E627" s="33">
        <v>260</v>
      </c>
      <c r="F627" s="92">
        <v>625</v>
      </c>
      <c r="G627" s="4">
        <v>10.024249999999997</v>
      </c>
      <c r="H627" s="37">
        <v>309.03958333333327</v>
      </c>
      <c r="I627" s="4">
        <v>14.111739583333332</v>
      </c>
      <c r="J627" s="37">
        <v>15.993333333333334</v>
      </c>
      <c r="K627" s="4">
        <v>16.046319444444443</v>
      </c>
      <c r="L627" s="37">
        <v>16.047430555555554</v>
      </c>
      <c r="M627" s="4">
        <v>15.214861111111111</v>
      </c>
      <c r="N627" s="63">
        <v>969.62180000000001</v>
      </c>
      <c r="O627" s="6">
        <v>969.62180000000001</v>
      </c>
      <c r="P627" s="37">
        <v>83.775323519999986</v>
      </c>
      <c r="Q627" s="7">
        <f t="shared" si="22"/>
        <v>83.775323520000001</v>
      </c>
      <c r="R627" s="60">
        <v>309.03958333333327</v>
      </c>
      <c r="S627" s="61">
        <v>2254.9382237499995</v>
      </c>
      <c r="T627" s="91"/>
      <c r="U627" s="89">
        <v>67756.310137599095</v>
      </c>
      <c r="V627" s="77">
        <v>3.7151937307036392E-2</v>
      </c>
      <c r="W627" s="80">
        <v>1.2364209820438803E-3</v>
      </c>
      <c r="X627" s="86">
        <f t="shared" si="21"/>
        <v>17346.746207223583</v>
      </c>
    </row>
    <row r="628" spans="1:24" x14ac:dyDescent="0.3">
      <c r="A628" s="33">
        <v>2011</v>
      </c>
      <c r="B628" s="3">
        <v>40804</v>
      </c>
      <c r="C628" s="33">
        <v>9</v>
      </c>
      <c r="D628" s="2">
        <v>18</v>
      </c>
      <c r="E628" s="33">
        <v>261</v>
      </c>
      <c r="F628" s="92">
        <v>626</v>
      </c>
      <c r="G628" s="4">
        <v>12.554791666666661</v>
      </c>
      <c r="H628" s="37">
        <v>309.34583333333336</v>
      </c>
      <c r="I628" s="4">
        <v>14.638854166666661</v>
      </c>
      <c r="J628" s="37">
        <v>15.946250000000001</v>
      </c>
      <c r="K628" s="4">
        <v>15.997430555555553</v>
      </c>
      <c r="L628" s="37">
        <v>16.046597222222221</v>
      </c>
      <c r="M628" s="4">
        <v>15.271180555555553</v>
      </c>
      <c r="N628" s="63">
        <v>771.05356666666705</v>
      </c>
      <c r="O628" s="6">
        <v>771.05356666666705</v>
      </c>
      <c r="P628" s="37">
        <v>66.619028160000028</v>
      </c>
      <c r="Q628" s="7">
        <f t="shared" si="22"/>
        <v>66.619028160000028</v>
      </c>
      <c r="R628" s="60">
        <v>309.34583333333336</v>
      </c>
      <c r="S628" s="61">
        <v>2257.1728075000001</v>
      </c>
      <c r="T628" s="91"/>
      <c r="U628" s="89">
        <v>67756.310137599095</v>
      </c>
      <c r="V628" s="77">
        <v>2.9514367680951264E-2</v>
      </c>
      <c r="W628" s="80">
        <v>9.8321511346634023E-4</v>
      </c>
      <c r="X628" s="86">
        <f t="shared" si="21"/>
        <v>17413.365235383582</v>
      </c>
    </row>
    <row r="629" spans="1:24" x14ac:dyDescent="0.3">
      <c r="A629" s="33">
        <v>2011</v>
      </c>
      <c r="B629" s="3">
        <v>40805</v>
      </c>
      <c r="C629" s="33">
        <v>9</v>
      </c>
      <c r="D629" s="2">
        <v>19</v>
      </c>
      <c r="E629" s="33">
        <v>262</v>
      </c>
      <c r="F629" s="92">
        <v>627</v>
      </c>
      <c r="G629" s="4">
        <v>12.826874999999999</v>
      </c>
      <c r="H629" s="37">
        <v>321.19166666666678</v>
      </c>
      <c r="I629" s="4">
        <v>14.911458333333332</v>
      </c>
      <c r="J629" s="37">
        <v>15.904513888888886</v>
      </c>
      <c r="K629" s="4">
        <v>15.909444444444437</v>
      </c>
      <c r="L629" s="37">
        <v>16.00138888888889</v>
      </c>
      <c r="M629" s="4">
        <v>14.78541666666667</v>
      </c>
      <c r="N629" s="63">
        <v>808.85348636363597</v>
      </c>
      <c r="O629" s="6">
        <v>808.85348636363597</v>
      </c>
      <c r="P629" s="37">
        <v>69.884941221818153</v>
      </c>
      <c r="Q629" s="7">
        <f t="shared" si="22"/>
        <v>69.884941221818153</v>
      </c>
      <c r="R629" s="60">
        <v>321.19166666666678</v>
      </c>
      <c r="S629" s="61">
        <v>2343.6071150000007</v>
      </c>
      <c r="T629" s="91"/>
      <c r="U629" s="89">
        <v>67756.310137599095</v>
      </c>
      <c r="V629" s="77">
        <v>2.9819392838725929E-2</v>
      </c>
      <c r="W629" s="80">
        <v>1.0314159829526762E-3</v>
      </c>
      <c r="X629" s="86">
        <f t="shared" si="21"/>
        <v>17483.250176605401</v>
      </c>
    </row>
    <row r="630" spans="1:24" x14ac:dyDescent="0.3">
      <c r="A630" s="33">
        <v>2011</v>
      </c>
      <c r="B630" s="3">
        <v>40806</v>
      </c>
      <c r="C630" s="33">
        <v>9</v>
      </c>
      <c r="D630" s="2">
        <v>20</v>
      </c>
      <c r="E630" s="33">
        <v>263</v>
      </c>
      <c r="F630" s="92">
        <v>628</v>
      </c>
      <c r="G630" s="4">
        <v>14.246666666666668</v>
      </c>
      <c r="H630" s="37">
        <v>315.22291666666666</v>
      </c>
      <c r="I630" s="4">
        <v>17.670312500000001</v>
      </c>
      <c r="J630" s="37">
        <v>15.809236111111117</v>
      </c>
      <c r="K630" s="4">
        <v>15.830902777777785</v>
      </c>
      <c r="L630" s="37">
        <v>15.954583333333332</v>
      </c>
      <c r="M630" s="4">
        <v>15.397222222222224</v>
      </c>
      <c r="N630" s="63">
        <v>443.52478000000002</v>
      </c>
      <c r="O630" s="6">
        <v>443.52478000000002</v>
      </c>
      <c r="P630" s="37">
        <v>38.320540991999998</v>
      </c>
      <c r="Q630" s="7">
        <f t="shared" si="22"/>
        <v>38.320540991999998</v>
      </c>
      <c r="R630" s="60">
        <v>315.22291666666666</v>
      </c>
      <c r="S630" s="61">
        <v>2300.05553375</v>
      </c>
      <c r="T630" s="91"/>
      <c r="U630" s="89">
        <v>67756.310137599095</v>
      </c>
      <c r="V630" s="77">
        <v>1.6660702504657513E-2</v>
      </c>
      <c r="W630" s="80">
        <v>5.6556416537705315E-4</v>
      </c>
      <c r="X630" s="86">
        <f t="shared" si="21"/>
        <v>17521.570717597402</v>
      </c>
    </row>
    <row r="631" spans="1:24" x14ac:dyDescent="0.3">
      <c r="A631" s="33">
        <v>2011</v>
      </c>
      <c r="B631" s="3">
        <v>40807</v>
      </c>
      <c r="C631" s="33">
        <v>9</v>
      </c>
      <c r="D631" s="2">
        <v>21</v>
      </c>
      <c r="E631" s="33">
        <v>264</v>
      </c>
      <c r="F631" s="92">
        <v>629</v>
      </c>
      <c r="G631" s="4">
        <v>15.578125000000005</v>
      </c>
      <c r="H631" s="37">
        <v>335.54583333333329</v>
      </c>
      <c r="I631" s="4">
        <v>18.034166666666671</v>
      </c>
      <c r="J631" s="37">
        <v>15.707430555555552</v>
      </c>
      <c r="K631" s="4">
        <v>15.77006944444444</v>
      </c>
      <c r="L631" s="37">
        <v>15.883124999999993</v>
      </c>
      <c r="M631" s="4">
        <v>15.64388888888889</v>
      </c>
      <c r="N631" s="63">
        <v>578.26404390243897</v>
      </c>
      <c r="O631" s="6">
        <v>578.26404390243897</v>
      </c>
      <c r="P631" s="37">
        <v>49.962013393170729</v>
      </c>
      <c r="Q631" s="7">
        <f t="shared" si="22"/>
        <v>49.962013393170722</v>
      </c>
      <c r="R631" s="60">
        <v>335.54583333333329</v>
      </c>
      <c r="S631" s="61">
        <v>2448.3437274999997</v>
      </c>
      <c r="T631" s="91"/>
      <c r="U631" s="89">
        <v>67756.310137599095</v>
      </c>
      <c r="V631" s="77">
        <v>2.0406453894521937E-2</v>
      </c>
      <c r="W631" s="80">
        <v>7.3737801382200681E-4</v>
      </c>
      <c r="X631" s="86">
        <f t="shared" si="21"/>
        <v>17571.532730990573</v>
      </c>
    </row>
    <row r="632" spans="1:24" x14ac:dyDescent="0.3">
      <c r="A632" s="33">
        <v>2011</v>
      </c>
      <c r="B632" s="3">
        <v>40808</v>
      </c>
      <c r="C632" s="33">
        <v>9</v>
      </c>
      <c r="D632" s="2">
        <v>22</v>
      </c>
      <c r="E632" s="33">
        <v>265</v>
      </c>
      <c r="F632" s="92">
        <v>630</v>
      </c>
      <c r="G632" s="4">
        <v>14.905833333333332</v>
      </c>
      <c r="H632" s="37">
        <v>314.47291666666666</v>
      </c>
      <c r="I632" s="4">
        <v>17.313020833333336</v>
      </c>
      <c r="J632" s="37">
        <v>15.642569444444442</v>
      </c>
      <c r="K632" s="4">
        <v>15.71111111111111</v>
      </c>
      <c r="L632" s="37">
        <v>15.854791666666664</v>
      </c>
      <c r="M632" s="4">
        <v>16.226180555555555</v>
      </c>
      <c r="N632" s="63">
        <v>380.21781428571398</v>
      </c>
      <c r="O632" s="6">
        <v>380.21781428571398</v>
      </c>
      <c r="P632" s="37">
        <v>32.850819154285688</v>
      </c>
      <c r="Q632" s="7">
        <f t="shared" si="22"/>
        <v>32.850819154285695</v>
      </c>
      <c r="R632" s="60">
        <v>314.47291666666666</v>
      </c>
      <c r="S632" s="61">
        <v>2294.5830837499998</v>
      </c>
      <c r="T632" s="91"/>
      <c r="U632" s="89">
        <v>67756.310137599095</v>
      </c>
      <c r="V632" s="77">
        <v>1.4316683229703815E-2</v>
      </c>
      <c r="W632" s="80">
        <v>4.8483778245262245E-4</v>
      </c>
      <c r="X632" s="86">
        <f t="shared" si="21"/>
        <v>17604.383550144859</v>
      </c>
    </row>
    <row r="633" spans="1:24" x14ac:dyDescent="0.3">
      <c r="A633" s="33">
        <v>2011</v>
      </c>
      <c r="B633" s="3">
        <v>40809</v>
      </c>
      <c r="C633" s="33">
        <v>9</v>
      </c>
      <c r="D633" s="2">
        <v>23</v>
      </c>
      <c r="E633" s="33">
        <v>266</v>
      </c>
      <c r="F633" s="92">
        <v>631</v>
      </c>
      <c r="G633" s="4">
        <v>12.818958333333335</v>
      </c>
      <c r="H633" s="37">
        <v>323.8458333333333</v>
      </c>
      <c r="I633" s="4">
        <v>15.306145833333332</v>
      </c>
      <c r="J633" s="37">
        <v>15.650902777777782</v>
      </c>
      <c r="K633" s="4">
        <v>15.693194444444444</v>
      </c>
      <c r="L633" s="37">
        <v>15.882986111111103</v>
      </c>
      <c r="M633" s="4">
        <v>15.465486111111113</v>
      </c>
      <c r="N633" s="63">
        <v>314.27516666666702</v>
      </c>
      <c r="O633" s="6">
        <v>314.27516666666702</v>
      </c>
      <c r="P633" s="37">
        <v>27.153374400000033</v>
      </c>
      <c r="Q633" s="7">
        <f t="shared" si="22"/>
        <v>27.153374400000029</v>
      </c>
      <c r="R633" s="60">
        <v>323.8458333333333</v>
      </c>
      <c r="S633" s="61">
        <v>2362.9735074999994</v>
      </c>
      <c r="T633" s="91"/>
      <c r="U633" s="89">
        <v>67756.310137599095</v>
      </c>
      <c r="V633" s="77">
        <v>1.1491188671314394E-2</v>
      </c>
      <c r="W633" s="80">
        <v>4.0075048869776304E-4</v>
      </c>
      <c r="X633" s="86">
        <f t="shared" si="21"/>
        <v>17631.53692454486</v>
      </c>
    </row>
    <row r="634" spans="1:24" x14ac:dyDescent="0.3">
      <c r="A634" s="33">
        <v>2011</v>
      </c>
      <c r="B634" s="3">
        <v>40810</v>
      </c>
      <c r="C634" s="33">
        <v>9</v>
      </c>
      <c r="D634" s="2">
        <v>24</v>
      </c>
      <c r="E634" s="33">
        <v>267</v>
      </c>
      <c r="F634" s="92">
        <v>632</v>
      </c>
      <c r="G634" s="4">
        <v>13.984791666666668</v>
      </c>
      <c r="H634" s="37">
        <v>315.58958333333334</v>
      </c>
      <c r="I634" s="4">
        <v>17.149166666666666</v>
      </c>
      <c r="J634" s="37">
        <v>15.579513888888888</v>
      </c>
      <c r="K634" s="4">
        <v>15.632916666666668</v>
      </c>
      <c r="L634" s="37">
        <v>15.88951388888889</v>
      </c>
      <c r="M634" s="4">
        <v>15.413194444444445</v>
      </c>
      <c r="N634" s="63">
        <v>387.06704999999999</v>
      </c>
      <c r="O634" s="6">
        <v>387.06704999999999</v>
      </c>
      <c r="P634" s="37">
        <v>33.442593119999998</v>
      </c>
      <c r="Q634" s="7">
        <f t="shared" si="22"/>
        <v>33.442593120000005</v>
      </c>
      <c r="R634" s="60">
        <v>315.58958333333334</v>
      </c>
      <c r="S634" s="61">
        <v>2302.73095375</v>
      </c>
      <c r="T634" s="91"/>
      <c r="U634" s="89">
        <v>67756.310137599095</v>
      </c>
      <c r="V634" s="77">
        <v>1.4523013670154863E-2</v>
      </c>
      <c r="W634" s="80">
        <v>4.9357164007433386E-4</v>
      </c>
      <c r="X634" s="86">
        <f t="shared" si="21"/>
        <v>17664.979517664859</v>
      </c>
    </row>
    <row r="635" spans="1:24" x14ac:dyDescent="0.3">
      <c r="A635" s="33">
        <v>2011</v>
      </c>
      <c r="B635" s="3">
        <v>40811</v>
      </c>
      <c r="C635" s="33">
        <v>9</v>
      </c>
      <c r="D635" s="2">
        <v>25</v>
      </c>
      <c r="E635" s="33">
        <v>268</v>
      </c>
      <c r="F635" s="92">
        <v>633</v>
      </c>
      <c r="G635" s="4">
        <v>17.071875000000006</v>
      </c>
      <c r="H635" s="37">
        <v>313.76458333333329</v>
      </c>
      <c r="I635" s="4">
        <v>18.775520833333331</v>
      </c>
      <c r="J635" s="37">
        <v>15.436666666666676</v>
      </c>
      <c r="K635" s="4">
        <v>15.514861111111109</v>
      </c>
      <c r="L635" s="37">
        <v>15.829652777777776</v>
      </c>
      <c r="M635" s="4">
        <v>16.39576388888889</v>
      </c>
      <c r="N635" s="63">
        <v>404.17910909090898</v>
      </c>
      <c r="O635" s="6">
        <v>404.17910909090898</v>
      </c>
      <c r="P635" s="37">
        <v>34.921075025454535</v>
      </c>
      <c r="Q635" s="7">
        <f t="shared" si="22"/>
        <v>34.921075025454535</v>
      </c>
      <c r="R635" s="60">
        <v>313.76458333333329</v>
      </c>
      <c r="S635" s="61">
        <v>2289.4146587499995</v>
      </c>
      <c r="T635" s="91"/>
      <c r="U635" s="89">
        <v>67756.310137599095</v>
      </c>
      <c r="V635" s="77">
        <v>1.525327659276941E-2</v>
      </c>
      <c r="W635" s="80">
        <v>5.1539221888761402E-4</v>
      </c>
      <c r="X635" s="86">
        <f t="shared" si="21"/>
        <v>17699.900592690312</v>
      </c>
    </row>
    <row r="636" spans="1:24" x14ac:dyDescent="0.3">
      <c r="A636" s="33">
        <v>2011</v>
      </c>
      <c r="B636" s="3">
        <v>40812</v>
      </c>
      <c r="C636" s="33">
        <v>9</v>
      </c>
      <c r="D636" s="2">
        <v>26</v>
      </c>
      <c r="E636" s="33">
        <v>269</v>
      </c>
      <c r="F636" s="92">
        <v>634</v>
      </c>
      <c r="G636" s="4">
        <v>18.473333333333336</v>
      </c>
      <c r="H636" s="37">
        <v>312.66250000000002</v>
      </c>
      <c r="I636" s="4">
        <v>20.41375</v>
      </c>
      <c r="J636" s="37">
        <v>15.369999999999992</v>
      </c>
      <c r="K636" s="4">
        <v>15.513125000000002</v>
      </c>
      <c r="L636" s="37">
        <v>15.742847222222222</v>
      </c>
      <c r="M636" s="4">
        <v>17.806458333333328</v>
      </c>
      <c r="N636" s="63" t="s">
        <v>27</v>
      </c>
      <c r="O636" s="6">
        <v>407.85240681818198</v>
      </c>
      <c r="P636" s="37" t="s">
        <v>27</v>
      </c>
      <c r="Q636" s="7">
        <f t="shared" si="22"/>
        <v>35.238447949090919</v>
      </c>
      <c r="R636" s="60">
        <v>312.66250000000002</v>
      </c>
      <c r="S636" s="61">
        <v>2281.3731975000001</v>
      </c>
      <c r="T636" s="91"/>
      <c r="U636" s="89">
        <v>67756.310137599095</v>
      </c>
      <c r="V636" s="77" t="s">
        <v>27</v>
      </c>
      <c r="W636" s="80" t="s">
        <v>27</v>
      </c>
      <c r="X636" s="86">
        <f t="shared" si="21"/>
        <v>17735.139040639402</v>
      </c>
    </row>
    <row r="637" spans="1:24" x14ac:dyDescent="0.3">
      <c r="A637" s="33">
        <v>2011</v>
      </c>
      <c r="B637" s="3">
        <v>40813</v>
      </c>
      <c r="C637" s="33">
        <v>9</v>
      </c>
      <c r="D637" s="2">
        <v>27</v>
      </c>
      <c r="E637" s="33">
        <v>270</v>
      </c>
      <c r="F637" s="92">
        <v>635</v>
      </c>
      <c r="G637" s="4">
        <v>17.075208333333332</v>
      </c>
      <c r="H637" s="37">
        <v>315.24583333333322</v>
      </c>
      <c r="I637" s="4">
        <v>19.813333333333333</v>
      </c>
      <c r="J637" s="37">
        <v>15.433541666666665</v>
      </c>
      <c r="K637" s="4">
        <v>15.488402777777777</v>
      </c>
      <c r="L637" s="37">
        <v>15.840972222222222</v>
      </c>
      <c r="M637" s="4">
        <v>18.285</v>
      </c>
      <c r="N637" s="63" t="s">
        <v>27</v>
      </c>
      <c r="O637" s="6">
        <v>411.52570454545503</v>
      </c>
      <c r="P637" s="37" t="s">
        <v>27</v>
      </c>
      <c r="Q637" s="7">
        <f t="shared" si="22"/>
        <v>35.555820872727317</v>
      </c>
      <c r="R637" s="60">
        <v>315.24583333333322</v>
      </c>
      <c r="S637" s="61">
        <v>2300.2227474999991</v>
      </c>
      <c r="T637" s="91"/>
      <c r="U637" s="89">
        <v>67756.310137599095</v>
      </c>
      <c r="V637" s="77" t="s">
        <v>27</v>
      </c>
      <c r="W637" s="80" t="s">
        <v>27</v>
      </c>
      <c r="X637" s="86">
        <f t="shared" si="21"/>
        <v>17770.694861512129</v>
      </c>
    </row>
    <row r="638" spans="1:24" x14ac:dyDescent="0.3">
      <c r="A638" s="33">
        <v>2011</v>
      </c>
      <c r="B638" s="3">
        <v>40814</v>
      </c>
      <c r="C638" s="33">
        <v>9</v>
      </c>
      <c r="D638" s="2">
        <v>28</v>
      </c>
      <c r="E638" s="33">
        <v>271</v>
      </c>
      <c r="F638" s="92">
        <v>636</v>
      </c>
      <c r="G638" s="4">
        <v>15.307708333333336</v>
      </c>
      <c r="H638" s="37">
        <v>314.33958333333334</v>
      </c>
      <c r="I638" s="4">
        <v>17.268645833333331</v>
      </c>
      <c r="J638" s="37">
        <v>15.398402777777774</v>
      </c>
      <c r="K638" s="4">
        <v>15.484375000000002</v>
      </c>
      <c r="L638" s="37">
        <v>15.837986111111112</v>
      </c>
      <c r="M638" s="4">
        <v>17.378888888888891</v>
      </c>
      <c r="N638" s="63" t="s">
        <v>27</v>
      </c>
      <c r="O638" s="6">
        <v>415.199002272727</v>
      </c>
      <c r="P638" s="37" t="s">
        <v>27</v>
      </c>
      <c r="Q638" s="7">
        <f t="shared" si="22"/>
        <v>35.873193796363616</v>
      </c>
      <c r="R638" s="60">
        <v>314.33958333333334</v>
      </c>
      <c r="S638" s="61">
        <v>2293.61020375</v>
      </c>
      <c r="T638" s="91"/>
      <c r="U638" s="89">
        <v>67756.310137599095</v>
      </c>
      <c r="V638" s="77" t="s">
        <v>27</v>
      </c>
      <c r="W638" s="80" t="s">
        <v>27</v>
      </c>
      <c r="X638" s="86">
        <f t="shared" si="21"/>
        <v>17806.568055308493</v>
      </c>
    </row>
    <row r="639" spans="1:24" x14ac:dyDescent="0.3">
      <c r="A639" s="33">
        <v>2011</v>
      </c>
      <c r="B639" s="3">
        <v>40815</v>
      </c>
      <c r="C639" s="33">
        <v>9</v>
      </c>
      <c r="D639" s="2">
        <v>29</v>
      </c>
      <c r="E639" s="33">
        <v>272</v>
      </c>
      <c r="F639" s="92">
        <v>637</v>
      </c>
      <c r="G639" s="4">
        <v>13.535208333333328</v>
      </c>
      <c r="H639" s="37">
        <v>316.82083333333327</v>
      </c>
      <c r="I639" s="4">
        <v>16.368749999999999</v>
      </c>
      <c r="J639" s="37">
        <v>15.376319444444446</v>
      </c>
      <c r="K639" s="4">
        <v>15.464097222222215</v>
      </c>
      <c r="L639" s="37">
        <v>15.886041666666664</v>
      </c>
      <c r="M639" s="4">
        <v>16.525416666666668</v>
      </c>
      <c r="N639" s="63">
        <v>418.8723</v>
      </c>
      <c r="O639" s="6">
        <v>418.8723</v>
      </c>
      <c r="P639" s="37">
        <v>36.19056672</v>
      </c>
      <c r="Q639" s="7">
        <f t="shared" si="22"/>
        <v>36.19056672</v>
      </c>
      <c r="R639" s="60">
        <v>316.82083333333327</v>
      </c>
      <c r="S639" s="61">
        <v>2311.7148924999997</v>
      </c>
      <c r="T639" s="91"/>
      <c r="U639" s="89">
        <v>67756.310137599095</v>
      </c>
      <c r="V639" s="77">
        <v>1.5655289861831439E-2</v>
      </c>
      <c r="W639" s="80">
        <v>5.3412835862083434E-4</v>
      </c>
      <c r="X639" s="86">
        <f t="shared" si="21"/>
        <v>17842.758622028494</v>
      </c>
    </row>
    <row r="640" spans="1:24" x14ac:dyDescent="0.3">
      <c r="A640" s="33">
        <v>2011</v>
      </c>
      <c r="B640" s="3">
        <v>40816</v>
      </c>
      <c r="C640" s="33">
        <v>9</v>
      </c>
      <c r="D640" s="2">
        <v>30</v>
      </c>
      <c r="E640" s="33">
        <v>273</v>
      </c>
      <c r="F640" s="92">
        <v>638</v>
      </c>
      <c r="G640" s="4">
        <v>10.196291666666667</v>
      </c>
      <c r="H640" s="37">
        <v>323.09999999999997</v>
      </c>
      <c r="I640" s="4">
        <v>14.154895833333335</v>
      </c>
      <c r="J640" s="37">
        <v>15.363194444444446</v>
      </c>
      <c r="K640" s="4">
        <v>15.464999999999996</v>
      </c>
      <c r="L640" s="37">
        <v>15.898819444444444</v>
      </c>
      <c r="M640" s="4">
        <v>14.655555555555553</v>
      </c>
      <c r="N640" s="63">
        <v>364.93736388888902</v>
      </c>
      <c r="O640" s="6">
        <v>364.93736388888902</v>
      </c>
      <c r="P640" s="37">
        <v>31.530588240000011</v>
      </c>
      <c r="Q640" s="7">
        <f t="shared" si="22"/>
        <v>31.530588240000011</v>
      </c>
      <c r="R640" s="60">
        <v>323.09999999999997</v>
      </c>
      <c r="S640" s="61">
        <v>2357.5314599999997</v>
      </c>
      <c r="T640" s="91"/>
      <c r="U640" s="89">
        <v>67756.310137599095</v>
      </c>
      <c r="V640" s="77">
        <v>1.3374408263463859E-2</v>
      </c>
      <c r="W640" s="80">
        <v>4.6535279409353739E-4</v>
      </c>
      <c r="X640" s="86">
        <f t="shared" si="21"/>
        <v>17874.289210268493</v>
      </c>
    </row>
    <row r="641" spans="1:24" x14ac:dyDescent="0.3">
      <c r="A641" s="33">
        <v>2011</v>
      </c>
      <c r="B641" s="3">
        <v>40817</v>
      </c>
      <c r="C641" s="33">
        <v>10</v>
      </c>
      <c r="D641" s="2">
        <v>1</v>
      </c>
      <c r="E641" s="33">
        <v>274</v>
      </c>
      <c r="F641" s="92">
        <v>639</v>
      </c>
      <c r="G641" s="4">
        <v>5.7476250000000002</v>
      </c>
      <c r="H641" s="37">
        <v>314.46458333333322</v>
      </c>
      <c r="I641" s="4">
        <v>9.8288854166666653</v>
      </c>
      <c r="J641" s="37">
        <v>15.410138888888888</v>
      </c>
      <c r="K641" s="4">
        <v>15.448611111111108</v>
      </c>
      <c r="L641" s="37">
        <v>15.890416666666665</v>
      </c>
      <c r="M641" s="4">
        <v>11.354305555555555</v>
      </c>
      <c r="N641" s="63">
        <v>338.92632083333302</v>
      </c>
      <c r="O641" s="6">
        <v>338.92632083333302</v>
      </c>
      <c r="P641" s="37">
        <v>29.283234119999975</v>
      </c>
      <c r="Q641" s="7">
        <f t="shared" si="22"/>
        <v>29.283234119999975</v>
      </c>
      <c r="R641" s="60">
        <v>314.46458333333322</v>
      </c>
      <c r="S641" s="61">
        <v>2294.5222787499993</v>
      </c>
      <c r="T641" s="91"/>
      <c r="U641" s="89">
        <v>67756.310137599095</v>
      </c>
      <c r="V641" s="77">
        <v>1.2762235691149086E-2</v>
      </c>
      <c r="W641" s="80">
        <v>4.3218460480701746E-4</v>
      </c>
      <c r="X641" s="86">
        <f t="shared" si="21"/>
        <v>17903.572444388494</v>
      </c>
    </row>
    <row r="642" spans="1:24" x14ac:dyDescent="0.3">
      <c r="A642" s="33">
        <v>2011</v>
      </c>
      <c r="B642" s="3">
        <v>40818</v>
      </c>
      <c r="C642" s="33">
        <v>10</v>
      </c>
      <c r="D642" s="2">
        <v>2</v>
      </c>
      <c r="E642" s="33">
        <v>275</v>
      </c>
      <c r="F642" s="92">
        <v>640</v>
      </c>
      <c r="G642" s="4">
        <v>5.0724375000000004</v>
      </c>
      <c r="H642" s="37">
        <v>317.60624999999999</v>
      </c>
      <c r="I642" s="4">
        <v>8.1302187500000009</v>
      </c>
      <c r="J642" s="37">
        <v>15.360416666666666</v>
      </c>
      <c r="K642" s="4">
        <v>15.419791666666669</v>
      </c>
      <c r="L642" s="37">
        <v>15.762916666666664</v>
      </c>
      <c r="M642" s="4">
        <v>9.3119166666666668</v>
      </c>
      <c r="N642" s="63">
        <v>319.596745</v>
      </c>
      <c r="O642" s="6">
        <v>319.596745</v>
      </c>
      <c r="P642" s="37">
        <v>27.613158767999998</v>
      </c>
      <c r="Q642" s="7">
        <f t="shared" si="22"/>
        <v>27.613158768000002</v>
      </c>
      <c r="R642" s="60">
        <v>317.60624999999999</v>
      </c>
      <c r="S642" s="61">
        <v>2317.44576375</v>
      </c>
      <c r="T642" s="91"/>
      <c r="U642" s="89">
        <v>67756.310137599095</v>
      </c>
      <c r="V642" s="77">
        <v>1.1915341968270043E-2</v>
      </c>
      <c r="W642" s="80">
        <v>4.0753634180969075E-4</v>
      </c>
      <c r="X642" s="86">
        <f t="shared" si="21"/>
        <v>17931.185603156493</v>
      </c>
    </row>
    <row r="643" spans="1:24" x14ac:dyDescent="0.3">
      <c r="A643" s="33">
        <v>2011</v>
      </c>
      <c r="B643" s="3">
        <v>40819</v>
      </c>
      <c r="C643" s="33">
        <v>10</v>
      </c>
      <c r="D643" s="2">
        <v>3</v>
      </c>
      <c r="E643" s="33">
        <v>276</v>
      </c>
      <c r="F643" s="92">
        <v>641</v>
      </c>
      <c r="G643" s="4">
        <v>9.9185416666666644</v>
      </c>
      <c r="H643" s="37">
        <v>320.46666666666675</v>
      </c>
      <c r="I643" s="4">
        <v>12.586562499999999</v>
      </c>
      <c r="J643" s="37">
        <v>15.300208333333336</v>
      </c>
      <c r="K643" s="4">
        <v>15.357916666666668</v>
      </c>
      <c r="L643" s="37">
        <v>15.223750000000001</v>
      </c>
      <c r="M643" s="4">
        <v>10.283958333333333</v>
      </c>
      <c r="N643" s="63">
        <v>324.55567575757601</v>
      </c>
      <c r="O643" s="6">
        <v>324.55567575757601</v>
      </c>
      <c r="P643" s="37">
        <v>28.041610385454568</v>
      </c>
      <c r="Q643" s="7">
        <f t="shared" si="22"/>
        <v>28.041610385454565</v>
      </c>
      <c r="R643" s="60">
        <v>320.46666666666675</v>
      </c>
      <c r="S643" s="61">
        <v>2338.3170800000003</v>
      </c>
      <c r="T643" s="31">
        <v>17217</v>
      </c>
      <c r="U643" s="89">
        <v>67756.310137599095</v>
      </c>
      <c r="V643" s="77">
        <v>1.1992218944684168E-2</v>
      </c>
      <c r="W643" s="80">
        <v>4.1385976196914857E-4</v>
      </c>
      <c r="X643" s="86">
        <f t="shared" si="21"/>
        <v>17959.227213541948</v>
      </c>
    </row>
    <row r="644" spans="1:24" x14ac:dyDescent="0.3">
      <c r="A644" s="33">
        <v>2011</v>
      </c>
      <c r="B644" s="3">
        <v>40820</v>
      </c>
      <c r="C644" s="33">
        <v>10</v>
      </c>
      <c r="D644" s="2">
        <v>4</v>
      </c>
      <c r="E644" s="33">
        <v>277</v>
      </c>
      <c r="F644" s="92">
        <v>642</v>
      </c>
      <c r="G644" s="4">
        <v>12.249791666666665</v>
      </c>
      <c r="H644" s="37">
        <v>321.89583333333348</v>
      </c>
      <c r="I644" s="4">
        <v>14.369375000000002</v>
      </c>
      <c r="J644" s="37">
        <v>15.221944444444446</v>
      </c>
      <c r="K644" s="4">
        <v>15.189097222222211</v>
      </c>
      <c r="L644" s="37">
        <v>15.076805555555554</v>
      </c>
      <c r="M644" s="4">
        <v>12.029305555555554</v>
      </c>
      <c r="N644" s="63">
        <v>256.67485714285698</v>
      </c>
      <c r="O644" s="6">
        <v>256.67485714285698</v>
      </c>
      <c r="P644" s="37">
        <v>22.176707657142842</v>
      </c>
      <c r="Q644" s="7">
        <f t="shared" si="22"/>
        <v>22.176707657142845</v>
      </c>
      <c r="R644" s="60">
        <v>321.89583333333348</v>
      </c>
      <c r="S644" s="61">
        <v>2348.745137500001</v>
      </c>
      <c r="T644" s="91"/>
      <c r="U644" s="89">
        <v>67756.310137599095</v>
      </c>
      <c r="V644" s="77">
        <v>9.4419387199871675E-3</v>
      </c>
      <c r="W644" s="80">
        <v>3.2730099399017629E-4</v>
      </c>
      <c r="X644" s="86">
        <f t="shared" si="21"/>
        <v>17981.403921199089</v>
      </c>
    </row>
    <row r="645" spans="1:24" x14ac:dyDescent="0.3">
      <c r="A645" s="33">
        <v>2011</v>
      </c>
      <c r="B645" s="3">
        <v>40821</v>
      </c>
      <c r="C645" s="33">
        <v>10</v>
      </c>
      <c r="D645" s="2">
        <v>5</v>
      </c>
      <c r="E645" s="33">
        <v>278</v>
      </c>
      <c r="F645" s="92">
        <v>643</v>
      </c>
      <c r="G645" s="4">
        <v>12.274854166666669</v>
      </c>
      <c r="H645" s="37">
        <v>317.21458333333334</v>
      </c>
      <c r="I645" s="4">
        <v>13.838770833333335</v>
      </c>
      <c r="J645" s="37">
        <v>15.159375000000002</v>
      </c>
      <c r="K645" s="4">
        <v>15.187500000000005</v>
      </c>
      <c r="L645" s="37">
        <v>15.051180555555559</v>
      </c>
      <c r="M645" s="4">
        <v>12.721249999999998</v>
      </c>
      <c r="N645" s="63">
        <v>300.25144999999998</v>
      </c>
      <c r="O645" s="6">
        <v>300.25144999999998</v>
      </c>
      <c r="P645" s="37">
        <v>25.941725279999996</v>
      </c>
      <c r="Q645" s="7">
        <f t="shared" si="22"/>
        <v>25.94172528</v>
      </c>
      <c r="R645" s="60">
        <v>317.21458333333334</v>
      </c>
      <c r="S645" s="61">
        <v>2314.5879287499997</v>
      </c>
      <c r="T645" s="91"/>
      <c r="U645" s="89">
        <v>67756.310137599095</v>
      </c>
      <c r="V645" s="77">
        <v>1.1207923863151703E-2</v>
      </c>
      <c r="W645" s="80">
        <v>3.8286803439144929E-4</v>
      </c>
      <c r="X645" s="86">
        <f t="shared" si="21"/>
        <v>18007.345646479091</v>
      </c>
    </row>
    <row r="646" spans="1:24" x14ac:dyDescent="0.3">
      <c r="A646" s="33">
        <v>2011</v>
      </c>
      <c r="B646" s="3">
        <v>40822</v>
      </c>
      <c r="C646" s="33">
        <v>10</v>
      </c>
      <c r="D646" s="2">
        <v>6</v>
      </c>
      <c r="E646" s="33">
        <v>279</v>
      </c>
      <c r="F646" s="92">
        <v>644</v>
      </c>
      <c r="G646" s="4">
        <v>12.216312499999995</v>
      </c>
      <c r="H646" s="37">
        <v>314.56041666666664</v>
      </c>
      <c r="I646" s="4">
        <v>14.004510416666665</v>
      </c>
      <c r="J646" s="37">
        <v>15.110624999999999</v>
      </c>
      <c r="K646" s="4">
        <v>15.148888888888882</v>
      </c>
      <c r="L646" s="37">
        <v>14.854444444444445</v>
      </c>
      <c r="M646" s="4">
        <v>12.876111111111113</v>
      </c>
      <c r="N646" s="63">
        <v>387.02989374999999</v>
      </c>
      <c r="O646" s="6">
        <v>387.02989374999999</v>
      </c>
      <c r="P646" s="37">
        <v>33.439382819999999</v>
      </c>
      <c r="Q646" s="7">
        <f t="shared" si="22"/>
        <v>33.439382819999999</v>
      </c>
      <c r="R646" s="60">
        <v>314.56041666666664</v>
      </c>
      <c r="S646" s="61">
        <v>2295.2215362499996</v>
      </c>
      <c r="T646" s="91"/>
      <c r="U646" s="89">
        <v>67756.310137599095</v>
      </c>
      <c r="V646" s="77">
        <v>1.4569130818907461E-2</v>
      </c>
      <c r="W646" s="80">
        <v>4.935242599854022E-4</v>
      </c>
      <c r="X646" s="86">
        <f t="shared" si="21"/>
        <v>18040.785029299092</v>
      </c>
    </row>
    <row r="647" spans="1:24" x14ac:dyDescent="0.3">
      <c r="A647" s="33">
        <v>2011</v>
      </c>
      <c r="B647" s="3">
        <v>40823</v>
      </c>
      <c r="C647" s="33">
        <v>10</v>
      </c>
      <c r="D647" s="2">
        <v>7</v>
      </c>
      <c r="E647" s="33">
        <v>280</v>
      </c>
      <c r="F647" s="92">
        <v>645</v>
      </c>
      <c r="G647" s="4">
        <v>15.341250000000002</v>
      </c>
      <c r="H647" s="37">
        <v>314.70624999999984</v>
      </c>
      <c r="I647" s="4">
        <v>16.338020833333335</v>
      </c>
      <c r="J647" s="37">
        <v>15.068263888888888</v>
      </c>
      <c r="K647" s="4">
        <v>15.074305555555549</v>
      </c>
      <c r="L647" s="37">
        <v>14.735486111111108</v>
      </c>
      <c r="M647" s="4">
        <v>14.094930555555555</v>
      </c>
      <c r="N647" s="63">
        <v>317.44905714285699</v>
      </c>
      <c r="O647" s="6">
        <v>317.44905714285699</v>
      </c>
      <c r="P647" s="37">
        <v>27.427598537142842</v>
      </c>
      <c r="Q647" s="7">
        <f t="shared" si="22"/>
        <v>27.427598537142845</v>
      </c>
      <c r="R647" s="60">
        <v>314.70624999999984</v>
      </c>
      <c r="S647" s="61">
        <v>2296.2856237499986</v>
      </c>
      <c r="T647" s="91"/>
      <c r="U647" s="89">
        <v>67756.310137599095</v>
      </c>
      <c r="V647" s="77">
        <v>1.1944332296237439E-2</v>
      </c>
      <c r="W647" s="80">
        <v>4.0479770048639077E-4</v>
      </c>
      <c r="X647" s="86">
        <f t="shared" si="21"/>
        <v>18068.212627836234</v>
      </c>
    </row>
    <row r="648" spans="1:24" x14ac:dyDescent="0.3">
      <c r="A648" s="33">
        <v>2011</v>
      </c>
      <c r="B648" s="3">
        <v>40824</v>
      </c>
      <c r="C648" s="33">
        <v>10</v>
      </c>
      <c r="D648" s="2">
        <v>8</v>
      </c>
      <c r="E648" s="33">
        <v>281</v>
      </c>
      <c r="F648" s="92">
        <v>646</v>
      </c>
      <c r="G648" s="4">
        <v>16.825416666666666</v>
      </c>
      <c r="H648" s="37">
        <v>315.56666666666678</v>
      </c>
      <c r="I648" s="4">
        <v>17.260312500000005</v>
      </c>
      <c r="J648" s="37">
        <v>15.05388888888888</v>
      </c>
      <c r="K648" s="4">
        <v>15.057152777777778</v>
      </c>
      <c r="L648" s="37">
        <v>14.705</v>
      </c>
      <c r="M648" s="4">
        <v>15.114444444444446</v>
      </c>
      <c r="N648" s="63">
        <v>343.76000857142901</v>
      </c>
      <c r="O648" s="6">
        <v>343.76000857142901</v>
      </c>
      <c r="P648" s="37">
        <v>29.700864740571465</v>
      </c>
      <c r="Q648" s="7">
        <f t="shared" si="22"/>
        <v>29.700864740571465</v>
      </c>
      <c r="R648" s="60">
        <v>315.56666666666678</v>
      </c>
      <c r="S648" s="61">
        <v>2302.5637400000005</v>
      </c>
      <c r="T648" s="91"/>
      <c r="U648" s="89">
        <v>67756.310137599095</v>
      </c>
      <c r="V648" s="77">
        <v>1.2899041283682969E-2</v>
      </c>
      <c r="W648" s="80">
        <v>4.3834832032994613E-4</v>
      </c>
      <c r="X648" s="86">
        <f t="shared" si="21"/>
        <v>18097.913492576805</v>
      </c>
    </row>
    <row r="649" spans="1:24" x14ac:dyDescent="0.3">
      <c r="A649" s="33">
        <v>2011</v>
      </c>
      <c r="B649" s="3">
        <v>40825</v>
      </c>
      <c r="C649" s="33">
        <v>10</v>
      </c>
      <c r="D649" s="2">
        <v>9</v>
      </c>
      <c r="E649" s="33">
        <v>282</v>
      </c>
      <c r="F649" s="92">
        <v>647</v>
      </c>
      <c r="G649" s="4">
        <v>18.087916666666668</v>
      </c>
      <c r="H649" s="37">
        <v>314.46041666666667</v>
      </c>
      <c r="I649" s="4">
        <v>18.938645833333332</v>
      </c>
      <c r="J649" s="37">
        <v>15.042361111111106</v>
      </c>
      <c r="K649" s="4">
        <v>15.010347222222222</v>
      </c>
      <c r="L649" s="37">
        <v>14.690833333333336</v>
      </c>
      <c r="M649" s="4">
        <v>15.845902777777779</v>
      </c>
      <c r="N649" s="63">
        <v>284.71537000000001</v>
      </c>
      <c r="O649" s="6">
        <v>284.71537000000001</v>
      </c>
      <c r="P649" s="37">
        <v>24.599407968000001</v>
      </c>
      <c r="Q649" s="7">
        <f t="shared" si="22"/>
        <v>24.599407968000001</v>
      </c>
      <c r="R649" s="60">
        <v>314.46041666666667</v>
      </c>
      <c r="S649" s="61">
        <v>2294.4918762500001</v>
      </c>
      <c r="T649" s="91"/>
      <c r="U649" s="89">
        <v>67756.310137599095</v>
      </c>
      <c r="V649" s="77">
        <v>1.0721069977464472E-2</v>
      </c>
      <c r="W649" s="80">
        <v>3.63057077902319E-4</v>
      </c>
      <c r="X649" s="86">
        <f t="shared" si="21"/>
        <v>18122.512900544803</v>
      </c>
    </row>
    <row r="650" spans="1:24" x14ac:dyDescent="0.3">
      <c r="A650" s="33">
        <v>2011</v>
      </c>
      <c r="B650" s="3">
        <v>40826</v>
      </c>
      <c r="C650" s="33">
        <v>10</v>
      </c>
      <c r="D650" s="2">
        <v>10</v>
      </c>
      <c r="E650" s="33">
        <v>283</v>
      </c>
      <c r="F650" s="92">
        <v>648</v>
      </c>
      <c r="G650" s="4">
        <v>16.958750000000006</v>
      </c>
      <c r="H650" s="37">
        <v>314.35416666666669</v>
      </c>
      <c r="I650" s="4">
        <v>17.903958333333332</v>
      </c>
      <c r="J650" s="37">
        <v>14.988888888888887</v>
      </c>
      <c r="K650" s="4">
        <v>14.954375000000006</v>
      </c>
      <c r="L650" s="37">
        <v>14.75798611111111</v>
      </c>
      <c r="M650" s="4">
        <v>16.07236111111111</v>
      </c>
      <c r="N650" s="63" t="s">
        <v>27</v>
      </c>
      <c r="O650" s="6">
        <v>276.66861833333297</v>
      </c>
      <c r="P650" s="37" t="s">
        <v>27</v>
      </c>
      <c r="Q650" s="7">
        <f t="shared" si="22"/>
        <v>23.904168623999968</v>
      </c>
      <c r="R650" s="60">
        <v>314.35416666666669</v>
      </c>
      <c r="S650" s="61">
        <v>2293.7166124999999</v>
      </c>
      <c r="T650" s="91"/>
      <c r="U650" s="89">
        <v>67756.310137599095</v>
      </c>
      <c r="V650" s="77" t="s">
        <v>27</v>
      </c>
      <c r="W650" s="80" t="s">
        <v>27</v>
      </c>
      <c r="X650" s="86">
        <f t="shared" si="21"/>
        <v>18146.417069168805</v>
      </c>
    </row>
    <row r="651" spans="1:24" x14ac:dyDescent="0.3">
      <c r="A651" s="33">
        <v>2011</v>
      </c>
      <c r="B651" s="3">
        <v>40827</v>
      </c>
      <c r="C651" s="33">
        <v>10</v>
      </c>
      <c r="D651" s="2">
        <v>11</v>
      </c>
      <c r="E651" s="33">
        <v>284</v>
      </c>
      <c r="F651" s="92">
        <v>649</v>
      </c>
      <c r="G651" s="4">
        <v>16.834791666666671</v>
      </c>
      <c r="H651" s="37">
        <v>315.58958333333328</v>
      </c>
      <c r="I651" s="4">
        <v>17.292291666666667</v>
      </c>
      <c r="J651" s="37">
        <v>14.991458333333334</v>
      </c>
      <c r="K651" s="4">
        <v>14.937986111111114</v>
      </c>
      <c r="L651" s="37">
        <v>14.852708333333332</v>
      </c>
      <c r="M651" s="4">
        <v>16.069722222222225</v>
      </c>
      <c r="N651" s="63">
        <v>268.62186666666702</v>
      </c>
      <c r="O651" s="6">
        <v>268.62186666666702</v>
      </c>
      <c r="P651" s="37">
        <v>23.208929280000032</v>
      </c>
      <c r="Q651" s="7">
        <f t="shared" si="22"/>
        <v>23.208929280000032</v>
      </c>
      <c r="R651" s="60">
        <v>315.58958333333328</v>
      </c>
      <c r="S651" s="61">
        <v>2302.7309537499996</v>
      </c>
      <c r="T651" s="91"/>
      <c r="U651" s="89">
        <v>67756.310137599095</v>
      </c>
      <c r="V651" s="77">
        <v>1.0078871455740093E-2</v>
      </c>
      <c r="W651" s="80">
        <v>3.4253531859789122E-4</v>
      </c>
      <c r="X651" s="86">
        <f t="shared" si="21"/>
        <v>18169.625998448806</v>
      </c>
    </row>
    <row r="652" spans="1:24" x14ac:dyDescent="0.3">
      <c r="A652" s="33">
        <v>2011</v>
      </c>
      <c r="B652" s="3">
        <v>40828</v>
      </c>
      <c r="C652" s="33">
        <v>10</v>
      </c>
      <c r="D652" s="2">
        <v>12</v>
      </c>
      <c r="E652" s="33">
        <v>285</v>
      </c>
      <c r="F652" s="92">
        <v>650</v>
      </c>
      <c r="G652" s="4">
        <v>13.773333333333332</v>
      </c>
      <c r="H652" s="37">
        <v>315.87291666666664</v>
      </c>
      <c r="I652" s="4">
        <v>16.020520833333336</v>
      </c>
      <c r="J652" s="37">
        <v>14.970694444444447</v>
      </c>
      <c r="K652" s="4">
        <v>14.972152777777772</v>
      </c>
      <c r="L652" s="37">
        <v>14.95729166666667</v>
      </c>
      <c r="M652" s="4">
        <v>15.360347222222224</v>
      </c>
      <c r="N652" s="63">
        <v>345.03179999999998</v>
      </c>
      <c r="O652" s="6">
        <v>345.03179999999998</v>
      </c>
      <c r="P652" s="37">
        <v>29.81074752</v>
      </c>
      <c r="Q652" s="7">
        <f t="shared" si="22"/>
        <v>29.81074752</v>
      </c>
      <c r="R652" s="60">
        <v>315.87291666666664</v>
      </c>
      <c r="S652" s="61">
        <v>2304.7983237499998</v>
      </c>
      <c r="T652" s="91"/>
      <c r="U652" s="89">
        <v>67756.310137599095</v>
      </c>
      <c r="V652" s="77">
        <v>1.2934210864704514E-2</v>
      </c>
      <c r="W652" s="80">
        <v>4.3997005532710561E-4</v>
      </c>
      <c r="X652" s="86">
        <f t="shared" si="21"/>
        <v>18199.436745968807</v>
      </c>
    </row>
    <row r="653" spans="1:24" x14ac:dyDescent="0.3">
      <c r="A653" s="33">
        <v>2011</v>
      </c>
      <c r="B653" s="3">
        <v>40829</v>
      </c>
      <c r="C653" s="33">
        <v>10</v>
      </c>
      <c r="D653" s="2">
        <v>13</v>
      </c>
      <c r="E653" s="33">
        <v>286</v>
      </c>
      <c r="F653" s="92">
        <v>651</v>
      </c>
      <c r="G653" s="4">
        <v>14.426249999999996</v>
      </c>
      <c r="H653" s="37">
        <v>326.68124999999992</v>
      </c>
      <c r="I653" s="4">
        <v>16.995416666666664</v>
      </c>
      <c r="J653" s="37">
        <v>14.945138888888884</v>
      </c>
      <c r="K653" s="4">
        <v>14.947222222222221</v>
      </c>
      <c r="L653" s="37">
        <v>15.147361111111115</v>
      </c>
      <c r="M653" s="4">
        <v>14.582569444444445</v>
      </c>
      <c r="N653" s="63">
        <v>347.55439310344798</v>
      </c>
      <c r="O653" s="6">
        <v>347.55439310344798</v>
      </c>
      <c r="P653" s="37">
        <v>30.028699564137906</v>
      </c>
      <c r="Q653" s="7">
        <f t="shared" si="22"/>
        <v>30.028699564137906</v>
      </c>
      <c r="R653" s="60">
        <v>326.68124999999992</v>
      </c>
      <c r="S653" s="61">
        <v>2383.6624087499995</v>
      </c>
      <c r="T653" s="91"/>
      <c r="U653" s="89">
        <v>67756.310137599095</v>
      </c>
      <c r="V653" s="77">
        <v>1.259771495070271E-2</v>
      </c>
      <c r="W653" s="80">
        <v>4.431867600693693E-4</v>
      </c>
      <c r="X653" s="86">
        <f t="shared" si="21"/>
        <v>18229.465445532944</v>
      </c>
    </row>
    <row r="654" spans="1:24" x14ac:dyDescent="0.3">
      <c r="A654" s="33">
        <v>2011</v>
      </c>
      <c r="B654" s="3">
        <v>40830</v>
      </c>
      <c r="C654" s="33">
        <v>10</v>
      </c>
      <c r="D654" s="2">
        <v>14</v>
      </c>
      <c r="E654" s="33">
        <v>287</v>
      </c>
      <c r="F654" s="92">
        <v>652</v>
      </c>
      <c r="G654" s="4">
        <v>12.065416666666666</v>
      </c>
      <c r="H654" s="37">
        <v>323.79583333333341</v>
      </c>
      <c r="I654" s="4">
        <v>14.956145833333331</v>
      </c>
      <c r="J654" s="37">
        <v>14.924652777777778</v>
      </c>
      <c r="K654" s="4">
        <v>14.941041666666669</v>
      </c>
      <c r="L654" s="37">
        <v>15.040277777777774</v>
      </c>
      <c r="M654" s="4">
        <v>14.468958333333333</v>
      </c>
      <c r="N654" s="63">
        <v>316.36310869565199</v>
      </c>
      <c r="O654" s="6">
        <v>316.36310869565199</v>
      </c>
      <c r="P654" s="37">
        <v>27.333772591304331</v>
      </c>
      <c r="Q654" s="7">
        <f t="shared" si="22"/>
        <v>27.333772591304331</v>
      </c>
      <c r="R654" s="60">
        <v>323.79583333333341</v>
      </c>
      <c r="S654" s="61">
        <v>2362.6086775000003</v>
      </c>
      <c r="T654" s="91"/>
      <c r="U654" s="89">
        <v>67756.310137599095</v>
      </c>
      <c r="V654" s="77">
        <v>1.1569318631398418E-2</v>
      </c>
      <c r="W654" s="80">
        <v>4.0341294465113397E-4</v>
      </c>
      <c r="X654" s="86">
        <f t="shared" si="21"/>
        <v>18256.799218124248</v>
      </c>
    </row>
    <row r="655" spans="1:24" x14ac:dyDescent="0.3">
      <c r="A655" s="33">
        <v>2011</v>
      </c>
      <c r="B655" s="3">
        <v>40831</v>
      </c>
      <c r="C655" s="33">
        <v>10</v>
      </c>
      <c r="D655" s="2">
        <v>15</v>
      </c>
      <c r="E655" s="33">
        <v>288</v>
      </c>
      <c r="F655" s="92">
        <v>653</v>
      </c>
      <c r="G655" s="4">
        <v>6.9763333333333328</v>
      </c>
      <c r="H655" s="37">
        <v>319.00833333333327</v>
      </c>
      <c r="I655" s="4">
        <v>9.5768750000000011</v>
      </c>
      <c r="J655" s="37">
        <v>14.961319444444444</v>
      </c>
      <c r="K655" s="4">
        <v>14.971597222222229</v>
      </c>
      <c r="L655" s="37">
        <v>14.987708333333332</v>
      </c>
      <c r="M655" s="4">
        <v>10.288958333333332</v>
      </c>
      <c r="N655" s="63">
        <v>348.89693125000002</v>
      </c>
      <c r="O655" s="6">
        <v>348.89693125000002</v>
      </c>
      <c r="P655" s="37">
        <v>30.144694860000001</v>
      </c>
      <c r="Q655" s="7">
        <f t="shared" si="22"/>
        <v>30.144694860000005</v>
      </c>
      <c r="R655" s="60">
        <v>319.00833333333327</v>
      </c>
      <c r="S655" s="61">
        <v>2327.6762049999993</v>
      </c>
      <c r="T655" s="91"/>
      <c r="U655" s="89">
        <v>67756.310137599095</v>
      </c>
      <c r="V655" s="77">
        <v>1.2950553343823014E-2</v>
      </c>
      <c r="W655" s="80">
        <v>4.4489870830897288E-4</v>
      </c>
      <c r="X655" s="86">
        <f t="shared" si="21"/>
        <v>18286.943912984247</v>
      </c>
    </row>
    <row r="656" spans="1:24" x14ac:dyDescent="0.3">
      <c r="A656" s="33">
        <v>2011</v>
      </c>
      <c r="B656" s="3">
        <v>40832</v>
      </c>
      <c r="C656" s="33">
        <v>10</v>
      </c>
      <c r="D656" s="2">
        <v>16</v>
      </c>
      <c r="E656" s="33">
        <v>289</v>
      </c>
      <c r="F656" s="92">
        <v>654</v>
      </c>
      <c r="G656" s="4">
        <v>7.3736666666666641</v>
      </c>
      <c r="H656" s="37">
        <v>320.66250000000008</v>
      </c>
      <c r="I656" s="4">
        <v>8.3511041666666657</v>
      </c>
      <c r="J656" s="37">
        <v>14.959652777777771</v>
      </c>
      <c r="K656" s="4">
        <v>14.959930555555554</v>
      </c>
      <c r="L656" s="37">
        <v>14.773888888888889</v>
      </c>
      <c r="M656" s="4">
        <v>8.4953263888888895</v>
      </c>
      <c r="N656" s="63">
        <v>288.79915999999997</v>
      </c>
      <c r="O656" s="6">
        <v>288.79915999999997</v>
      </c>
      <c r="P656" s="37">
        <v>24.952247423999996</v>
      </c>
      <c r="Q656" s="7">
        <f t="shared" si="22"/>
        <v>24.952247424000003</v>
      </c>
      <c r="R656" s="60">
        <v>320.66250000000008</v>
      </c>
      <c r="S656" s="61">
        <v>2339.7459975000006</v>
      </c>
      <c r="T656" s="91"/>
      <c r="U656" s="89">
        <v>67756.310137599095</v>
      </c>
      <c r="V656" s="77">
        <v>1.0664511212183403E-2</v>
      </c>
      <c r="W656" s="80">
        <v>3.682645553355418E-4</v>
      </c>
      <c r="X656" s="86">
        <f t="shared" si="21"/>
        <v>18311.896160408247</v>
      </c>
    </row>
    <row r="657" spans="1:24" x14ac:dyDescent="0.3">
      <c r="A657" s="33">
        <v>2011</v>
      </c>
      <c r="B657" s="3">
        <v>40833</v>
      </c>
      <c r="C657" s="33">
        <v>10</v>
      </c>
      <c r="D657" s="2">
        <v>17</v>
      </c>
      <c r="E657" s="33">
        <v>290</v>
      </c>
      <c r="F657" s="92">
        <v>655</v>
      </c>
      <c r="G657" s="4">
        <v>7.059145833333333</v>
      </c>
      <c r="H657" s="37">
        <v>324.61041666666659</v>
      </c>
      <c r="I657" s="4">
        <v>8.0819166666666646</v>
      </c>
      <c r="J657" s="37">
        <v>14.81361111111111</v>
      </c>
      <c r="K657" s="4">
        <v>14.762708333333334</v>
      </c>
      <c r="L657" s="37">
        <v>14.044375</v>
      </c>
      <c r="M657" s="4">
        <v>9.5805486111111122</v>
      </c>
      <c r="N657" s="63">
        <v>298.22131666666701</v>
      </c>
      <c r="O657" s="6">
        <v>298.22131666666701</v>
      </c>
      <c r="P657" s="37">
        <v>25.766321760000025</v>
      </c>
      <c r="Q657" s="7">
        <f t="shared" si="22"/>
        <v>25.766321760000029</v>
      </c>
      <c r="R657" s="60">
        <v>324.61041666666659</v>
      </c>
      <c r="S657" s="61">
        <v>2368.5523662499995</v>
      </c>
      <c r="T657" s="91"/>
      <c r="U657" s="89">
        <v>67756.310137599095</v>
      </c>
      <c r="V657" s="77">
        <v>1.0878510489001535E-2</v>
      </c>
      <c r="W657" s="80">
        <v>3.8027929365802148E-4</v>
      </c>
      <c r="X657" s="86">
        <f t="shared" si="21"/>
        <v>18337.662482168245</v>
      </c>
    </row>
    <row r="658" spans="1:24" x14ac:dyDescent="0.3">
      <c r="A658" s="33">
        <v>2011</v>
      </c>
      <c r="B658" s="3">
        <v>40834</v>
      </c>
      <c r="C658" s="33">
        <v>10</v>
      </c>
      <c r="D658" s="2">
        <v>18</v>
      </c>
      <c r="E658" s="33">
        <v>291</v>
      </c>
      <c r="F658" s="92">
        <v>656</v>
      </c>
      <c r="G658" s="4">
        <v>8.0543958333333343</v>
      </c>
      <c r="H658" s="37">
        <v>323.42708333333337</v>
      </c>
      <c r="I658" s="4">
        <v>10.2243125</v>
      </c>
      <c r="J658" s="37">
        <v>14.737499999999997</v>
      </c>
      <c r="K658" s="4">
        <v>14.613333333333337</v>
      </c>
      <c r="L658" s="37">
        <v>13.487777777777774</v>
      </c>
      <c r="M658" s="4">
        <v>10.166180555555554</v>
      </c>
      <c r="N658" s="63">
        <v>281.53161818181798</v>
      </c>
      <c r="O658" s="6">
        <v>281.53161818181798</v>
      </c>
      <c r="P658" s="37">
        <v>24.324331810909072</v>
      </c>
      <c r="Q658" s="7">
        <f t="shared" si="22"/>
        <v>24.324331810909072</v>
      </c>
      <c r="R658" s="60">
        <v>323.42708333333337</v>
      </c>
      <c r="S658" s="61">
        <v>2359.9180562500001</v>
      </c>
      <c r="T658" s="91"/>
      <c r="U658" s="89">
        <v>67756.310137599095</v>
      </c>
      <c r="V658" s="77">
        <v>1.0307278147429138E-2</v>
      </c>
      <c r="W658" s="80">
        <v>3.5899729134469349E-4</v>
      </c>
      <c r="X658" s="86">
        <f t="shared" si="21"/>
        <v>18361.986813979154</v>
      </c>
    </row>
    <row r="659" spans="1:24" x14ac:dyDescent="0.3">
      <c r="A659" s="33">
        <v>2011</v>
      </c>
      <c r="B659" s="3">
        <v>40835</v>
      </c>
      <c r="C659" s="33">
        <v>10</v>
      </c>
      <c r="D659" s="2">
        <v>19</v>
      </c>
      <c r="E659" s="33">
        <v>292</v>
      </c>
      <c r="F659" s="92">
        <v>657</v>
      </c>
      <c r="G659" s="4">
        <v>7.7892291666666678</v>
      </c>
      <c r="H659" s="37">
        <v>320.08124999999995</v>
      </c>
      <c r="I659" s="4">
        <v>10.457708333333333</v>
      </c>
      <c r="J659" s="37">
        <v>14.697291666666672</v>
      </c>
      <c r="K659" s="4">
        <v>14.544375000000002</v>
      </c>
      <c r="L659" s="37">
        <v>13.432916666666664</v>
      </c>
      <c r="M659" s="4">
        <v>9.7794444444444455</v>
      </c>
      <c r="N659" s="63">
        <v>241.485536111111</v>
      </c>
      <c r="O659" s="6">
        <v>241.485536111111</v>
      </c>
      <c r="P659" s="37">
        <v>20.864350319999989</v>
      </c>
      <c r="Q659" s="7">
        <f t="shared" si="22"/>
        <v>20.864350319999993</v>
      </c>
      <c r="R659" s="60">
        <v>320.08124999999995</v>
      </c>
      <c r="S659" s="61">
        <v>2335.5048487499998</v>
      </c>
      <c r="T659" s="91"/>
      <c r="U659" s="89">
        <v>67756.310137599095</v>
      </c>
      <c r="V659" s="77">
        <v>8.9335504189455781E-3</v>
      </c>
      <c r="W659" s="80">
        <v>3.0793220996876592E-4</v>
      </c>
      <c r="X659" s="86">
        <f t="shared" si="21"/>
        <v>18382.851164299154</v>
      </c>
    </row>
    <row r="660" spans="1:24" x14ac:dyDescent="0.3">
      <c r="A660" s="33">
        <v>2011</v>
      </c>
      <c r="B660" s="3">
        <v>40836</v>
      </c>
      <c r="C660" s="33">
        <v>10</v>
      </c>
      <c r="D660" s="2">
        <v>20</v>
      </c>
      <c r="E660" s="33">
        <v>293</v>
      </c>
      <c r="F660" s="92">
        <v>658</v>
      </c>
      <c r="G660" s="4">
        <v>8.1044583333333335</v>
      </c>
      <c r="H660" s="37">
        <v>329.58541666666662</v>
      </c>
      <c r="I660" s="4">
        <v>10.779374999999998</v>
      </c>
      <c r="J660" s="37">
        <v>14.590347222222221</v>
      </c>
      <c r="K660" s="4">
        <v>14.455416666666666</v>
      </c>
      <c r="L660" s="37">
        <v>13.261597222222219</v>
      </c>
      <c r="M660" s="4">
        <v>9.1528472222222224</v>
      </c>
      <c r="N660" s="63">
        <v>279.88177999999999</v>
      </c>
      <c r="O660" s="6">
        <v>279.88177999999999</v>
      </c>
      <c r="P660" s="37">
        <v>24.181785791999999</v>
      </c>
      <c r="Q660" s="7">
        <f t="shared" si="22"/>
        <v>24.181785792000003</v>
      </c>
      <c r="R660" s="60">
        <v>329.58541666666662</v>
      </c>
      <c r="S660" s="61">
        <v>2404.8529512499995</v>
      </c>
      <c r="T660" s="91"/>
      <c r="U660" s="89">
        <v>67756.310137599095</v>
      </c>
      <c r="V660" s="77">
        <v>1.0055411404439819E-2</v>
      </c>
      <c r="W660" s="80">
        <v>3.5689348701090388E-4</v>
      </c>
      <c r="X660" s="86">
        <f t="shared" si="21"/>
        <v>18407.032950091154</v>
      </c>
    </row>
    <row r="661" spans="1:24" x14ac:dyDescent="0.3">
      <c r="A661" s="33">
        <v>2011</v>
      </c>
      <c r="B661" s="3">
        <v>40837</v>
      </c>
      <c r="C661" s="33">
        <v>10</v>
      </c>
      <c r="D661" s="2">
        <v>21</v>
      </c>
      <c r="E661" s="33">
        <v>294</v>
      </c>
      <c r="F661" s="92">
        <v>659</v>
      </c>
      <c r="G661" s="4">
        <v>5.7347083333333337</v>
      </c>
      <c r="H661" s="37">
        <v>365.54375000000027</v>
      </c>
      <c r="I661" s="4">
        <v>8.9964270833333355</v>
      </c>
      <c r="J661" s="37">
        <v>14.497291666666669</v>
      </c>
      <c r="K661" s="4">
        <v>14.343750000000005</v>
      </c>
      <c r="L661" s="37">
        <v>13.140972222222222</v>
      </c>
      <c r="M661" s="4">
        <v>8.9026388888888892</v>
      </c>
      <c r="N661" s="63">
        <v>42.462899999999998</v>
      </c>
      <c r="O661" s="6">
        <v>42.462899999999998</v>
      </c>
      <c r="P661" s="37">
        <v>3.6687945599999994</v>
      </c>
      <c r="Q661" s="7">
        <f t="shared" si="22"/>
        <v>3.6687945600000003</v>
      </c>
      <c r="R661" s="60">
        <v>365.54375000000027</v>
      </c>
      <c r="S661" s="61">
        <v>2667.2265262500018</v>
      </c>
      <c r="T661" s="91"/>
      <c r="U661" s="89">
        <v>67756.310137599095</v>
      </c>
      <c r="V661" s="77">
        <v>1.3755091755022983E-3</v>
      </c>
      <c r="W661" s="80">
        <v>5.4146906060106195E-5</v>
      </c>
      <c r="X661" s="86">
        <f t="shared" si="21"/>
        <v>18410.701744651153</v>
      </c>
    </row>
    <row r="662" spans="1:24" x14ac:dyDescent="0.3">
      <c r="A662" s="33">
        <v>2011</v>
      </c>
      <c r="B662" s="3">
        <v>40838</v>
      </c>
      <c r="C662" s="33">
        <v>10</v>
      </c>
      <c r="D662" s="2">
        <v>22</v>
      </c>
      <c r="E662" s="33">
        <v>295</v>
      </c>
      <c r="F662" s="92">
        <v>660</v>
      </c>
      <c r="G662" s="4">
        <v>5.0198541666666658</v>
      </c>
      <c r="H662" s="37">
        <v>334.52500000000003</v>
      </c>
      <c r="I662" s="4">
        <v>7.1490729166666656</v>
      </c>
      <c r="J662" s="37">
        <v>14.428333333333327</v>
      </c>
      <c r="K662" s="4">
        <v>14.292361111111111</v>
      </c>
      <c r="L662" s="37">
        <v>12.93263888888889</v>
      </c>
      <c r="M662" s="4">
        <v>8.6486805555555559</v>
      </c>
      <c r="N662" s="63">
        <v>278.12317999999999</v>
      </c>
      <c r="O662" s="6">
        <v>278.12317999999999</v>
      </c>
      <c r="P662" s="37">
        <v>24.029842752</v>
      </c>
      <c r="Q662" s="7">
        <f t="shared" si="22"/>
        <v>24.029842752000004</v>
      </c>
      <c r="R662" s="60">
        <v>334.52500000000003</v>
      </c>
      <c r="S662" s="61">
        <v>2440.8951150000003</v>
      </c>
      <c r="T662" s="91"/>
      <c r="U662" s="89">
        <v>67756.310137599095</v>
      </c>
      <c r="V662" s="77">
        <v>9.844684683225316E-3</v>
      </c>
      <c r="W662" s="80">
        <v>3.5465099417604566E-4</v>
      </c>
      <c r="X662" s="86">
        <f t="shared" si="21"/>
        <v>18434.731587403152</v>
      </c>
    </row>
    <row r="663" spans="1:24" x14ac:dyDescent="0.3">
      <c r="A663" s="33">
        <v>2011</v>
      </c>
      <c r="B663" s="3">
        <v>40839</v>
      </c>
      <c r="C663" s="33">
        <v>10</v>
      </c>
      <c r="D663" s="2">
        <v>23</v>
      </c>
      <c r="E663" s="33">
        <v>296</v>
      </c>
      <c r="F663" s="92">
        <v>661</v>
      </c>
      <c r="G663" s="4">
        <v>7.8523749999999994</v>
      </c>
      <c r="H663" s="37">
        <v>342.46874999999983</v>
      </c>
      <c r="I663" s="4">
        <v>9.1000104166666667</v>
      </c>
      <c r="J663" s="37">
        <v>14.367916666666668</v>
      </c>
      <c r="K663" s="4">
        <v>14.197083333333333</v>
      </c>
      <c r="L663" s="37">
        <v>12.831180555555553</v>
      </c>
      <c r="M663" s="4">
        <v>8.4905069444444425</v>
      </c>
      <c r="N663" s="63">
        <v>326.14226451612899</v>
      </c>
      <c r="O663" s="6">
        <v>326.14226451612899</v>
      </c>
      <c r="P663" s="37">
        <v>28.178691654193543</v>
      </c>
      <c r="Q663" s="7">
        <f t="shared" si="22"/>
        <v>28.178691654193543</v>
      </c>
      <c r="R663" s="60">
        <v>342.46874999999983</v>
      </c>
      <c r="S663" s="61">
        <v>2498.8574812499987</v>
      </c>
      <c r="T663" s="91"/>
      <c r="U663" s="89">
        <v>67756.310137599095</v>
      </c>
      <c r="V663" s="77">
        <v>1.127663016623812E-2</v>
      </c>
      <c r="W663" s="80">
        <v>4.1588291329572742E-4</v>
      </c>
      <c r="X663" s="86">
        <f t="shared" ref="X663:X678" si="23">X662+Q663</f>
        <v>18462.910279057345</v>
      </c>
    </row>
    <row r="664" spans="1:24" x14ac:dyDescent="0.3">
      <c r="A664" s="33">
        <v>2011</v>
      </c>
      <c r="B664" s="3">
        <v>40840</v>
      </c>
      <c r="C664" s="33">
        <v>10</v>
      </c>
      <c r="D664" s="2">
        <v>24</v>
      </c>
      <c r="E664" s="33">
        <v>297</v>
      </c>
      <c r="F664" s="92">
        <v>662</v>
      </c>
      <c r="G664" s="4">
        <v>8.3998333333333335</v>
      </c>
      <c r="H664" s="37">
        <v>326.0291666666667</v>
      </c>
      <c r="I664" s="4">
        <v>9.6515416666666667</v>
      </c>
      <c r="J664" s="37">
        <v>14.33090277777778</v>
      </c>
      <c r="K664" s="4">
        <v>14.111527777777775</v>
      </c>
      <c r="L664" s="37">
        <v>12.68416666666667</v>
      </c>
      <c r="M664" s="4">
        <v>9.6420138888888882</v>
      </c>
      <c r="N664" s="63">
        <v>279.36623750000001</v>
      </c>
      <c r="O664" s="6">
        <v>279.36623750000001</v>
      </c>
      <c r="P664" s="37">
        <v>24.137242920000002</v>
      </c>
      <c r="Q664" s="7">
        <f t="shared" si="22"/>
        <v>24.137242919999998</v>
      </c>
      <c r="R664" s="60">
        <v>326.0291666666667</v>
      </c>
      <c r="S664" s="61">
        <v>2378.9044174999999</v>
      </c>
      <c r="T664" s="91"/>
      <c r="U664" s="89">
        <v>67756.310137599095</v>
      </c>
      <c r="V664" s="77">
        <v>1.0146369371732021E-2</v>
      </c>
      <c r="W664" s="80">
        <v>3.5623608887470757E-4</v>
      </c>
      <c r="X664" s="86">
        <f t="shared" si="23"/>
        <v>18487.047521977343</v>
      </c>
    </row>
    <row r="665" spans="1:24" x14ac:dyDescent="0.3">
      <c r="A665" s="33">
        <v>2011</v>
      </c>
      <c r="B665" s="3">
        <v>40841</v>
      </c>
      <c r="C665" s="33">
        <v>10</v>
      </c>
      <c r="D665" s="2">
        <v>25</v>
      </c>
      <c r="E665" s="33">
        <v>298</v>
      </c>
      <c r="F665" s="92">
        <v>663</v>
      </c>
      <c r="G665" s="4">
        <v>5.0457916666666671</v>
      </c>
      <c r="H665" s="37">
        <v>328.48541666666659</v>
      </c>
      <c r="I665" s="4">
        <v>6.9932395833333336</v>
      </c>
      <c r="J665" s="37">
        <v>14.279513888888891</v>
      </c>
      <c r="K665" s="4">
        <v>14.092708333333329</v>
      </c>
      <c r="L665" s="37">
        <v>12.743611111111109</v>
      </c>
      <c r="M665" s="4">
        <v>7.9487847222222241</v>
      </c>
      <c r="N665" s="63">
        <v>218.82991250000001</v>
      </c>
      <c r="O665" s="6">
        <v>218.82991250000001</v>
      </c>
      <c r="P665" s="37">
        <v>18.906904440000002</v>
      </c>
      <c r="Q665" s="7">
        <f t="shared" si="22"/>
        <v>18.906904440000002</v>
      </c>
      <c r="R665" s="60">
        <v>328.48541666666659</v>
      </c>
      <c r="S665" s="61">
        <v>2396.8266912499994</v>
      </c>
      <c r="T665" s="91"/>
      <c r="U665" s="89">
        <v>67756.310137599095</v>
      </c>
      <c r="V665" s="77">
        <v>7.8883068638307026E-3</v>
      </c>
      <c r="W665" s="80">
        <v>2.7904271058450461E-4</v>
      </c>
      <c r="X665" s="86">
        <f t="shared" si="23"/>
        <v>18505.954426417342</v>
      </c>
    </row>
    <row r="666" spans="1:24" x14ac:dyDescent="0.3">
      <c r="A666" s="33">
        <v>2011</v>
      </c>
      <c r="B666" s="3">
        <v>40842</v>
      </c>
      <c r="C666" s="33">
        <v>10</v>
      </c>
      <c r="D666" s="2">
        <v>26</v>
      </c>
      <c r="E666" s="33">
        <v>299</v>
      </c>
      <c r="F666" s="92">
        <v>664</v>
      </c>
      <c r="G666" s="4">
        <v>4.6073749999999984</v>
      </c>
      <c r="H666" s="37">
        <v>328.0020833333333</v>
      </c>
      <c r="I666" s="4">
        <v>7.4928333333333326</v>
      </c>
      <c r="J666" s="37">
        <v>14.210833333333339</v>
      </c>
      <c r="K666" s="4">
        <v>14.000555555555557</v>
      </c>
      <c r="L666" s="37">
        <v>12.716180555555553</v>
      </c>
      <c r="M666" s="4">
        <v>7.1820625000000007</v>
      </c>
      <c r="N666" s="63">
        <v>253.801733333333</v>
      </c>
      <c r="O666" s="6">
        <v>253.801733333333</v>
      </c>
      <c r="P666" s="37">
        <v>21.92846975999997</v>
      </c>
      <c r="Q666" s="7">
        <f t="shared" si="22"/>
        <v>21.92846975999997</v>
      </c>
      <c r="R666" s="60">
        <v>328.0020833333333</v>
      </c>
      <c r="S666" s="61">
        <v>2393.3000012499997</v>
      </c>
      <c r="T666" s="91"/>
      <c r="U666" s="89">
        <v>67756.310137599095</v>
      </c>
      <c r="V666" s="77">
        <v>9.1624408760067368E-3</v>
      </c>
      <c r="W666" s="80">
        <v>3.2363730721858628E-4</v>
      </c>
      <c r="X666" s="86">
        <f t="shared" si="23"/>
        <v>18527.882896177343</v>
      </c>
    </row>
    <row r="667" spans="1:24" x14ac:dyDescent="0.3">
      <c r="A667" s="33">
        <v>2011</v>
      </c>
      <c r="B667" s="3">
        <v>40843</v>
      </c>
      <c r="C667" s="33">
        <v>10</v>
      </c>
      <c r="D667" s="2">
        <v>27</v>
      </c>
      <c r="E667" s="33">
        <v>300</v>
      </c>
      <c r="F667" s="92">
        <v>665</v>
      </c>
      <c r="G667" s="4">
        <v>1.2270416666666659</v>
      </c>
      <c r="H667" s="37">
        <v>330.22916666666674</v>
      </c>
      <c r="I667" s="4">
        <v>3.3597812499999997</v>
      </c>
      <c r="J667" s="37">
        <v>14.082708333333336</v>
      </c>
      <c r="K667" s="4">
        <v>13.87777777777778</v>
      </c>
      <c r="L667" s="37">
        <v>12.40513888888889</v>
      </c>
      <c r="M667" s="4">
        <v>6.3838958333333338</v>
      </c>
      <c r="N667" s="63">
        <v>269.51991176470602</v>
      </c>
      <c r="O667" s="6">
        <v>269.51991176470602</v>
      </c>
      <c r="P667" s="37">
        <v>23.286520376470598</v>
      </c>
      <c r="Q667" s="7">
        <f t="shared" si="22"/>
        <v>23.286520376470598</v>
      </c>
      <c r="R667" s="60">
        <v>330.22916666666674</v>
      </c>
      <c r="S667" s="61">
        <v>2409.5501375000003</v>
      </c>
      <c r="T667" s="91"/>
      <c r="U667" s="89">
        <v>67756.310137599095</v>
      </c>
      <c r="V667" s="77">
        <v>9.6642605663442415E-3</v>
      </c>
      <c r="W667" s="80">
        <v>3.4368046797679031E-4</v>
      </c>
      <c r="X667" s="86">
        <f t="shared" si="23"/>
        <v>18551.169416553814</v>
      </c>
    </row>
    <row r="668" spans="1:24" x14ac:dyDescent="0.3">
      <c r="A668" s="33">
        <v>2011</v>
      </c>
      <c r="B668" s="3">
        <v>40844</v>
      </c>
      <c r="C668" s="33">
        <v>10</v>
      </c>
      <c r="D668" s="2">
        <v>28</v>
      </c>
      <c r="E668" s="33">
        <v>301</v>
      </c>
      <c r="F668" s="92">
        <v>666</v>
      </c>
      <c r="G668" s="4">
        <v>2.6674583333333328</v>
      </c>
      <c r="H668" s="37">
        <v>329.44583333333338</v>
      </c>
      <c r="I668" s="4">
        <v>4.3121250000000009</v>
      </c>
      <c r="J668" s="37">
        <v>14.013611111111105</v>
      </c>
      <c r="K668" s="4">
        <v>13.708472222222227</v>
      </c>
      <c r="L668" s="37">
        <v>11.717013888888888</v>
      </c>
      <c r="M668" s="4">
        <v>5.6575416666666669</v>
      </c>
      <c r="N668" s="63">
        <v>260.68293684210499</v>
      </c>
      <c r="O668" s="6">
        <v>260.68293684210499</v>
      </c>
      <c r="P668" s="37">
        <v>22.523005743157871</v>
      </c>
      <c r="Q668" s="7">
        <f t="shared" si="22"/>
        <v>22.523005743157871</v>
      </c>
      <c r="R668" s="60">
        <v>329.44583333333338</v>
      </c>
      <c r="S668" s="61">
        <v>2403.8344675000003</v>
      </c>
      <c r="T668" s="91"/>
      <c r="U668" s="89">
        <v>67756.310137599095</v>
      </c>
      <c r="V668" s="77">
        <v>9.3696159397289557E-3</v>
      </c>
      <c r="W668" s="80">
        <v>3.3241192882874364E-4</v>
      </c>
      <c r="X668" s="86">
        <f t="shared" si="23"/>
        <v>18573.692422296972</v>
      </c>
    </row>
    <row r="669" spans="1:24" x14ac:dyDescent="0.3">
      <c r="A669" s="33">
        <v>2011</v>
      </c>
      <c r="B669" s="3">
        <v>40845</v>
      </c>
      <c r="C669" s="33">
        <v>10</v>
      </c>
      <c r="D669" s="2">
        <v>29</v>
      </c>
      <c r="E669" s="33">
        <v>302</v>
      </c>
      <c r="F669" s="92">
        <v>667</v>
      </c>
      <c r="G669" s="4">
        <v>2.8781458333333343</v>
      </c>
      <c r="H669" s="37">
        <v>331.02916666666658</v>
      </c>
      <c r="I669" s="4">
        <v>4.2407916666666656</v>
      </c>
      <c r="J669" s="37">
        <v>13.934097222222222</v>
      </c>
      <c r="K669" s="4">
        <v>13.499166666666669</v>
      </c>
      <c r="L669" s="37">
        <v>11.434583333333334</v>
      </c>
      <c r="M669" s="4">
        <v>5.8127291666666672</v>
      </c>
      <c r="N669" s="63">
        <v>292.029178947368</v>
      </c>
      <c r="O669" s="6">
        <v>292.029178947368</v>
      </c>
      <c r="P669" s="37">
        <v>25.231321061052594</v>
      </c>
      <c r="Q669" s="7">
        <f t="shared" si="22"/>
        <v>25.231321061052594</v>
      </c>
      <c r="R669" s="60">
        <v>331.02916666666658</v>
      </c>
      <c r="S669" s="61">
        <v>2415.3874174999992</v>
      </c>
      <c r="T669" s="91"/>
      <c r="U669" s="89">
        <v>67756.310137599095</v>
      </c>
      <c r="V669" s="77">
        <v>1.0446076218765681E-2</v>
      </c>
      <c r="W669" s="80">
        <v>3.72383339792456E-4</v>
      </c>
      <c r="X669" s="86">
        <f t="shared" si="23"/>
        <v>18598.923743358024</v>
      </c>
    </row>
    <row r="670" spans="1:24" x14ac:dyDescent="0.3">
      <c r="A670" s="33">
        <v>2011</v>
      </c>
      <c r="B670" s="3">
        <v>40846</v>
      </c>
      <c r="C670" s="33">
        <v>10</v>
      </c>
      <c r="D670" s="2">
        <v>30</v>
      </c>
      <c r="E670" s="33">
        <v>303</v>
      </c>
      <c r="F670" s="92">
        <v>668</v>
      </c>
      <c r="G670" s="4">
        <v>3.4599375000000001</v>
      </c>
      <c r="H670" s="37">
        <v>341.72291666666655</v>
      </c>
      <c r="I670" s="4">
        <v>5.3831249999999997</v>
      </c>
      <c r="J670" s="37">
        <v>13.902361111111112</v>
      </c>
      <c r="K670" s="4">
        <v>13.433472222222223</v>
      </c>
      <c r="L670" s="37">
        <v>11.340069444444447</v>
      </c>
      <c r="M670" s="4">
        <v>5.8415972222222221</v>
      </c>
      <c r="N670" s="63">
        <v>316.760157142857</v>
      </c>
      <c r="O670" s="6">
        <v>316.760157142857</v>
      </c>
      <c r="P670" s="37">
        <v>27.368077577142845</v>
      </c>
      <c r="Q670" s="7">
        <f t="shared" si="22"/>
        <v>27.368077577142845</v>
      </c>
      <c r="R670" s="60">
        <v>341.72291666666655</v>
      </c>
      <c r="S670" s="61">
        <v>2493.415433749999</v>
      </c>
      <c r="T670" s="91"/>
      <c r="U670" s="89">
        <v>67756.310137599095</v>
      </c>
      <c r="V670" s="77">
        <v>1.097614027999431E-2</v>
      </c>
      <c r="W670" s="80">
        <v>4.0391924414956957E-4</v>
      </c>
      <c r="X670" s="86">
        <f t="shared" si="23"/>
        <v>18626.291820935166</v>
      </c>
    </row>
    <row r="671" spans="1:24" x14ac:dyDescent="0.3">
      <c r="A671" s="33">
        <v>2011</v>
      </c>
      <c r="B671" s="3">
        <v>40847</v>
      </c>
      <c r="C671" s="33">
        <v>10</v>
      </c>
      <c r="D671" s="2">
        <v>31</v>
      </c>
      <c r="E671" s="33">
        <v>304</v>
      </c>
      <c r="F671" s="92">
        <v>669</v>
      </c>
      <c r="G671" s="92">
        <v>5.8187708333333346</v>
      </c>
      <c r="H671" s="37">
        <v>349.41250000000008</v>
      </c>
      <c r="I671" s="4">
        <v>7.8977708333333343</v>
      </c>
      <c r="J671" s="37">
        <v>13.849305555555558</v>
      </c>
      <c r="K671" s="4">
        <v>13.458124999999997</v>
      </c>
      <c r="L671" s="37">
        <v>11.291319444444445</v>
      </c>
      <c r="M671" s="4">
        <v>6.6837361111111102</v>
      </c>
      <c r="N671" s="63">
        <v>286.01719090909103</v>
      </c>
      <c r="O671" s="6">
        <v>286.01719090909103</v>
      </c>
      <c r="P671" s="37">
        <v>24.711885294545464</v>
      </c>
      <c r="Q671" s="7">
        <f t="shared" si="22"/>
        <v>24.711885294545464</v>
      </c>
      <c r="R671" s="60">
        <v>349.41250000000008</v>
      </c>
      <c r="S671" s="61">
        <v>2549.5232475000007</v>
      </c>
      <c r="T671" s="91"/>
      <c r="U671" s="89">
        <v>67756.310137599095</v>
      </c>
      <c r="V671" s="77">
        <v>9.6927475828186022E-3</v>
      </c>
      <c r="W671" s="80">
        <v>3.6471710523139058E-4</v>
      </c>
      <c r="X671" s="86">
        <f t="shared" si="23"/>
        <v>18651.003706229712</v>
      </c>
    </row>
    <row r="672" spans="1:24" x14ac:dyDescent="0.3">
      <c r="A672" s="33">
        <v>2011</v>
      </c>
      <c r="B672" s="3">
        <v>40848</v>
      </c>
      <c r="C672" s="33">
        <v>11</v>
      </c>
      <c r="D672" s="2">
        <v>1</v>
      </c>
      <c r="E672" s="33">
        <v>305</v>
      </c>
      <c r="F672" s="92">
        <v>670</v>
      </c>
      <c r="G672" s="4">
        <v>6.1338958333333338</v>
      </c>
      <c r="H672" s="37">
        <v>343.54583333333312</v>
      </c>
      <c r="I672" s="4">
        <v>7.9765625</v>
      </c>
      <c r="J672" s="37">
        <v>13.790624999999999</v>
      </c>
      <c r="K672" s="4">
        <v>13.382291666666667</v>
      </c>
      <c r="L672" s="37">
        <v>11.239375000000001</v>
      </c>
      <c r="M672" s="4">
        <v>7.3776388888888889</v>
      </c>
      <c r="N672" s="63">
        <v>267.00956250000002</v>
      </c>
      <c r="O672" s="6">
        <v>267.00956250000002</v>
      </c>
      <c r="P672" s="37">
        <v>23.069626200000002</v>
      </c>
      <c r="Q672" s="7">
        <f t="shared" si="22"/>
        <v>23.069626200000002</v>
      </c>
      <c r="R672" s="60">
        <v>343.54583333333312</v>
      </c>
      <c r="S672" s="61">
        <v>2506.7165274999984</v>
      </c>
      <c r="T672" s="91"/>
      <c r="U672" s="89">
        <v>67756.310137599095</v>
      </c>
      <c r="V672" s="77">
        <v>9.2031252624355693E-3</v>
      </c>
      <c r="W672" s="80">
        <v>3.4047937606328249E-4</v>
      </c>
      <c r="X672" s="86">
        <f t="shared" si="23"/>
        <v>18674.073332429711</v>
      </c>
    </row>
    <row r="673" spans="1:24" x14ac:dyDescent="0.3">
      <c r="A673" s="33">
        <v>2011</v>
      </c>
      <c r="B673" s="3">
        <v>40849</v>
      </c>
      <c r="C673" s="33">
        <v>11</v>
      </c>
      <c r="D673" s="2">
        <v>2</v>
      </c>
      <c r="E673" s="33">
        <v>306</v>
      </c>
      <c r="F673" s="92">
        <v>671</v>
      </c>
      <c r="G673" s="4">
        <v>9.5381875000000012</v>
      </c>
      <c r="H673" s="37">
        <v>329.60833333333323</v>
      </c>
      <c r="I673" s="4">
        <v>9.6572812500000005</v>
      </c>
      <c r="J673" s="37">
        <v>13.72951388888889</v>
      </c>
      <c r="K673" s="4">
        <v>13.482847222222221</v>
      </c>
      <c r="L673" s="37">
        <v>11.461180555555556</v>
      </c>
      <c r="M673" s="4">
        <v>8.3690208333333338</v>
      </c>
      <c r="N673" s="63">
        <v>271.165087804878</v>
      </c>
      <c r="O673" s="6">
        <v>271.165087804878</v>
      </c>
      <c r="P673" s="37">
        <v>23.428663586341457</v>
      </c>
      <c r="Q673" s="7">
        <f t="shared" si="22"/>
        <v>23.428663586341461</v>
      </c>
      <c r="R673" s="60">
        <v>329.60833333333323</v>
      </c>
      <c r="S673" s="61">
        <v>2405.020164999999</v>
      </c>
      <c r="T673" s="91"/>
      <c r="U673" s="89">
        <v>67756.310137599095</v>
      </c>
      <c r="V673" s="77">
        <v>9.7415663815614891E-3</v>
      </c>
      <c r="W673" s="80">
        <v>3.4577832734342633E-4</v>
      </c>
      <c r="X673" s="86">
        <f t="shared" si="23"/>
        <v>18697.501996016053</v>
      </c>
    </row>
    <row r="674" spans="1:24" x14ac:dyDescent="0.3">
      <c r="A674" s="33">
        <v>2011</v>
      </c>
      <c r="B674" s="3">
        <v>40850</v>
      </c>
      <c r="C674" s="33">
        <v>11</v>
      </c>
      <c r="D674" s="2">
        <v>3</v>
      </c>
      <c r="E674" s="33">
        <v>307</v>
      </c>
      <c r="F674" s="92">
        <v>672</v>
      </c>
      <c r="G674" s="4">
        <v>5.6995208333333336</v>
      </c>
      <c r="H674" s="37">
        <v>346.03333333333347</v>
      </c>
      <c r="I674" s="4">
        <v>7.3070833333333294</v>
      </c>
      <c r="J674" s="37">
        <v>13.684861111111116</v>
      </c>
      <c r="K674" s="4">
        <v>13.502083333333333</v>
      </c>
      <c r="L674" s="37">
        <v>11.594652777777776</v>
      </c>
      <c r="M674" s="4">
        <v>8.0018263888888885</v>
      </c>
      <c r="N674" s="63">
        <v>177.88963243243199</v>
      </c>
      <c r="O674" s="6">
        <v>177.88963243243199</v>
      </c>
      <c r="P674" s="37">
        <v>15.369664242162125</v>
      </c>
      <c r="Q674" s="7">
        <f t="shared" si="22"/>
        <v>15.369664242162125</v>
      </c>
      <c r="R674" s="60">
        <v>346.03333333333347</v>
      </c>
      <c r="S674" s="61">
        <v>2524.8668200000011</v>
      </c>
      <c r="T674" s="91"/>
      <c r="U674" s="89">
        <v>67756.310137599095</v>
      </c>
      <c r="V674" s="77">
        <v>6.0873168122832387E-3</v>
      </c>
      <c r="W674" s="80">
        <v>2.2683738549146944E-4</v>
      </c>
      <c r="X674" s="86">
        <f t="shared" si="23"/>
        <v>18712.871660258217</v>
      </c>
    </row>
    <row r="675" spans="1:24" x14ac:dyDescent="0.3">
      <c r="A675" s="33">
        <v>2011</v>
      </c>
      <c r="B675" s="3">
        <v>40851</v>
      </c>
      <c r="C675" s="33">
        <v>11</v>
      </c>
      <c r="D675" s="2">
        <v>4</v>
      </c>
      <c r="E675" s="33">
        <v>308</v>
      </c>
      <c r="F675" s="92">
        <v>673</v>
      </c>
      <c r="G675" s="4">
        <v>1.8013541666666664</v>
      </c>
      <c r="H675" s="37">
        <v>347.4666666666667</v>
      </c>
      <c r="I675" s="4">
        <v>3.3084375000000001</v>
      </c>
      <c r="J675" s="37">
        <v>13.637500000000001</v>
      </c>
      <c r="K675" s="4">
        <v>13.466111111111116</v>
      </c>
      <c r="L675" s="37">
        <v>11.684166666666668</v>
      </c>
      <c r="M675" s="4">
        <v>6.1421458333333332</v>
      </c>
      <c r="N675" s="63">
        <v>286.13650000000001</v>
      </c>
      <c r="O675" s="6">
        <v>286.13650000000001</v>
      </c>
      <c r="P675" s="37">
        <v>24.722193600000001</v>
      </c>
      <c r="Q675" s="7">
        <f t="shared" si="22"/>
        <v>24.722193600000001</v>
      </c>
      <c r="R675" s="60">
        <v>347.4666666666667</v>
      </c>
      <c r="S675" s="61">
        <v>2535.32528</v>
      </c>
      <c r="T675" s="91"/>
      <c r="U675" s="89">
        <v>67756.310137599095</v>
      </c>
      <c r="V675" s="77">
        <v>9.7510933981615165E-3</v>
      </c>
      <c r="W675" s="80">
        <v>3.6486924317151161E-4</v>
      </c>
      <c r="X675" s="86">
        <f t="shared" si="23"/>
        <v>18737.593853858216</v>
      </c>
    </row>
    <row r="676" spans="1:24" x14ac:dyDescent="0.3">
      <c r="A676" s="33">
        <v>2011</v>
      </c>
      <c r="B676" s="3">
        <v>40852</v>
      </c>
      <c r="C676" s="33">
        <v>11</v>
      </c>
      <c r="D676" s="2">
        <v>5</v>
      </c>
      <c r="E676" s="33">
        <v>309</v>
      </c>
      <c r="F676" s="92">
        <v>674</v>
      </c>
      <c r="G676" s="4">
        <v>2.0994583333333332</v>
      </c>
      <c r="H676" s="37">
        <v>336.7166666666667</v>
      </c>
      <c r="I676" s="4">
        <v>3.0771354166666667</v>
      </c>
      <c r="J676" s="37">
        <v>13.590972222222222</v>
      </c>
      <c r="K676" s="4">
        <v>13.403611111111109</v>
      </c>
      <c r="L676" s="37">
        <v>11.638680555555558</v>
      </c>
      <c r="M676" s="4">
        <v>5.4200347222222227</v>
      </c>
      <c r="N676" s="63">
        <v>234.48432812499999</v>
      </c>
      <c r="O676" s="6">
        <v>234.48432812499999</v>
      </c>
      <c r="P676" s="37">
        <v>20.25944595</v>
      </c>
      <c r="Q676" s="7">
        <f t="shared" si="22"/>
        <v>20.25944595</v>
      </c>
      <c r="R676" s="60">
        <v>336.7166666666667</v>
      </c>
      <c r="S676" s="61">
        <v>2456.8868300000004</v>
      </c>
      <c r="T676" s="91"/>
      <c r="U676" s="89">
        <v>67756.310137599095</v>
      </c>
      <c r="V676" s="77">
        <v>8.2459825591559687E-3</v>
      </c>
      <c r="W676" s="80">
        <v>2.9900456369092771E-4</v>
      </c>
      <c r="X676" s="86">
        <f t="shared" si="23"/>
        <v>18757.853299808216</v>
      </c>
    </row>
    <row r="677" spans="1:24" x14ac:dyDescent="0.3">
      <c r="A677" s="33">
        <v>2011</v>
      </c>
      <c r="B677" s="3">
        <v>40853</v>
      </c>
      <c r="C677" s="33">
        <v>11</v>
      </c>
      <c r="D677" s="2">
        <v>6</v>
      </c>
      <c r="E677" s="33">
        <v>310</v>
      </c>
      <c r="F677" s="92">
        <v>675</v>
      </c>
      <c r="G677" s="4">
        <v>6.8358958333333355</v>
      </c>
      <c r="H677" s="37">
        <v>326.46458333333322</v>
      </c>
      <c r="I677" s="4">
        <v>6.4958749999999998</v>
      </c>
      <c r="J677" s="37">
        <v>13.529791666666668</v>
      </c>
      <c r="K677" s="4">
        <v>13.266249999999998</v>
      </c>
      <c r="L677" s="37">
        <v>11.535208333333335</v>
      </c>
      <c r="M677" s="4">
        <v>6.3882291666666662</v>
      </c>
      <c r="N677" s="63">
        <v>261.12858541666702</v>
      </c>
      <c r="O677" s="6">
        <v>261.12858541666702</v>
      </c>
      <c r="P677" s="37">
        <v>22.56150978000003</v>
      </c>
      <c r="Q677" s="7">
        <f t="shared" si="22"/>
        <v>22.56150978000003</v>
      </c>
      <c r="R677" s="60">
        <v>326.46458333333322</v>
      </c>
      <c r="S677" s="61">
        <v>2382.081478749999</v>
      </c>
      <c r="T677" s="91"/>
      <c r="U677" s="89">
        <v>67756.310137599095</v>
      </c>
      <c r="V677" s="77">
        <v>9.4713425973318166E-3</v>
      </c>
      <c r="W677" s="80">
        <v>3.3298020116771787E-4</v>
      </c>
      <c r="X677" s="86">
        <f t="shared" si="23"/>
        <v>18780.414809588216</v>
      </c>
    </row>
    <row r="678" spans="1:24" x14ac:dyDescent="0.3">
      <c r="A678" s="35">
        <v>2011</v>
      </c>
      <c r="B678" s="3">
        <v>40854</v>
      </c>
      <c r="C678" s="35">
        <v>11</v>
      </c>
      <c r="D678" s="55">
        <v>7</v>
      </c>
      <c r="E678" s="35">
        <v>311</v>
      </c>
      <c r="F678" s="93">
        <v>676</v>
      </c>
      <c r="G678" s="56">
        <v>9.8636363636363615</v>
      </c>
      <c r="H678" s="39">
        <v>325.41363636363639</v>
      </c>
      <c r="I678" s="56">
        <v>10.173250000000001</v>
      </c>
      <c r="J678" s="39">
        <v>13.286515151515149</v>
      </c>
      <c r="K678" s="56">
        <v>13.294545454545457</v>
      </c>
      <c r="L678" s="39">
        <v>11.638181818181819</v>
      </c>
      <c r="M678" s="56">
        <v>7.3269696969696971</v>
      </c>
      <c r="N678" s="64">
        <v>239.59339523809501</v>
      </c>
      <c r="O678" s="67">
        <v>239.59339523809501</v>
      </c>
      <c r="P678" s="39">
        <v>20.700869348571409</v>
      </c>
      <c r="Q678" s="68">
        <f t="shared" si="22"/>
        <v>20.700869348571409</v>
      </c>
      <c r="R678" s="69">
        <v>325.41363636363639</v>
      </c>
      <c r="S678" s="66">
        <v>2374.4131390909092</v>
      </c>
      <c r="T678" s="69"/>
      <c r="U678" s="90">
        <v>67756.310137599095</v>
      </c>
      <c r="V678" s="81">
        <v>8.71830980370044E-3</v>
      </c>
      <c r="W678" s="82">
        <v>3.0551943142317244E-4</v>
      </c>
      <c r="X678" s="88">
        <f t="shared" si="23"/>
        <v>18801.115678936789</v>
      </c>
    </row>
    <row r="679" spans="1:24" x14ac:dyDescent="0.3">
      <c r="A679" s="113">
        <v>2011</v>
      </c>
      <c r="B679" s="3">
        <v>40855</v>
      </c>
      <c r="C679" s="114">
        <v>11</v>
      </c>
      <c r="D679" s="114">
        <v>8</v>
      </c>
      <c r="E679" s="115">
        <v>312</v>
      </c>
      <c r="F679" s="115">
        <v>312</v>
      </c>
      <c r="G679" s="115">
        <v>3.9635000000000002</v>
      </c>
      <c r="H679" s="115"/>
      <c r="I679" s="115"/>
      <c r="J679" s="115"/>
      <c r="K679" s="115"/>
      <c r="L679" s="115"/>
      <c r="M679" s="115"/>
      <c r="N679" s="115">
        <v>353.99411250000003</v>
      </c>
      <c r="O679" s="115">
        <v>353.99411250000003</v>
      </c>
      <c r="P679" s="115">
        <v>30.585091320000004</v>
      </c>
      <c r="Q679" s="115">
        <v>30.58509132</v>
      </c>
      <c r="R679" s="115">
        <v>124.38610586011301</v>
      </c>
      <c r="S679" s="115">
        <v>907.59565999999995</v>
      </c>
      <c r="T679" s="115"/>
      <c r="U679" s="4">
        <v>71034.978271831627</v>
      </c>
      <c r="V679" s="115">
        <v>3.3754497090522376E-2</v>
      </c>
      <c r="W679" s="115">
        <v>4.2896726092560658E-4</v>
      </c>
      <c r="X679" s="115">
        <v>10254.356337543957</v>
      </c>
    </row>
    <row r="680" spans="1:24" x14ac:dyDescent="0.3">
      <c r="A680" s="35">
        <v>2011</v>
      </c>
      <c r="B680" s="3">
        <v>40856</v>
      </c>
      <c r="C680" s="114">
        <v>11</v>
      </c>
      <c r="D680" s="114">
        <v>9</v>
      </c>
      <c r="E680" s="115">
        <v>313</v>
      </c>
      <c r="F680" s="115">
        <v>313</v>
      </c>
      <c r="G680" s="115">
        <v>5.4012291666666661</v>
      </c>
      <c r="H680" s="115"/>
      <c r="I680" s="115"/>
      <c r="J680" s="115"/>
      <c r="K680" s="115"/>
      <c r="L680" s="115"/>
      <c r="M680" s="115"/>
      <c r="N680" s="115">
        <v>562.53160000000003</v>
      </c>
      <c r="O680" s="115">
        <v>562.53160000000003</v>
      </c>
      <c r="P680" s="115">
        <v>48.60273024</v>
      </c>
      <c r="Q680" s="115">
        <v>48.60273024</v>
      </c>
      <c r="R680" s="115">
        <v>124.25</v>
      </c>
      <c r="S680" s="115">
        <v>906.60254999999995</v>
      </c>
      <c r="T680" s="115"/>
      <c r="U680" s="4">
        <v>71011.44758193937</v>
      </c>
      <c r="V680" s="115">
        <v>5.3700492015136998E-2</v>
      </c>
      <c r="W680" s="115">
        <v>6.8191238896753636E-4</v>
      </c>
      <c r="X680" s="115">
        <v>10302.959067783957</v>
      </c>
    </row>
    <row r="681" spans="1:24" x14ac:dyDescent="0.3">
      <c r="A681" s="113">
        <v>2011</v>
      </c>
      <c r="B681" s="3">
        <v>40857</v>
      </c>
      <c r="C681" s="114">
        <v>11</v>
      </c>
      <c r="D681" s="114">
        <v>10</v>
      </c>
      <c r="E681" s="115">
        <v>314</v>
      </c>
      <c r="F681" s="115">
        <v>314</v>
      </c>
      <c r="G681" s="115">
        <v>5.6150625000000014</v>
      </c>
      <c r="H681" s="115"/>
      <c r="I681" s="115"/>
      <c r="J681" s="115"/>
      <c r="K681" s="115"/>
      <c r="L681" s="115"/>
      <c r="M681" s="115"/>
      <c r="N681" s="115">
        <v>522.83910000000003</v>
      </c>
      <c r="O681" s="115">
        <v>522.83910000000003</v>
      </c>
      <c r="P681" s="115">
        <v>45.173298240000001</v>
      </c>
      <c r="Q681" s="115">
        <v>45.173298240000001</v>
      </c>
      <c r="R681" s="115">
        <v>124.11389413988699</v>
      </c>
      <c r="S681" s="115">
        <v>905.60943999999995</v>
      </c>
      <c r="T681" s="115"/>
      <c r="U681" s="4">
        <v>70987.916892047113</v>
      </c>
      <c r="V681" s="115">
        <v>4.9968430002369169E-2</v>
      </c>
      <c r="W681" s="115">
        <v>6.3402052571312657E-4</v>
      </c>
      <c r="X681" s="115">
        <v>10348.132366023958</v>
      </c>
    </row>
    <row r="682" spans="1:24" x14ac:dyDescent="0.3">
      <c r="A682" s="35">
        <v>2011</v>
      </c>
      <c r="B682" s="3">
        <v>40858</v>
      </c>
      <c r="C682" s="114">
        <v>11</v>
      </c>
      <c r="D682" s="114">
        <v>11</v>
      </c>
      <c r="E682" s="115">
        <v>315</v>
      </c>
      <c r="F682" s="115">
        <v>315</v>
      </c>
      <c r="G682" s="115">
        <v>5.1107291666666663</v>
      </c>
      <c r="H682" s="115"/>
      <c r="I682" s="115"/>
      <c r="J682" s="115"/>
      <c r="K682" s="115"/>
      <c r="L682" s="115"/>
      <c r="M682" s="115"/>
      <c r="N682" s="115" t="s">
        <v>27</v>
      </c>
      <c r="O682" s="115">
        <v>486.29766923076897</v>
      </c>
      <c r="P682" s="115" t="s">
        <v>27</v>
      </c>
      <c r="Q682" s="115">
        <v>42.016118621538439</v>
      </c>
      <c r="R682" s="115">
        <v>123.97778827977299</v>
      </c>
      <c r="S682" s="115">
        <v>904.61632874999998</v>
      </c>
      <c r="T682" s="115"/>
      <c r="U682" s="4">
        <v>70964.386202154856</v>
      </c>
      <c r="V682" s="115" t="s">
        <v>27</v>
      </c>
      <c r="W682" s="115" t="s">
        <v>27</v>
      </c>
      <c r="X682" s="115">
        <v>10390.148484645497</v>
      </c>
    </row>
    <row r="683" spans="1:24" x14ac:dyDescent="0.3">
      <c r="A683" s="113">
        <v>2011</v>
      </c>
      <c r="B683" s="3">
        <v>40859</v>
      </c>
      <c r="C683" s="114">
        <v>11</v>
      </c>
      <c r="D683" s="114">
        <v>12</v>
      </c>
      <c r="E683" s="115">
        <v>316</v>
      </c>
      <c r="F683" s="115">
        <v>316</v>
      </c>
      <c r="G683" s="115">
        <v>7.6370833333333339</v>
      </c>
      <c r="H683" s="115"/>
      <c r="I683" s="115"/>
      <c r="J683" s="115">
        <v>11.017692307692307</v>
      </c>
      <c r="K683" s="115">
        <v>11.071538461538459</v>
      </c>
      <c r="L683" s="115">
        <v>10.875384615384615</v>
      </c>
      <c r="M683" s="115">
        <v>9.0107692307692311</v>
      </c>
      <c r="N683" s="115" t="s">
        <v>27</v>
      </c>
      <c r="O683" s="115">
        <v>449.756238461539</v>
      </c>
      <c r="P683" s="115" t="s">
        <v>27</v>
      </c>
      <c r="Q683" s="115">
        <v>38.858939003076969</v>
      </c>
      <c r="R683" s="115">
        <v>123.84168241966</v>
      </c>
      <c r="S683" s="115">
        <v>903.62321937499996</v>
      </c>
      <c r="T683" s="115"/>
      <c r="U683" s="4">
        <v>70940.855512262598</v>
      </c>
      <c r="V683" s="115" t="s">
        <v>27</v>
      </c>
      <c r="W683" s="115" t="s">
        <v>27</v>
      </c>
      <c r="X683" s="115">
        <v>10429.007423648574</v>
      </c>
    </row>
    <row r="684" spans="1:24" x14ac:dyDescent="0.3">
      <c r="A684" s="35">
        <v>2011</v>
      </c>
      <c r="B684" s="3">
        <v>40860</v>
      </c>
      <c r="C684" s="114">
        <v>11</v>
      </c>
      <c r="D684" s="114">
        <v>13</v>
      </c>
      <c r="E684" s="115">
        <v>317</v>
      </c>
      <c r="F684" s="115">
        <v>317</v>
      </c>
      <c r="G684" s="115">
        <v>7.6735624999999992</v>
      </c>
      <c r="H684" s="115"/>
      <c r="I684" s="115"/>
      <c r="J684" s="115">
        <v>11.032083333333334</v>
      </c>
      <c r="K684" s="115">
        <v>11.115</v>
      </c>
      <c r="L684" s="115">
        <v>11.032500000000001</v>
      </c>
      <c r="M684" s="115">
        <v>7.9856249999999989</v>
      </c>
      <c r="N684" s="115" t="s">
        <v>27</v>
      </c>
      <c r="O684" s="115">
        <v>413.214807692308</v>
      </c>
      <c r="P684" s="115" t="s">
        <v>27</v>
      </c>
      <c r="Q684" s="115">
        <v>35.701759384615414</v>
      </c>
      <c r="R684" s="115">
        <v>123.705576559546</v>
      </c>
      <c r="S684" s="115">
        <v>902.63011041666698</v>
      </c>
      <c r="T684" s="115"/>
      <c r="U684" s="4">
        <v>70917.324822370341</v>
      </c>
      <c r="V684" s="115" t="s">
        <v>27</v>
      </c>
      <c r="W684" s="115" t="s">
        <v>27</v>
      </c>
      <c r="X684" s="115">
        <v>10464.70918303319</v>
      </c>
    </row>
    <row r="685" spans="1:24" x14ac:dyDescent="0.3">
      <c r="A685" s="113">
        <v>2011</v>
      </c>
      <c r="B685" s="3">
        <v>40861</v>
      </c>
      <c r="C685" s="114">
        <v>11</v>
      </c>
      <c r="D685" s="114">
        <v>14</v>
      </c>
      <c r="E685" s="115">
        <v>318</v>
      </c>
      <c r="F685" s="115">
        <v>318</v>
      </c>
      <c r="G685" s="115">
        <v>5.5687083333333334</v>
      </c>
      <c r="H685" s="115"/>
      <c r="I685" s="115"/>
      <c r="J685" s="115">
        <v>10.909791666666669</v>
      </c>
      <c r="K685" s="115">
        <v>11.051875000000001</v>
      </c>
      <c r="L685" s="115">
        <v>10.997291666666667</v>
      </c>
      <c r="M685" s="115">
        <v>8.0191666666666652</v>
      </c>
      <c r="N685" s="115" t="s">
        <v>27</v>
      </c>
      <c r="O685" s="115">
        <v>376.673376923077</v>
      </c>
      <c r="P685" s="115" t="s">
        <v>27</v>
      </c>
      <c r="Q685" s="115">
        <v>32.544579766153859</v>
      </c>
      <c r="R685" s="115">
        <v>123.569470699433</v>
      </c>
      <c r="S685" s="115">
        <v>901.63700083333401</v>
      </c>
      <c r="T685" s="115"/>
      <c r="U685" s="4">
        <v>70893.794132478084</v>
      </c>
      <c r="V685" s="115" t="s">
        <v>27</v>
      </c>
      <c r="W685" s="115" t="s">
        <v>27</v>
      </c>
      <c r="X685" s="115">
        <v>10497.253762799344</v>
      </c>
    </row>
    <row r="686" spans="1:24" x14ac:dyDescent="0.3">
      <c r="A686" s="35">
        <v>2011</v>
      </c>
      <c r="B686" s="3">
        <v>40862</v>
      </c>
      <c r="C686" s="114">
        <v>11</v>
      </c>
      <c r="D686" s="114">
        <v>15</v>
      </c>
      <c r="E686" s="115">
        <v>319</v>
      </c>
      <c r="F686" s="115">
        <v>319</v>
      </c>
      <c r="G686" s="115">
        <v>3.3323541666666667</v>
      </c>
      <c r="H686" s="115">
        <v>118.65925925925924</v>
      </c>
      <c r="I686" s="115">
        <v>6.1679814814814833</v>
      </c>
      <c r="J686" s="115">
        <v>10.73104166666667</v>
      </c>
      <c r="K686" s="115">
        <v>10.875208333333331</v>
      </c>
      <c r="L686" s="115">
        <v>10.813124999999999</v>
      </c>
      <c r="M686" s="115">
        <v>6.7878333333333352</v>
      </c>
      <c r="N686" s="115">
        <v>340.131946153846</v>
      </c>
      <c r="O686" s="115">
        <v>340.131946153846</v>
      </c>
      <c r="P686" s="115">
        <v>29.38740014769229</v>
      </c>
      <c r="Q686" s="115">
        <v>29.387400147692297</v>
      </c>
      <c r="R686" s="115">
        <v>123.5</v>
      </c>
      <c r="S686" s="115">
        <v>901.13009999999997</v>
      </c>
      <c r="T686" s="115"/>
      <c r="U686" s="4">
        <v>70870.263442585827</v>
      </c>
      <c r="V686" s="115">
        <v>3.394212236031327E-2</v>
      </c>
      <c r="W686" s="115">
        <v>4.1319162688248411E-4</v>
      </c>
      <c r="X686" s="115">
        <v>10526.641162947037</v>
      </c>
    </row>
    <row r="687" spans="1:24" x14ac:dyDescent="0.3">
      <c r="A687" s="113">
        <v>2011</v>
      </c>
      <c r="B687" s="3">
        <v>40863</v>
      </c>
      <c r="C687" s="114">
        <v>11</v>
      </c>
      <c r="D687" s="114">
        <v>16</v>
      </c>
      <c r="E687" s="115">
        <v>320</v>
      </c>
      <c r="F687" s="115">
        <v>320</v>
      </c>
      <c r="G687" s="115">
        <v>4.628729166666667</v>
      </c>
      <c r="H687" s="115">
        <v>118.06666666666668</v>
      </c>
      <c r="I687" s="115">
        <v>5.6531562500000003</v>
      </c>
      <c r="J687" s="115">
        <v>10.574791666666664</v>
      </c>
      <c r="K687" s="115">
        <v>10.757083333333341</v>
      </c>
      <c r="L687" s="115">
        <v>10.607291666666667</v>
      </c>
      <c r="M687" s="115">
        <v>6.6144791666666682</v>
      </c>
      <c r="N687" s="115">
        <v>529.65342999999996</v>
      </c>
      <c r="O687" s="115">
        <v>529.65342999999996</v>
      </c>
      <c r="P687" s="115">
        <v>45.762056351999995</v>
      </c>
      <c r="Q687" s="115">
        <v>45.762056351999995</v>
      </c>
      <c r="R687" s="115">
        <v>123.71193771626299</v>
      </c>
      <c r="S687" s="115">
        <v>902.67652145833301</v>
      </c>
      <c r="T687" s="115"/>
      <c r="U687" s="4">
        <v>70846.73275269357</v>
      </c>
      <c r="V687" s="115">
        <v>5.3119954036589173E-2</v>
      </c>
      <c r="W687" s="115">
        <v>6.436500487016824E-4</v>
      </c>
      <c r="X687" s="115">
        <v>10572.403219299036</v>
      </c>
    </row>
    <row r="688" spans="1:24" x14ac:dyDescent="0.3">
      <c r="A688" s="35">
        <v>2011</v>
      </c>
      <c r="B688" s="3">
        <v>40864</v>
      </c>
      <c r="C688" s="114">
        <v>11</v>
      </c>
      <c r="D688" s="114">
        <v>17</v>
      </c>
      <c r="E688" s="115">
        <v>321</v>
      </c>
      <c r="F688" s="115">
        <v>321</v>
      </c>
      <c r="G688" s="115">
        <v>4.4041041666666674</v>
      </c>
      <c r="H688" s="115">
        <v>118.3333333333333</v>
      </c>
      <c r="I688" s="115">
        <v>6.1289583333333351</v>
      </c>
      <c r="J688" s="115">
        <v>10.429583333333332</v>
      </c>
      <c r="K688" s="115">
        <v>10.788958333333339</v>
      </c>
      <c r="L688" s="115">
        <v>10.446666666666665</v>
      </c>
      <c r="M688" s="115">
        <v>6.8671842105263154</v>
      </c>
      <c r="N688" s="115">
        <v>317.46608750000001</v>
      </c>
      <c r="O688" s="115">
        <v>317.46608750000001</v>
      </c>
      <c r="P688" s="115">
        <v>27.42906996</v>
      </c>
      <c r="Q688" s="115">
        <v>27.42906996</v>
      </c>
      <c r="R688" s="115">
        <v>124.127162629758</v>
      </c>
      <c r="S688" s="115">
        <v>905.70625833333304</v>
      </c>
      <c r="T688" s="115"/>
      <c r="U688" s="4">
        <v>70823.202062801312</v>
      </c>
      <c r="V688" s="115">
        <v>3.176752972733201E-2</v>
      </c>
      <c r="W688" s="115">
        <v>3.8593071213506651E-4</v>
      </c>
      <c r="X688" s="115">
        <v>10599.832289259037</v>
      </c>
    </row>
    <row r="689" spans="1:24" x14ac:dyDescent="0.3">
      <c r="A689" s="113">
        <v>2011</v>
      </c>
      <c r="B689" s="3">
        <v>40865</v>
      </c>
      <c r="C689" s="114">
        <v>11</v>
      </c>
      <c r="D689" s="114">
        <v>18</v>
      </c>
      <c r="E689" s="115">
        <v>322</v>
      </c>
      <c r="F689" s="115">
        <v>322</v>
      </c>
      <c r="G689" s="115">
        <v>2.0510416666666664</v>
      </c>
      <c r="H689" s="115">
        <v>117.67916666666663</v>
      </c>
      <c r="I689" s="115">
        <v>4.7159479166666669</v>
      </c>
      <c r="J689" s="115">
        <v>10.401458333333331</v>
      </c>
      <c r="K689" s="115">
        <v>11.134374999999997</v>
      </c>
      <c r="L689" s="115">
        <v>10.500208333333335</v>
      </c>
      <c r="M689" s="115">
        <v>6.3732708333333354</v>
      </c>
      <c r="N689" s="115">
        <v>428.15429999999998</v>
      </c>
      <c r="O689" s="115">
        <v>428.15429999999998</v>
      </c>
      <c r="P689" s="115">
        <v>36.992531519999993</v>
      </c>
      <c r="Q689" s="115">
        <v>36.992531519999993</v>
      </c>
      <c r="R689" s="115">
        <v>124.542387543253</v>
      </c>
      <c r="S689" s="115">
        <v>908.73598208333306</v>
      </c>
      <c r="T689" s="115"/>
      <c r="U689" s="4">
        <v>70799.671372909055</v>
      </c>
      <c r="V689" s="115">
        <v>4.3081808838033545E-2</v>
      </c>
      <c r="W689" s="115">
        <v>5.2067454904559766E-4</v>
      </c>
      <c r="X689" s="115">
        <v>10636.824820779037</v>
      </c>
    </row>
    <row r="690" spans="1:24" x14ac:dyDescent="0.3">
      <c r="A690" s="35">
        <v>2011</v>
      </c>
      <c r="B690" s="3">
        <v>40866</v>
      </c>
      <c r="C690" s="114">
        <v>11</v>
      </c>
      <c r="D690" s="114">
        <v>19</v>
      </c>
      <c r="E690" s="115">
        <v>323</v>
      </c>
      <c r="F690" s="115">
        <v>323</v>
      </c>
      <c r="G690" s="115">
        <v>1.1778958333333331</v>
      </c>
      <c r="H690" s="115">
        <v>117.34166666666665</v>
      </c>
      <c r="I690" s="115">
        <v>3.4621354166666669</v>
      </c>
      <c r="J690" s="115">
        <v>10.040416666666667</v>
      </c>
      <c r="K690" s="115">
        <v>11.016875000000004</v>
      </c>
      <c r="L690" s="115">
        <v>10.346666666666668</v>
      </c>
      <c r="M690" s="115">
        <v>6.0986666666666665</v>
      </c>
      <c r="N690" s="115" t="s">
        <v>27</v>
      </c>
      <c r="O690" s="115">
        <v>399.35210909090898</v>
      </c>
      <c r="P690" s="115" t="s">
        <v>27</v>
      </c>
      <c r="Q690" s="115">
        <v>34.504022225454541</v>
      </c>
      <c r="R690" s="115">
        <v>124.957612456747</v>
      </c>
      <c r="S690" s="115">
        <v>911.76571791666697</v>
      </c>
      <c r="T690" s="115"/>
      <c r="U690" s="4">
        <v>70776.140683016798</v>
      </c>
      <c r="V690" s="115" t="s">
        <v>27</v>
      </c>
      <c r="W690" s="115" t="s">
        <v>27</v>
      </c>
      <c r="X690" s="115">
        <v>10671.32884300449</v>
      </c>
    </row>
    <row r="691" spans="1:24" x14ac:dyDescent="0.3">
      <c r="A691" s="113">
        <v>2011</v>
      </c>
      <c r="B691" s="3">
        <v>40867</v>
      </c>
      <c r="C691" s="114">
        <v>11</v>
      </c>
      <c r="D691" s="114">
        <v>20</v>
      </c>
      <c r="E691" s="115">
        <v>324</v>
      </c>
      <c r="F691" s="115">
        <v>324</v>
      </c>
      <c r="G691" s="115">
        <v>1.4649791666666674</v>
      </c>
      <c r="H691" s="115">
        <v>116.28333333333335</v>
      </c>
      <c r="I691" s="115">
        <v>4.104729166666667</v>
      </c>
      <c r="J691" s="115">
        <v>9.7195833333333344</v>
      </c>
      <c r="K691" s="115">
        <v>10.591041666666666</v>
      </c>
      <c r="L691" s="115">
        <v>9.8106249999999964</v>
      </c>
      <c r="M691" s="115">
        <v>6.0524999999999993</v>
      </c>
      <c r="N691" s="115" t="s">
        <v>27</v>
      </c>
      <c r="O691" s="115">
        <v>370.54991818181799</v>
      </c>
      <c r="P691" s="115" t="s">
        <v>27</v>
      </c>
      <c r="Q691" s="115">
        <v>32.015512930909075</v>
      </c>
      <c r="R691" s="115">
        <v>125.372837370242</v>
      </c>
      <c r="S691" s="115">
        <v>914.79544166666699</v>
      </c>
      <c r="T691" s="115"/>
      <c r="U691" s="4">
        <v>70752.609993124541</v>
      </c>
      <c r="V691" s="115" t="s">
        <v>27</v>
      </c>
      <c r="W691" s="115" t="s">
        <v>27</v>
      </c>
      <c r="X691" s="115">
        <v>10703.3443559354</v>
      </c>
    </row>
    <row r="692" spans="1:24" x14ac:dyDescent="0.3">
      <c r="A692" s="35">
        <v>2011</v>
      </c>
      <c r="B692" s="3">
        <v>40868</v>
      </c>
      <c r="C692" s="114">
        <v>11</v>
      </c>
      <c r="D692" s="114">
        <v>21</v>
      </c>
      <c r="E692" s="115">
        <v>325</v>
      </c>
      <c r="F692" s="115">
        <v>325</v>
      </c>
      <c r="G692" s="115">
        <v>0.19091666666666662</v>
      </c>
      <c r="H692" s="115">
        <v>116.21666666666665</v>
      </c>
      <c r="I692" s="115">
        <v>3.13728125</v>
      </c>
      <c r="J692" s="115">
        <v>9.7379166666666688</v>
      </c>
      <c r="K692" s="115">
        <v>10.609166666666667</v>
      </c>
      <c r="L692" s="115">
        <v>9.8683333333333287</v>
      </c>
      <c r="M692" s="115">
        <v>4.8328541666666656</v>
      </c>
      <c r="N692" s="115" t="s">
        <v>27</v>
      </c>
      <c r="O692" s="115">
        <v>341.74772727272699</v>
      </c>
      <c r="P692" s="115" t="s">
        <v>27</v>
      </c>
      <c r="Q692" s="115">
        <v>29.527003636363606</v>
      </c>
      <c r="R692" s="115">
        <v>125.78806228373701</v>
      </c>
      <c r="S692" s="115">
        <v>917.82517854166599</v>
      </c>
      <c r="T692" s="115"/>
      <c r="U692" s="4">
        <v>70729.079303232284</v>
      </c>
      <c r="V692" s="115" t="s">
        <v>27</v>
      </c>
      <c r="W692" s="115" t="s">
        <v>27</v>
      </c>
      <c r="X692" s="115">
        <v>10732.871359571764</v>
      </c>
    </row>
    <row r="693" spans="1:24" x14ac:dyDescent="0.3">
      <c r="A693" s="113">
        <v>2011</v>
      </c>
      <c r="B693" s="3">
        <v>40869</v>
      </c>
      <c r="C693" s="114">
        <v>11</v>
      </c>
      <c r="D693" s="114">
        <v>22</v>
      </c>
      <c r="E693" s="115">
        <v>326</v>
      </c>
      <c r="F693" s="115">
        <v>326</v>
      </c>
      <c r="G693" s="115">
        <v>10.791100000000002</v>
      </c>
      <c r="H693" s="115">
        <v>123.94499999999998</v>
      </c>
      <c r="I693" s="115">
        <v>12.102875000000001</v>
      </c>
      <c r="J693" s="115">
        <v>9.5892499999999963</v>
      </c>
      <c r="K693" s="115">
        <v>10.420749999999996</v>
      </c>
      <c r="L693" s="115">
        <v>9.7219999999999995</v>
      </c>
      <c r="M693" s="115">
        <v>6.7413000000000007</v>
      </c>
      <c r="N693" s="115" t="s">
        <v>27</v>
      </c>
      <c r="O693" s="115">
        <v>312.94553636363599</v>
      </c>
      <c r="P693" s="115" t="s">
        <v>27</v>
      </c>
      <c r="Q693" s="115">
        <v>27.038494341818147</v>
      </c>
      <c r="R693" s="115">
        <v>126</v>
      </c>
      <c r="S693" s="115">
        <v>919.37159999999903</v>
      </c>
      <c r="T693" s="115"/>
      <c r="U693" s="4">
        <v>70705.548613340026</v>
      </c>
      <c r="V693" s="115" t="s">
        <v>27</v>
      </c>
      <c r="W693" s="115" t="s">
        <v>27</v>
      </c>
      <c r="X693" s="115">
        <v>10759.909853913581</v>
      </c>
    </row>
    <row r="694" spans="1:24" x14ac:dyDescent="0.3">
      <c r="A694" s="35">
        <v>2011</v>
      </c>
      <c r="B694" s="3">
        <v>40870</v>
      </c>
      <c r="C694" s="114">
        <v>11</v>
      </c>
      <c r="D694" s="114">
        <v>23</v>
      </c>
      <c r="E694" s="115">
        <v>327</v>
      </c>
      <c r="F694" s="115">
        <v>327</v>
      </c>
      <c r="G694" s="115">
        <v>5.2236458333333324</v>
      </c>
      <c r="H694" s="115">
        <v>127.70833333333337</v>
      </c>
      <c r="I694" s="115">
        <v>7.5236666666666689</v>
      </c>
      <c r="J694" s="115">
        <v>9.415416666666669</v>
      </c>
      <c r="K694" s="115">
        <v>10.165208333333334</v>
      </c>
      <c r="L694" s="115">
        <v>9.4091666666666658</v>
      </c>
      <c r="M694" s="115">
        <v>7.554185185185184</v>
      </c>
      <c r="N694" s="115" t="s">
        <v>27</v>
      </c>
      <c r="O694" s="115">
        <v>284.143345454545</v>
      </c>
      <c r="P694" s="115" t="s">
        <v>27</v>
      </c>
      <c r="Q694" s="115">
        <v>24.549985047272688</v>
      </c>
      <c r="R694" s="115">
        <v>127.70833</v>
      </c>
      <c r="S694" s="115">
        <v>931.83659999999998</v>
      </c>
      <c r="T694" s="115"/>
      <c r="U694" s="4">
        <v>70682.017923447769</v>
      </c>
      <c r="V694" s="115" t="s">
        <v>27</v>
      </c>
      <c r="W694" s="115" t="s">
        <v>27</v>
      </c>
      <c r="X694" s="115">
        <v>10784.459838960855</v>
      </c>
    </row>
    <row r="695" spans="1:24" x14ac:dyDescent="0.3">
      <c r="A695" s="113">
        <v>2011</v>
      </c>
      <c r="B695" s="3">
        <v>40871</v>
      </c>
      <c r="C695" s="114">
        <v>11</v>
      </c>
      <c r="D695" s="114">
        <v>24</v>
      </c>
      <c r="E695" s="115">
        <v>328</v>
      </c>
      <c r="F695" s="115">
        <v>328</v>
      </c>
      <c r="G695" s="115">
        <v>-1.239625</v>
      </c>
      <c r="H695" s="115">
        <v>128.36875000000003</v>
      </c>
      <c r="I695" s="115">
        <v>1.7309375</v>
      </c>
      <c r="J695" s="115">
        <v>9.7861111111111097</v>
      </c>
      <c r="K695" s="115">
        <v>10.121666666666668</v>
      </c>
      <c r="L695" s="115">
        <v>10.431458333333332</v>
      </c>
      <c r="M695" s="115">
        <v>5.099124999999999</v>
      </c>
      <c r="N695" s="115" t="s">
        <v>27</v>
      </c>
      <c r="O695" s="115">
        <v>255.341154545455</v>
      </c>
      <c r="P695" s="115" t="s">
        <v>27</v>
      </c>
      <c r="Q695" s="115">
        <v>22.061475752727311</v>
      </c>
      <c r="R695" s="115">
        <v>128.36875000000001</v>
      </c>
      <c r="S695" s="115">
        <v>936.65542000000005</v>
      </c>
      <c r="T695" s="115"/>
      <c r="U695" s="4">
        <v>70658.487233555512</v>
      </c>
      <c r="V695" s="115" t="s">
        <v>27</v>
      </c>
      <c r="W695" s="115" t="s">
        <v>27</v>
      </c>
      <c r="X695" s="115">
        <v>10806.521314713582</v>
      </c>
    </row>
    <row r="696" spans="1:24" x14ac:dyDescent="0.3">
      <c r="A696" s="35">
        <v>2011</v>
      </c>
      <c r="B696" s="3">
        <v>40872</v>
      </c>
      <c r="C696" s="114">
        <v>11</v>
      </c>
      <c r="D696" s="114">
        <v>25</v>
      </c>
      <c r="E696" s="115">
        <v>329</v>
      </c>
      <c r="F696" s="115">
        <v>329</v>
      </c>
      <c r="G696" s="115">
        <v>1.6411428571428572</v>
      </c>
      <c r="H696" s="115">
        <v>128.47857142857143</v>
      </c>
      <c r="I696" s="115">
        <v>3.8574285714285712</v>
      </c>
      <c r="J696" s="115">
        <v>9.6418948412698438</v>
      </c>
      <c r="K696" s="115">
        <v>10.001656746031747</v>
      </c>
      <c r="L696" s="115">
        <v>10.293829365079363</v>
      </c>
      <c r="M696" s="115">
        <v>3.3339488636363641</v>
      </c>
      <c r="N696" s="115" t="s">
        <v>27</v>
      </c>
      <c r="O696" s="115">
        <v>226.538963636364</v>
      </c>
      <c r="P696" s="115" t="s">
        <v>27</v>
      </c>
      <c r="Q696" s="115">
        <v>19.572966458181849</v>
      </c>
      <c r="R696" s="115">
        <v>128.47856999999999</v>
      </c>
      <c r="S696" s="115">
        <v>937.45672999999999</v>
      </c>
      <c r="T696" s="115"/>
      <c r="U696" s="4">
        <v>70634.956543663255</v>
      </c>
      <c r="V696" s="115" t="s">
        <v>27</v>
      </c>
      <c r="W696" s="115" t="s">
        <v>27</v>
      </c>
      <c r="X696" s="115">
        <v>10826.094281171763</v>
      </c>
    </row>
    <row r="697" spans="1:24" x14ac:dyDescent="0.3">
      <c r="A697" s="113">
        <v>2011</v>
      </c>
      <c r="B697" s="3">
        <v>40873</v>
      </c>
      <c r="C697" s="114">
        <v>11</v>
      </c>
      <c r="D697" s="114">
        <v>26</v>
      </c>
      <c r="E697" s="115">
        <v>330</v>
      </c>
      <c r="F697" s="115">
        <v>330</v>
      </c>
      <c r="G697" s="115">
        <v>-3.3956249999999994</v>
      </c>
      <c r="H697" s="115">
        <v>128.68333333333334</v>
      </c>
      <c r="I697" s="115">
        <v>3.819791666666672E-2</v>
      </c>
      <c r="J697" s="115">
        <v>9.4130555555555535</v>
      </c>
      <c r="K697" s="115">
        <v>10.022291666666668</v>
      </c>
      <c r="L697" s="115">
        <v>10.187291666666667</v>
      </c>
      <c r="M697" s="115">
        <v>3.1420870662329006</v>
      </c>
      <c r="N697" s="115" t="s">
        <v>27</v>
      </c>
      <c r="O697" s="115">
        <v>197.73677272727301</v>
      </c>
      <c r="P697" s="115" t="s">
        <v>27</v>
      </c>
      <c r="Q697" s="115">
        <v>17.084457163636387</v>
      </c>
      <c r="R697" s="115">
        <v>128.68333000000001</v>
      </c>
      <c r="S697" s="115">
        <v>938.95078999999998</v>
      </c>
      <c r="T697" s="115"/>
      <c r="U697" s="4">
        <v>70611.425853770997</v>
      </c>
      <c r="V697" s="115" t="s">
        <v>27</v>
      </c>
      <c r="W697" s="115" t="s">
        <v>27</v>
      </c>
      <c r="X697" s="115">
        <v>10843.1787383354</v>
      </c>
    </row>
    <row r="698" spans="1:24" x14ac:dyDescent="0.3">
      <c r="A698" s="35">
        <v>2011</v>
      </c>
      <c r="B698" s="3">
        <v>40874</v>
      </c>
      <c r="C698" s="114">
        <v>11</v>
      </c>
      <c r="D698" s="114">
        <v>27</v>
      </c>
      <c r="E698" s="115">
        <v>331</v>
      </c>
      <c r="F698" s="115">
        <v>331</v>
      </c>
      <c r="G698" s="115">
        <v>-1.6222291666666677</v>
      </c>
      <c r="H698" s="115">
        <v>134.20000000000002</v>
      </c>
      <c r="I698" s="115">
        <v>0.27799999999999986</v>
      </c>
      <c r="J698" s="115">
        <v>9.2664583333333326</v>
      </c>
      <c r="K698" s="115">
        <v>9.9322916666666696</v>
      </c>
      <c r="L698" s="115">
        <v>10.017638888888889</v>
      </c>
      <c r="M698" s="115">
        <v>3.8554027777777793</v>
      </c>
      <c r="N698" s="115" t="s">
        <v>27</v>
      </c>
      <c r="O698" s="115">
        <v>168.93458181818201</v>
      </c>
      <c r="P698" s="115" t="s">
        <v>27</v>
      </c>
      <c r="Q698" s="115">
        <v>14.595947869090928</v>
      </c>
      <c r="R698" s="115">
        <v>134.19999999999999</v>
      </c>
      <c r="S698" s="115">
        <v>979.20371999999998</v>
      </c>
      <c r="T698" s="115"/>
      <c r="U698" s="4">
        <v>70587.89516387874</v>
      </c>
      <c r="V698" s="115" t="s">
        <v>27</v>
      </c>
      <c r="W698" s="115" t="s">
        <v>27</v>
      </c>
      <c r="X698" s="115">
        <v>10857.774686204491</v>
      </c>
    </row>
    <row r="699" spans="1:24" x14ac:dyDescent="0.3">
      <c r="A699" s="113">
        <v>2011</v>
      </c>
      <c r="B699" s="3">
        <v>40875</v>
      </c>
      <c r="C699" s="114">
        <v>11</v>
      </c>
      <c r="D699" s="114">
        <v>28</v>
      </c>
      <c r="E699" s="115">
        <v>332</v>
      </c>
      <c r="F699" s="115">
        <v>332</v>
      </c>
      <c r="G699" s="115">
        <v>-2.5625833333333339</v>
      </c>
      <c r="H699" s="115">
        <v>134.70833333333334</v>
      </c>
      <c r="I699" s="115">
        <v>-2.1351744237588646</v>
      </c>
      <c r="J699" s="115">
        <v>9.0424305555555549</v>
      </c>
      <c r="K699" s="115">
        <v>9.808263888888888</v>
      </c>
      <c r="L699" s="115">
        <v>9.8629861111111126</v>
      </c>
      <c r="M699" s="115">
        <v>3.8166805555555556</v>
      </c>
      <c r="N699" s="115" t="s">
        <v>27</v>
      </c>
      <c r="O699" s="115">
        <v>140.13239090909099</v>
      </c>
      <c r="P699" s="115" t="s">
        <v>27</v>
      </c>
      <c r="Q699" s="115">
        <v>12.107438574545462</v>
      </c>
      <c r="R699" s="115">
        <v>134.70832999999999</v>
      </c>
      <c r="S699" s="115">
        <v>982.91279999999904</v>
      </c>
      <c r="T699" s="115"/>
      <c r="U699" s="4">
        <v>70564.364473986483</v>
      </c>
      <c r="V699" s="115" t="s">
        <v>27</v>
      </c>
      <c r="W699" s="115" t="s">
        <v>27</v>
      </c>
      <c r="X699" s="115">
        <v>10869.882124779037</v>
      </c>
    </row>
    <row r="700" spans="1:24" x14ac:dyDescent="0.3">
      <c r="A700" s="35">
        <v>2011</v>
      </c>
      <c r="B700" s="3">
        <v>40876</v>
      </c>
      <c r="C700" s="114">
        <v>11</v>
      </c>
      <c r="D700" s="114">
        <v>29</v>
      </c>
      <c r="E700" s="115">
        <v>333</v>
      </c>
      <c r="F700" s="115">
        <v>333</v>
      </c>
      <c r="G700" s="115">
        <v>-0.47977272727272707</v>
      </c>
      <c r="H700" s="115">
        <v>128.69772727272729</v>
      </c>
      <c r="I700" s="115">
        <v>-1.2924545454545453</v>
      </c>
      <c r="J700" s="115">
        <v>8.6316375291375298</v>
      </c>
      <c r="K700" s="115">
        <v>9.4523717948717962</v>
      </c>
      <c r="L700" s="115">
        <v>9.2808624708624681</v>
      </c>
      <c r="M700" s="115">
        <v>3.4372264189299071</v>
      </c>
      <c r="N700" s="115">
        <v>111.3302</v>
      </c>
      <c r="O700" s="115">
        <v>111.3302</v>
      </c>
      <c r="P700" s="115">
        <v>9.6189292800000015</v>
      </c>
      <c r="Q700" s="115">
        <v>9.6189292799999997</v>
      </c>
      <c r="R700" s="115">
        <v>128.69773000000001</v>
      </c>
      <c r="S700" s="115">
        <v>939.05586000000005</v>
      </c>
      <c r="T700" s="115"/>
      <c r="U700" s="4">
        <v>70540.833784094226</v>
      </c>
      <c r="V700" s="115">
        <v>1.0243192047654989E-2</v>
      </c>
      <c r="W700" s="115">
        <v>1.3591802860971644E-4</v>
      </c>
      <c r="X700" s="115">
        <v>10879.501054059037</v>
      </c>
    </row>
    <row r="701" spans="1:24" x14ac:dyDescent="0.3">
      <c r="A701" s="113">
        <v>2011</v>
      </c>
      <c r="B701" s="3">
        <v>40877</v>
      </c>
      <c r="C701" s="114">
        <v>11</v>
      </c>
      <c r="D701" s="114">
        <v>30</v>
      </c>
      <c r="E701" s="115">
        <v>334</v>
      </c>
      <c r="F701" s="115">
        <v>334</v>
      </c>
      <c r="G701" s="115">
        <v>5.5847083333333343</v>
      </c>
      <c r="H701" s="115">
        <v>122.7520833333333</v>
      </c>
      <c r="I701" s="115">
        <v>6.9731666666666676</v>
      </c>
      <c r="J701" s="115">
        <v>8.5292708333333351</v>
      </c>
      <c r="K701" s="115">
        <v>9.2052083333333314</v>
      </c>
      <c r="L701" s="115">
        <v>9.0711458333333326</v>
      </c>
      <c r="M701" s="115">
        <v>5.9685000000000015</v>
      </c>
      <c r="N701" s="115">
        <v>270.36524827586197</v>
      </c>
      <c r="O701" s="115">
        <v>270.36524827586197</v>
      </c>
      <c r="P701" s="115">
        <v>23.359557451034473</v>
      </c>
      <c r="Q701" s="115">
        <v>23.359557451034473</v>
      </c>
      <c r="R701" s="115">
        <v>122.75208000000001</v>
      </c>
      <c r="S701" s="115">
        <v>895.67282999999998</v>
      </c>
      <c r="T701" s="115"/>
      <c r="U701" s="4">
        <v>70517.303094201969</v>
      </c>
      <c r="V701" s="115">
        <v>2.6080457187503122E-2</v>
      </c>
      <c r="W701" s="115">
        <v>3.3019435373302748E-4</v>
      </c>
      <c r="X701" s="115">
        <v>10902.860611510072</v>
      </c>
    </row>
    <row r="702" spans="1:24" x14ac:dyDescent="0.3">
      <c r="A702" s="35">
        <v>2011</v>
      </c>
      <c r="B702" s="3">
        <v>40878</v>
      </c>
      <c r="C702" s="114">
        <v>12</v>
      </c>
      <c r="D702" s="114">
        <v>1</v>
      </c>
      <c r="E702" s="115">
        <v>335</v>
      </c>
      <c r="F702" s="115">
        <v>335</v>
      </c>
      <c r="G702" s="115">
        <v>-0.46779166666666677</v>
      </c>
      <c r="H702" s="115">
        <v>119.79791666666667</v>
      </c>
      <c r="I702" s="115">
        <v>2.3086238918439719</v>
      </c>
      <c r="J702" s="115">
        <v>8.4765625000000036</v>
      </c>
      <c r="K702" s="115">
        <v>9.1218749999999993</v>
      </c>
      <c r="L702" s="115">
        <v>8.7033333333333331</v>
      </c>
      <c r="M702" s="115">
        <v>4.8682291666666675</v>
      </c>
      <c r="N702" s="115">
        <v>174.716434615385</v>
      </c>
      <c r="O702" s="115">
        <v>174.716434615385</v>
      </c>
      <c r="P702" s="115">
        <v>15.095499950769264</v>
      </c>
      <c r="Q702" s="115">
        <v>15.095499950769264</v>
      </c>
      <c r="R702" s="115">
        <v>119.79792</v>
      </c>
      <c r="S702" s="115">
        <v>874.11749999999995</v>
      </c>
      <c r="T702" s="115"/>
      <c r="U702" s="4">
        <v>70493.772404309711</v>
      </c>
      <c r="V702" s="115">
        <v>1.7269417804522152E-2</v>
      </c>
      <c r="W702" s="115">
        <v>2.1345546822165305E-4</v>
      </c>
      <c r="X702" s="115">
        <v>10917.95611146084</v>
      </c>
    </row>
    <row r="703" spans="1:24" x14ac:dyDescent="0.3">
      <c r="A703" s="113">
        <v>2011</v>
      </c>
      <c r="B703" s="3">
        <v>40879</v>
      </c>
      <c r="C703" s="114">
        <v>12</v>
      </c>
      <c r="D703" s="114">
        <v>2</v>
      </c>
      <c r="E703" s="115">
        <v>336</v>
      </c>
      <c r="F703" s="115">
        <v>336</v>
      </c>
      <c r="G703" s="115">
        <v>-3.2967291666666658</v>
      </c>
      <c r="H703" s="115">
        <v>121.30208333333336</v>
      </c>
      <c r="I703" s="115">
        <v>-0.32722916666666657</v>
      </c>
      <c r="J703" s="115">
        <v>8.3127083333333331</v>
      </c>
      <c r="K703" s="115">
        <v>8.9989583333333343</v>
      </c>
      <c r="L703" s="115">
        <v>8.5222916666666677</v>
      </c>
      <c r="M703" s="115">
        <v>2.8135729166666672</v>
      </c>
      <c r="N703" s="115">
        <v>192.168164516129</v>
      </c>
      <c r="O703" s="115">
        <v>192.168164516129</v>
      </c>
      <c r="P703" s="115">
        <v>16.603329414193542</v>
      </c>
      <c r="Q703" s="115">
        <v>16.603329414193549</v>
      </c>
      <c r="R703" s="115">
        <v>121.30208</v>
      </c>
      <c r="S703" s="115">
        <v>885.09276</v>
      </c>
      <c r="T703" s="115"/>
      <c r="U703" s="4">
        <v>70470.241714417454</v>
      </c>
      <c r="V703" s="115">
        <v>1.8758857563774239E-2</v>
      </c>
      <c r="W703" s="115">
        <v>2.3486038874177007E-4</v>
      </c>
      <c r="X703" s="115">
        <v>10934.559440875035</v>
      </c>
    </row>
    <row r="704" spans="1:24" x14ac:dyDescent="0.3">
      <c r="A704" s="35">
        <v>2011</v>
      </c>
      <c r="B704" s="3">
        <v>40880</v>
      </c>
      <c r="C704" s="114">
        <v>12</v>
      </c>
      <c r="D704" s="114">
        <v>3</v>
      </c>
      <c r="E704" s="115">
        <v>337</v>
      </c>
      <c r="F704" s="115">
        <v>337</v>
      </c>
      <c r="G704" s="115">
        <v>-2.9246250000000003</v>
      </c>
      <c r="H704" s="115">
        <v>127.29375000000003</v>
      </c>
      <c r="I704" s="115">
        <v>-0.56377083333333355</v>
      </c>
      <c r="J704" s="115">
        <v>8.180112007168459</v>
      </c>
      <c r="K704" s="115">
        <v>8.8578673835125432</v>
      </c>
      <c r="L704" s="115">
        <v>8.3781496415770604</v>
      </c>
      <c r="M704" s="115">
        <v>2.317727150537634</v>
      </c>
      <c r="N704" s="115">
        <v>253.22390909090899</v>
      </c>
      <c r="O704" s="115">
        <v>253.22390909090899</v>
      </c>
      <c r="P704" s="115">
        <v>21.878545745454534</v>
      </c>
      <c r="Q704" s="115">
        <v>21.878545745454538</v>
      </c>
      <c r="R704" s="115">
        <v>127.29375</v>
      </c>
      <c r="S704" s="115">
        <v>928.81158000000096</v>
      </c>
      <c r="T704" s="115">
        <v>34157.916942841337</v>
      </c>
      <c r="U704" s="4">
        <v>70446.711024525197</v>
      </c>
      <c r="V704" s="115">
        <v>2.3555418886775023E-2</v>
      </c>
      <c r="W704" s="115">
        <v>3.0959069882863178E-4</v>
      </c>
      <c r="X704" s="115">
        <v>10956.437986620489</v>
      </c>
    </row>
    <row r="705" spans="1:24" x14ac:dyDescent="0.3">
      <c r="A705" s="113">
        <v>2011</v>
      </c>
      <c r="B705" s="3">
        <v>40881</v>
      </c>
      <c r="C705" s="114">
        <v>12</v>
      </c>
      <c r="D705" s="114">
        <v>4</v>
      </c>
      <c r="E705" s="115">
        <v>338</v>
      </c>
      <c r="F705" s="115">
        <v>338</v>
      </c>
      <c r="G705" s="115">
        <v>-4.8517916666666663</v>
      </c>
      <c r="H705" s="115">
        <v>134.53124999999997</v>
      </c>
      <c r="I705" s="115">
        <v>-2.9398437499999996</v>
      </c>
      <c r="J705" s="115">
        <v>8.0854861111111109</v>
      </c>
      <c r="K705" s="115">
        <v>8.8154861111111114</v>
      </c>
      <c r="L705" s="115">
        <v>8.3593055555555562</v>
      </c>
      <c r="M705" s="115">
        <v>2.2690555555555556</v>
      </c>
      <c r="N705" s="115" t="s">
        <v>27</v>
      </c>
      <c r="O705" s="115">
        <v>111.87383939393899</v>
      </c>
      <c r="P705" s="115" t="s">
        <v>27</v>
      </c>
      <c r="Q705" s="115">
        <v>9.6658997236363291</v>
      </c>
      <c r="R705" s="115">
        <v>134.53125</v>
      </c>
      <c r="S705" s="115">
        <v>981.62071999999898</v>
      </c>
      <c r="T705" s="115"/>
      <c r="U705" s="4">
        <v>70423.18033463294</v>
      </c>
      <c r="V705" s="115" t="s">
        <v>27</v>
      </c>
      <c r="W705" s="115" t="s">
        <v>27</v>
      </c>
      <c r="X705" s="115">
        <v>10966.103886344124</v>
      </c>
    </row>
    <row r="706" spans="1:24" x14ac:dyDescent="0.3">
      <c r="A706" s="35">
        <v>2011</v>
      </c>
      <c r="B706" s="3">
        <v>40882</v>
      </c>
      <c r="C706" s="114">
        <v>12</v>
      </c>
      <c r="D706" s="114">
        <v>5</v>
      </c>
      <c r="E706" s="115">
        <v>339</v>
      </c>
      <c r="F706" s="115">
        <v>339</v>
      </c>
      <c r="G706" s="115">
        <v>-5.4479791666666664</v>
      </c>
      <c r="H706" s="115">
        <v>134.83124999999998</v>
      </c>
      <c r="I706" s="115">
        <v>-3.3873854166666648</v>
      </c>
      <c r="J706" s="115">
        <v>7.9733333333333336</v>
      </c>
      <c r="K706" s="115">
        <v>8.6040972222222223</v>
      </c>
      <c r="L706" s="115">
        <v>8.1013194444444423</v>
      </c>
      <c r="M706" s="115">
        <v>1.7983472222222219</v>
      </c>
      <c r="N706" s="115" t="s">
        <v>27</v>
      </c>
      <c r="O706" s="115">
        <v>-29.476230303030299</v>
      </c>
      <c r="P706" s="115" t="s">
        <v>27</v>
      </c>
      <c r="Q706" s="115">
        <v>-2.5467462981818181</v>
      </c>
      <c r="R706" s="115">
        <v>134.83125000000001</v>
      </c>
      <c r="S706" s="115">
        <v>983.80970000000002</v>
      </c>
      <c r="T706" s="115"/>
      <c r="U706" s="4">
        <v>70399.649644740683</v>
      </c>
      <c r="V706" s="115" t="s">
        <v>27</v>
      </c>
      <c r="W706" s="115" t="s">
        <v>27</v>
      </c>
      <c r="X706" s="115">
        <v>10963.557140045943</v>
      </c>
    </row>
    <row r="707" spans="1:24" x14ac:dyDescent="0.3">
      <c r="A707" s="113">
        <v>2011</v>
      </c>
      <c r="B707" s="3">
        <v>40883</v>
      </c>
      <c r="C707" s="114">
        <v>12</v>
      </c>
      <c r="D707" s="114">
        <v>6</v>
      </c>
      <c r="E707" s="115">
        <v>340</v>
      </c>
      <c r="F707" s="115">
        <v>340</v>
      </c>
      <c r="G707" s="115">
        <v>-6.7291250000000007</v>
      </c>
      <c r="H707" s="115">
        <v>140.29166666666669</v>
      </c>
      <c r="I707" s="115">
        <v>-4.4888645833333332</v>
      </c>
      <c r="J707" s="115">
        <v>7.9084722222222199</v>
      </c>
      <c r="K707" s="115">
        <v>8.5087499999999991</v>
      </c>
      <c r="L707" s="115">
        <v>8.0342361111111114</v>
      </c>
      <c r="M707" s="115">
        <v>1.739638888888889</v>
      </c>
      <c r="N707" s="115">
        <v>-170.8263</v>
      </c>
      <c r="O707" s="115">
        <v>-170.8263</v>
      </c>
      <c r="P707" s="115">
        <v>-14.75939232</v>
      </c>
      <c r="Q707" s="115">
        <v>-14.759392319999998</v>
      </c>
      <c r="R707" s="115">
        <v>140.29167000000001</v>
      </c>
      <c r="S707" s="115">
        <v>1023.6522</v>
      </c>
      <c r="T707" s="115"/>
      <c r="U707" s="4">
        <v>70376.118954848425</v>
      </c>
      <c r="V707" s="115">
        <v>-1.4418366590194562E-2</v>
      </c>
      <c r="W707" s="115">
        <v>-2.0907535775469059E-4</v>
      </c>
      <c r="X707" s="115">
        <v>10948.797747725943</v>
      </c>
    </row>
    <row r="708" spans="1:24" x14ac:dyDescent="0.3">
      <c r="A708" s="35">
        <v>2011</v>
      </c>
      <c r="B708" s="3">
        <v>40884</v>
      </c>
      <c r="C708" s="114">
        <v>12</v>
      </c>
      <c r="D708" s="114">
        <v>7</v>
      </c>
      <c r="E708" s="115">
        <v>341</v>
      </c>
      <c r="F708" s="115">
        <v>341</v>
      </c>
      <c r="G708" s="115">
        <v>-7.2513333333333341</v>
      </c>
      <c r="H708" s="115">
        <v>140.73333333333332</v>
      </c>
      <c r="I708" s="115">
        <v>-5.2572187499999998</v>
      </c>
      <c r="J708" s="115">
        <v>7.8130555555555548</v>
      </c>
      <c r="K708" s="115">
        <v>8.5607638888888875</v>
      </c>
      <c r="L708" s="115">
        <v>7.9870138888888889</v>
      </c>
      <c r="M708" s="115">
        <v>1.7381527777777777</v>
      </c>
      <c r="N708" s="115">
        <v>-120.8176</v>
      </c>
      <c r="O708" s="115">
        <v>-120.8176</v>
      </c>
      <c r="P708" s="115">
        <v>-10.438640640000001</v>
      </c>
      <c r="Q708" s="115">
        <v>-10.438640640000001</v>
      </c>
      <c r="R708" s="115">
        <v>140.73333</v>
      </c>
      <c r="S708" s="115">
        <v>1026.8748000000001</v>
      </c>
      <c r="T708" s="115"/>
      <c r="U708" s="4">
        <v>70352.588264956168</v>
      </c>
      <c r="V708" s="115">
        <v>-1.0165445907701862E-2</v>
      </c>
      <c r="W708" s="115">
        <v>-1.4792221523117184E-4</v>
      </c>
      <c r="X708" s="115">
        <v>10938.359107085942</v>
      </c>
    </row>
    <row r="709" spans="1:24" x14ac:dyDescent="0.3">
      <c r="A709" s="113">
        <v>2011</v>
      </c>
      <c r="B709" s="3">
        <v>40885</v>
      </c>
      <c r="C709" s="114">
        <v>12</v>
      </c>
      <c r="D709" s="114">
        <v>8</v>
      </c>
      <c r="E709" s="115">
        <v>342</v>
      </c>
      <c r="F709" s="115">
        <v>342</v>
      </c>
      <c r="G709" s="115">
        <v>-10.218124999999999</v>
      </c>
      <c r="H709" s="115">
        <v>140.22499999999994</v>
      </c>
      <c r="I709" s="115">
        <v>-10.761572916666669</v>
      </c>
      <c r="J709" s="115">
        <v>7.7420833333333334</v>
      </c>
      <c r="K709" s="115">
        <v>8.4986805555555538</v>
      </c>
      <c r="L709" s="115">
        <v>7.9079861111111116</v>
      </c>
      <c r="M709" s="115">
        <v>1.6979097222222224</v>
      </c>
      <c r="N709" s="115" t="s">
        <v>27</v>
      </c>
      <c r="O709" s="115">
        <v>14.97509</v>
      </c>
      <c r="P709" s="115" t="s">
        <v>27</v>
      </c>
      <c r="Q709" s="115">
        <v>1.293847776</v>
      </c>
      <c r="R709" s="115">
        <v>140.22499999999999</v>
      </c>
      <c r="S709" s="115">
        <v>1023.1657</v>
      </c>
      <c r="T709" s="115"/>
      <c r="U709" s="4">
        <v>70329.057575063911</v>
      </c>
      <c r="V709" s="115" t="s">
        <v>27</v>
      </c>
      <c r="W709" s="115" t="s">
        <v>27</v>
      </c>
      <c r="X709" s="115">
        <v>10939.652954861942</v>
      </c>
    </row>
    <row r="710" spans="1:24" x14ac:dyDescent="0.3">
      <c r="A710" s="35">
        <v>2011</v>
      </c>
      <c r="B710" s="3">
        <v>40886</v>
      </c>
      <c r="C710" s="114">
        <v>12</v>
      </c>
      <c r="D710" s="114">
        <v>9</v>
      </c>
      <c r="E710" s="115">
        <v>343</v>
      </c>
      <c r="F710" s="115">
        <v>343</v>
      </c>
      <c r="G710" s="115">
        <v>-11.264104166666669</v>
      </c>
      <c r="H710" s="115">
        <v>138.70208333333332</v>
      </c>
      <c r="I710" s="115">
        <v>-11.929333333333336</v>
      </c>
      <c r="J710" s="115">
        <v>7.6904027777777779</v>
      </c>
      <c r="K710" s="115">
        <v>8.5490277777777788</v>
      </c>
      <c r="L710" s="115">
        <v>7.8149999999999977</v>
      </c>
      <c r="M710" s="115">
        <v>1.5921458333333331</v>
      </c>
      <c r="N710" s="115">
        <v>150.76777999999999</v>
      </c>
      <c r="O710" s="115">
        <v>150.76777999999999</v>
      </c>
      <c r="P710" s="115">
        <v>13.026336191999999</v>
      </c>
      <c r="Q710" s="115">
        <v>13.026336191999999</v>
      </c>
      <c r="R710" s="115">
        <v>138.70208</v>
      </c>
      <c r="S710" s="115">
        <v>1012.0536</v>
      </c>
      <c r="T710" s="115"/>
      <c r="U710" s="4">
        <v>70305.526885171654</v>
      </c>
      <c r="V710" s="115">
        <v>1.2871191721947509E-2</v>
      </c>
      <c r="W710" s="115">
        <v>1.8472346694885315E-4</v>
      </c>
      <c r="X710" s="115">
        <v>10952.679291053943</v>
      </c>
    </row>
    <row r="711" spans="1:24" x14ac:dyDescent="0.3">
      <c r="A711" s="113">
        <v>2011</v>
      </c>
      <c r="B711" s="3">
        <v>40887</v>
      </c>
      <c r="C711" s="114">
        <v>12</v>
      </c>
      <c r="D711" s="114">
        <v>10</v>
      </c>
      <c r="E711" s="115">
        <v>344</v>
      </c>
      <c r="F711" s="115">
        <v>344</v>
      </c>
      <c r="G711" s="115">
        <v>-3.1680833333333331</v>
      </c>
      <c r="H711" s="115">
        <v>140.78749999999997</v>
      </c>
      <c r="I711" s="115">
        <v>-1.020833333333333</v>
      </c>
      <c r="J711" s="115">
        <v>7.5312400793650793</v>
      </c>
      <c r="K711" s="115">
        <v>8.4085515873015879</v>
      </c>
      <c r="L711" s="115">
        <v>7.6467182539682526</v>
      </c>
      <c r="M711" s="115">
        <v>1.5410416666666666</v>
      </c>
      <c r="N711" s="115">
        <v>134.90104705882399</v>
      </c>
      <c r="O711" s="115">
        <v>134.90104705882399</v>
      </c>
      <c r="P711" s="115">
        <v>11.655450465882392</v>
      </c>
      <c r="Q711" s="115">
        <v>11.655450465882392</v>
      </c>
      <c r="R711" s="115">
        <v>140.78749999999999</v>
      </c>
      <c r="S711" s="115">
        <v>1027.2701</v>
      </c>
      <c r="T711" s="115"/>
      <c r="U711" s="4">
        <v>70281.996195279396</v>
      </c>
      <c r="V711" s="115">
        <v>1.1346043049338806E-2</v>
      </c>
      <c r="W711" s="115">
        <v>1.6534234822247922E-4</v>
      </c>
      <c r="X711" s="115">
        <v>10964.334741519824</v>
      </c>
    </row>
    <row r="712" spans="1:24" x14ac:dyDescent="0.3">
      <c r="A712" s="35">
        <v>2011</v>
      </c>
      <c r="B712" s="3">
        <v>40888</v>
      </c>
      <c r="C712" s="114">
        <v>12</v>
      </c>
      <c r="D712" s="114">
        <v>11</v>
      </c>
      <c r="E712" s="115">
        <v>345</v>
      </c>
      <c r="F712" s="115">
        <v>345</v>
      </c>
      <c r="G712" s="115">
        <v>-0.25727659574468092</v>
      </c>
      <c r="H712" s="115">
        <v>140.69375000000002</v>
      </c>
      <c r="I712" s="115">
        <v>1.3251875000000002</v>
      </c>
      <c r="J712" s="115">
        <v>7.3316919191919192</v>
      </c>
      <c r="K712" s="115">
        <v>8.2652714646464673</v>
      </c>
      <c r="L712" s="115">
        <v>7.50169191919192</v>
      </c>
      <c r="M712" s="115">
        <v>1.4376426767676767</v>
      </c>
      <c r="N712" s="115" t="s">
        <v>27</v>
      </c>
      <c r="O712" s="115">
        <v>59.243898039215701</v>
      </c>
      <c r="P712" s="115" t="s">
        <v>27</v>
      </c>
      <c r="Q712" s="115">
        <v>5.1186727905882368</v>
      </c>
      <c r="R712" s="115">
        <v>140.69374999999999</v>
      </c>
      <c r="S712" s="115">
        <v>1026.586</v>
      </c>
      <c r="T712" s="115"/>
      <c r="U712" s="4">
        <v>70258.465505387139</v>
      </c>
      <c r="V712" s="115" t="s">
        <v>27</v>
      </c>
      <c r="W712" s="115" t="s">
        <v>27</v>
      </c>
      <c r="X712" s="115">
        <v>10969.453414310412</v>
      </c>
    </row>
    <row r="713" spans="1:24" x14ac:dyDescent="0.3">
      <c r="A713" s="113">
        <v>2011</v>
      </c>
      <c r="B713" s="3">
        <v>40889</v>
      </c>
      <c r="C713" s="114">
        <v>12</v>
      </c>
      <c r="D713" s="114">
        <v>12</v>
      </c>
      <c r="E713" s="115">
        <v>346</v>
      </c>
      <c r="F713" s="115">
        <v>346</v>
      </c>
      <c r="G713" s="115">
        <v>-1.695875</v>
      </c>
      <c r="H713" s="115">
        <v>144.37916666666666</v>
      </c>
      <c r="I713" s="115">
        <v>0.57320833333333265</v>
      </c>
      <c r="J713" s="115">
        <v>7.1189930555555554</v>
      </c>
      <c r="K713" s="115">
        <v>8.1890000000000001</v>
      </c>
      <c r="L713" s="115">
        <v>7.3968749999999988</v>
      </c>
      <c r="M713" s="115">
        <v>1.5971180555555557</v>
      </c>
      <c r="N713" s="115" t="s">
        <v>27</v>
      </c>
      <c r="O713" s="115">
        <v>-16.413250980392199</v>
      </c>
      <c r="P713" s="115" t="s">
        <v>27</v>
      </c>
      <c r="Q713" s="115">
        <v>-1.4181048847058857</v>
      </c>
      <c r="R713" s="115">
        <v>144.37916999999999</v>
      </c>
      <c r="S713" s="115">
        <v>1053.4771000000001</v>
      </c>
      <c r="T713" s="115"/>
      <c r="U713" s="4">
        <v>70234.934815494882</v>
      </c>
      <c r="V713" s="115" t="s">
        <v>27</v>
      </c>
      <c r="W713" s="115" t="s">
        <v>27</v>
      </c>
      <c r="X713" s="115">
        <v>10968.035309425706</v>
      </c>
    </row>
    <row r="714" spans="1:24" x14ac:dyDescent="0.3">
      <c r="A714" s="35">
        <v>2011</v>
      </c>
      <c r="B714" s="3">
        <v>40890</v>
      </c>
      <c r="C714" s="114">
        <v>12</v>
      </c>
      <c r="D714" s="114">
        <v>13</v>
      </c>
      <c r="E714" s="115">
        <v>347</v>
      </c>
      <c r="F714" s="115">
        <v>347</v>
      </c>
      <c r="G714" s="115">
        <v>-12.350833333333339</v>
      </c>
      <c r="H714" s="115">
        <v>146.79583333333338</v>
      </c>
      <c r="I714" s="115">
        <v>-8.3119375000000026</v>
      </c>
      <c r="J714" s="115">
        <v>7.2771241666666668</v>
      </c>
      <c r="K714" s="115">
        <v>8.1326694444444456</v>
      </c>
      <c r="L714" s="115">
        <v>7.4979861111111115</v>
      </c>
      <c r="M714" s="115">
        <v>1.9734191666666667</v>
      </c>
      <c r="N714" s="115">
        <v>-92.070400000000006</v>
      </c>
      <c r="O714" s="115">
        <v>-92.070400000000006</v>
      </c>
      <c r="P714" s="115">
        <v>-7.9548825600000006</v>
      </c>
      <c r="Q714" s="115">
        <v>-7.9548825600000006</v>
      </c>
      <c r="R714" s="115">
        <v>146.79583</v>
      </c>
      <c r="S714" s="115">
        <v>1071.1105</v>
      </c>
      <c r="T714" s="115"/>
      <c r="U714" s="4">
        <v>70211.404125602625</v>
      </c>
      <c r="V714" s="115">
        <v>-7.4267619700321696E-3</v>
      </c>
      <c r="W714" s="115">
        <v>-1.1296785781177035E-4</v>
      </c>
      <c r="X714" s="115">
        <v>10960.080426865707</v>
      </c>
    </row>
    <row r="715" spans="1:24" x14ac:dyDescent="0.3">
      <c r="A715" s="113">
        <v>2011</v>
      </c>
      <c r="B715" s="3">
        <v>40891</v>
      </c>
      <c r="C715" s="114">
        <v>12</v>
      </c>
      <c r="D715" s="114">
        <v>14</v>
      </c>
      <c r="E715" s="115">
        <v>348</v>
      </c>
      <c r="F715" s="115">
        <v>348</v>
      </c>
      <c r="G715" s="115">
        <v>-11.487083333333333</v>
      </c>
      <c r="H715" s="115">
        <v>140.2208333333333</v>
      </c>
      <c r="I715" s="115">
        <v>-7.8436979166666667</v>
      </c>
      <c r="J715" s="115">
        <v>7.2149438131313124</v>
      </c>
      <c r="K715" s="115">
        <v>8.0132196969696938</v>
      </c>
      <c r="L715" s="115">
        <v>7.363822601010102</v>
      </c>
      <c r="M715" s="115">
        <v>1.7704760101010102</v>
      </c>
      <c r="N715" s="115">
        <v>-1.5885</v>
      </c>
      <c r="O715" s="115">
        <v>-1.5885</v>
      </c>
      <c r="P715" s="115">
        <v>-0.13724639999999999</v>
      </c>
      <c r="Q715" s="115">
        <v>-0.13724640000000002</v>
      </c>
      <c r="R715" s="115">
        <v>140.22083000000001</v>
      </c>
      <c r="S715" s="115">
        <v>1023.1353</v>
      </c>
      <c r="T715" s="115"/>
      <c r="U715" s="4">
        <v>70187.873435710368</v>
      </c>
      <c r="V715" s="115">
        <v>-1.3414295806268622E-4</v>
      </c>
      <c r="W715" s="115">
        <v>-1.9497438302115182E-6</v>
      </c>
      <c r="X715" s="115">
        <v>10959.943180465707</v>
      </c>
    </row>
    <row r="716" spans="1:24" x14ac:dyDescent="0.3">
      <c r="A716" s="35">
        <v>2011</v>
      </c>
      <c r="B716" s="3">
        <v>40892</v>
      </c>
      <c r="C716" s="114">
        <v>12</v>
      </c>
      <c r="D716" s="114">
        <v>15</v>
      </c>
      <c r="E716" s="115">
        <v>349</v>
      </c>
      <c r="F716" s="115">
        <v>349</v>
      </c>
      <c r="G716" s="115">
        <v>-9.0481874999999992</v>
      </c>
      <c r="H716" s="115">
        <v>139.30416666666673</v>
      </c>
      <c r="I716" s="115">
        <v>-7.0017604166666665</v>
      </c>
      <c r="J716" s="115">
        <v>7.1140763888888907</v>
      </c>
      <c r="K716" s="115">
        <v>8.1112499999999965</v>
      </c>
      <c r="L716" s="115">
        <v>7.429743055555555</v>
      </c>
      <c r="M716" s="115">
        <v>2.0992013888888894</v>
      </c>
      <c r="N716" s="115" t="s">
        <v>27</v>
      </c>
      <c r="O716" s="115">
        <v>36.742192307692299</v>
      </c>
      <c r="P716" s="115" t="s">
        <v>27</v>
      </c>
      <c r="Q716" s="115">
        <v>3.1745254153846143</v>
      </c>
      <c r="R716" s="115">
        <v>139.30417</v>
      </c>
      <c r="S716" s="115">
        <v>1016.4468000000001</v>
      </c>
      <c r="T716" s="115"/>
      <c r="U716" s="4">
        <v>70164.34274581811</v>
      </c>
      <c r="V716" s="115" t="s">
        <v>27</v>
      </c>
      <c r="W716" s="115" t="s">
        <v>27</v>
      </c>
      <c r="X716" s="115">
        <v>10963.117705881092</v>
      </c>
    </row>
    <row r="717" spans="1:24" x14ac:dyDescent="0.3">
      <c r="A717" s="113">
        <v>2011</v>
      </c>
      <c r="B717" s="3">
        <v>40893</v>
      </c>
      <c r="C717" s="114">
        <v>12</v>
      </c>
      <c r="D717" s="114">
        <v>16</v>
      </c>
      <c r="E717" s="115">
        <v>350</v>
      </c>
      <c r="F717" s="115">
        <v>350</v>
      </c>
      <c r="G717" s="115">
        <v>-6.6684791666666667</v>
      </c>
      <c r="H717" s="115">
        <v>140.71458333333337</v>
      </c>
      <c r="I717" s="115">
        <v>-4.3885208333333319</v>
      </c>
      <c r="J717" s="115">
        <v>7.0571805555555569</v>
      </c>
      <c r="K717" s="115">
        <v>8.1653472222222234</v>
      </c>
      <c r="L717" s="115">
        <v>7.48948611111111</v>
      </c>
      <c r="M717" s="115">
        <v>2.6273333333333331</v>
      </c>
      <c r="N717" s="115">
        <v>75.072884615384595</v>
      </c>
      <c r="O717" s="115">
        <v>75.072884615384595</v>
      </c>
      <c r="P717" s="115">
        <v>6.486297230769229</v>
      </c>
      <c r="Q717" s="115">
        <v>6.4862972307692299</v>
      </c>
      <c r="R717" s="115">
        <v>140.71458000000001</v>
      </c>
      <c r="S717" s="115">
        <v>1026.7380000000001</v>
      </c>
      <c r="T717" s="115"/>
      <c r="U717" s="4">
        <v>70140.812055925853</v>
      </c>
      <c r="V717" s="115">
        <v>6.3173828660714514E-3</v>
      </c>
      <c r="W717" s="115">
        <v>9.2211386144532394E-5</v>
      </c>
      <c r="X717" s="115">
        <v>10969.604003111861</v>
      </c>
    </row>
    <row r="718" spans="1:24" x14ac:dyDescent="0.3">
      <c r="A718" s="35">
        <v>2011</v>
      </c>
      <c r="B718" s="3">
        <v>40894</v>
      </c>
      <c r="C718" s="114">
        <v>12</v>
      </c>
      <c r="D718" s="114">
        <v>17</v>
      </c>
      <c r="E718" s="115">
        <v>351</v>
      </c>
      <c r="F718" s="115">
        <v>351</v>
      </c>
      <c r="G718" s="115">
        <v>-4.9186041666666664</v>
      </c>
      <c r="H718" s="115">
        <v>143.51041666666666</v>
      </c>
      <c r="I718" s="115">
        <v>-2.542020833333333</v>
      </c>
      <c r="J718" s="115">
        <v>6.8041111111111121</v>
      </c>
      <c r="K718" s="115">
        <v>8.1984027777777797</v>
      </c>
      <c r="L718" s="115">
        <v>7.3771944444444442</v>
      </c>
      <c r="M718" s="115">
        <v>2.4941458333333331</v>
      </c>
      <c r="N718" s="115">
        <v>75.145300000000006</v>
      </c>
      <c r="O718" s="115">
        <v>75.145300000000006</v>
      </c>
      <c r="P718" s="115">
        <v>6.4925539200000006</v>
      </c>
      <c r="Q718" s="115">
        <v>6.4925539200000015</v>
      </c>
      <c r="R718" s="115">
        <v>143.51042000000001</v>
      </c>
      <c r="S718" s="115">
        <v>1047.1380999999999</v>
      </c>
      <c r="T718" s="115"/>
      <c r="U718" s="4">
        <v>70117.281366033596</v>
      </c>
      <c r="V718" s="115">
        <v>6.2002842616921544E-3</v>
      </c>
      <c r="W718" s="115">
        <v>9.2333417191599895E-5</v>
      </c>
      <c r="X718" s="115">
        <v>10976.09655703186</v>
      </c>
    </row>
    <row r="719" spans="1:24" x14ac:dyDescent="0.3">
      <c r="A719" s="113">
        <v>2011</v>
      </c>
      <c r="B719" s="3">
        <v>40895</v>
      </c>
      <c r="C719" s="114">
        <v>12</v>
      </c>
      <c r="D719" s="114">
        <v>18</v>
      </c>
      <c r="E719" s="115">
        <v>352</v>
      </c>
      <c r="F719" s="115">
        <v>352</v>
      </c>
      <c r="G719" s="115">
        <v>-8.5852500000000003</v>
      </c>
      <c r="H719" s="115">
        <v>144.29791666666662</v>
      </c>
      <c r="I719" s="115">
        <v>-6.1878229166666667</v>
      </c>
      <c r="J719" s="115">
        <v>6.3527361111111107</v>
      </c>
      <c r="K719" s="115">
        <v>8.0225972222222222</v>
      </c>
      <c r="L719" s="115">
        <v>7.2284861111111125</v>
      </c>
      <c r="M719" s="115">
        <v>2.4621874999999993</v>
      </c>
      <c r="N719" s="115">
        <v>66.406336170212796</v>
      </c>
      <c r="O719" s="115">
        <v>66.406336170212796</v>
      </c>
      <c r="P719" s="115">
        <v>5.7375074451063854</v>
      </c>
      <c r="Q719" s="115">
        <v>5.7375074451063854</v>
      </c>
      <c r="R719" s="115">
        <v>144.29792</v>
      </c>
      <c r="S719" s="115">
        <v>1052.8842</v>
      </c>
      <c r="T719" s="115"/>
      <c r="U719" s="4">
        <v>70093.750676141339</v>
      </c>
      <c r="V719" s="115">
        <v>5.4493243994966694E-3</v>
      </c>
      <c r="W719" s="115">
        <v>8.1624832082135998E-5</v>
      </c>
      <c r="X719" s="115">
        <v>10981.834064476967</v>
      </c>
    </row>
    <row r="720" spans="1:24" x14ac:dyDescent="0.3">
      <c r="A720" s="35">
        <v>2011</v>
      </c>
      <c r="B720" s="3">
        <v>40896</v>
      </c>
      <c r="C720" s="114">
        <v>12</v>
      </c>
      <c r="D720" s="114">
        <v>19</v>
      </c>
      <c r="E720" s="115">
        <v>353</v>
      </c>
      <c r="F720" s="115">
        <v>353</v>
      </c>
      <c r="G720" s="115">
        <v>-7.5834791666666659</v>
      </c>
      <c r="H720" s="115">
        <v>143.49166666666667</v>
      </c>
      <c r="I720" s="115">
        <v>-5.1263125000000009</v>
      </c>
      <c r="J720" s="115">
        <v>6.2612013888888889</v>
      </c>
      <c r="K720" s="115">
        <v>7.8487013888888884</v>
      </c>
      <c r="L720" s="115">
        <v>7.1312847222222233</v>
      </c>
      <c r="M720" s="115">
        <v>2.4616874999999996</v>
      </c>
      <c r="N720" s="115">
        <v>67.6023</v>
      </c>
      <c r="O720" s="115">
        <v>67.6023</v>
      </c>
      <c r="P720" s="115">
        <v>5.8408387199999998</v>
      </c>
      <c r="Q720" s="115">
        <v>5.8408387199999998</v>
      </c>
      <c r="R720" s="115">
        <v>143.49167</v>
      </c>
      <c r="S720" s="115">
        <v>1047.0012999999999</v>
      </c>
      <c r="T720" s="115"/>
      <c r="U720" s="4">
        <v>70070.219986249082</v>
      </c>
      <c r="V720" s="115">
        <v>5.5786356214583286E-3</v>
      </c>
      <c r="W720" s="115">
        <v>8.3124683387130643E-5</v>
      </c>
      <c r="X720" s="115">
        <v>10987.674903196967</v>
      </c>
    </row>
    <row r="721" spans="1:24" x14ac:dyDescent="0.3">
      <c r="A721" s="113">
        <v>2011</v>
      </c>
      <c r="B721" s="3">
        <v>40897</v>
      </c>
      <c r="C721" s="114">
        <v>12</v>
      </c>
      <c r="D721" s="114">
        <v>20</v>
      </c>
      <c r="E721" s="115">
        <v>354</v>
      </c>
      <c r="F721" s="115">
        <v>354</v>
      </c>
      <c r="G721" s="115">
        <v>-5.3669583333333337</v>
      </c>
      <c r="H721" s="115">
        <v>143.73541666666665</v>
      </c>
      <c r="I721" s="115">
        <v>-3.6413437500000008</v>
      </c>
      <c r="J721" s="115">
        <v>6.2615486111111123</v>
      </c>
      <c r="K721" s="115">
        <v>7.8566944444444458</v>
      </c>
      <c r="L721" s="115">
        <v>7.1181666666666672</v>
      </c>
      <c r="M721" s="115">
        <v>2.4487569444444444</v>
      </c>
      <c r="N721" s="115">
        <v>71.349599999999995</v>
      </c>
      <c r="O721" s="115">
        <v>71.349599999999995</v>
      </c>
      <c r="P721" s="115">
        <v>6.164605439999999</v>
      </c>
      <c r="Q721" s="115">
        <v>6.1646054399999999</v>
      </c>
      <c r="R721" s="115">
        <v>143.73542</v>
      </c>
      <c r="S721" s="115">
        <v>1048.7799</v>
      </c>
      <c r="T721" s="115"/>
      <c r="U721" s="4">
        <v>70046.689296356824</v>
      </c>
      <c r="V721" s="115">
        <v>5.8778832291938848E-3</v>
      </c>
      <c r="W721" s="115">
        <v>8.7763893480986469E-5</v>
      </c>
      <c r="X721" s="115">
        <v>10993.839508636967</v>
      </c>
    </row>
    <row r="722" spans="1:24" x14ac:dyDescent="0.3">
      <c r="A722" s="35">
        <v>2011</v>
      </c>
      <c r="B722" s="3">
        <v>40898</v>
      </c>
      <c r="C722" s="114">
        <v>12</v>
      </c>
      <c r="D722" s="114">
        <v>21</v>
      </c>
      <c r="E722" s="115">
        <v>355</v>
      </c>
      <c r="F722" s="115">
        <v>355</v>
      </c>
      <c r="G722" s="115">
        <v>-6.5112291666666664</v>
      </c>
      <c r="H722" s="115">
        <v>143.89791666666667</v>
      </c>
      <c r="I722" s="115">
        <v>-4.2387812500000006</v>
      </c>
      <c r="J722" s="115">
        <v>6.3008333333333333</v>
      </c>
      <c r="K722" s="115">
        <v>7.8138125</v>
      </c>
      <c r="L722" s="115">
        <v>7.0691527777777781</v>
      </c>
      <c r="M722" s="115">
        <v>2.4092638888888889</v>
      </c>
      <c r="N722" s="115">
        <v>54.786949999999997</v>
      </c>
      <c r="O722" s="115">
        <v>54.786949999999997</v>
      </c>
      <c r="P722" s="115">
        <v>4.7335924799999995</v>
      </c>
      <c r="Q722" s="115">
        <v>4.7335924799999995</v>
      </c>
      <c r="R722" s="115">
        <v>143.89792</v>
      </c>
      <c r="S722" s="115">
        <v>1049.9656</v>
      </c>
      <c r="T722" s="115"/>
      <c r="U722" s="4">
        <v>70023.158606464567</v>
      </c>
      <c r="V722" s="115">
        <v>4.5083312787916963E-3</v>
      </c>
      <c r="W722" s="115">
        <v>6.7415122109130063E-5</v>
      </c>
      <c r="X722" s="115">
        <v>10998.573101116968</v>
      </c>
    </row>
    <row r="723" spans="1:24" x14ac:dyDescent="0.3">
      <c r="A723" s="113">
        <v>2011</v>
      </c>
      <c r="B723" s="3">
        <v>40899</v>
      </c>
      <c r="C723" s="114">
        <v>12</v>
      </c>
      <c r="D723" s="114">
        <v>22</v>
      </c>
      <c r="E723" s="115">
        <v>356</v>
      </c>
      <c r="F723" s="115">
        <v>356</v>
      </c>
      <c r="G723" s="115">
        <v>-5.7275416666666672</v>
      </c>
      <c r="H723" s="115">
        <v>143.43958333333333</v>
      </c>
      <c r="I723" s="115">
        <v>-2.9892708333333338</v>
      </c>
      <c r="J723" s="115">
        <v>6.1352569444444462</v>
      </c>
      <c r="K723" s="115">
        <v>7.7926666666666646</v>
      </c>
      <c r="L723" s="115">
        <v>6.8844791666666652</v>
      </c>
      <c r="M723" s="115">
        <v>2.353951388888889</v>
      </c>
      <c r="N723" s="115" t="s">
        <v>27</v>
      </c>
      <c r="O723" s="115">
        <v>-14.653775</v>
      </c>
      <c r="P723" s="115" t="s">
        <v>27</v>
      </c>
      <c r="Q723" s="115">
        <v>-1.26608616</v>
      </c>
      <c r="R723" s="115">
        <v>143.43958000000001</v>
      </c>
      <c r="S723" s="115">
        <v>1046.6212</v>
      </c>
      <c r="T723" s="115"/>
      <c r="U723" s="4">
        <v>69999.62791657231</v>
      </c>
      <c r="V723" s="115" t="s">
        <v>27</v>
      </c>
      <c r="W723" s="115" t="s">
        <v>27</v>
      </c>
      <c r="X723" s="115">
        <v>10997.307014956968</v>
      </c>
    </row>
    <row r="724" spans="1:24" x14ac:dyDescent="0.3">
      <c r="A724" s="35">
        <v>2011</v>
      </c>
      <c r="B724" s="3">
        <v>40900</v>
      </c>
      <c r="C724" s="114">
        <v>12</v>
      </c>
      <c r="D724" s="114">
        <v>23</v>
      </c>
      <c r="E724" s="115">
        <v>357</v>
      </c>
      <c r="F724" s="115">
        <v>357</v>
      </c>
      <c r="G724" s="115">
        <v>-5.3465000000000016</v>
      </c>
      <c r="H724" s="115">
        <v>143.01458333333332</v>
      </c>
      <c r="I724" s="115">
        <v>-3.2740624999999999</v>
      </c>
      <c r="J724" s="115">
        <v>6.2049444444444442</v>
      </c>
      <c r="K724" s="115">
        <v>7.7046944444444421</v>
      </c>
      <c r="L724" s="115">
        <v>6.9621249999999995</v>
      </c>
      <c r="M724" s="115">
        <v>2.3537569444444442</v>
      </c>
      <c r="N724" s="115">
        <v>-84.094499999999996</v>
      </c>
      <c r="O724" s="115">
        <v>-84.094499999999996</v>
      </c>
      <c r="P724" s="115">
        <v>-7.2657647999999995</v>
      </c>
      <c r="Q724" s="115">
        <v>-7.2657648000000004</v>
      </c>
      <c r="R724" s="115">
        <v>143.01458</v>
      </c>
      <c r="S724" s="115">
        <v>1043.5201999999999</v>
      </c>
      <c r="T724" s="115"/>
      <c r="U724" s="4">
        <v>69976.097226680053</v>
      </c>
      <c r="V724" s="115">
        <v>-6.9627446973005254E-3</v>
      </c>
      <c r="W724" s="115">
        <v>-1.0355228527610074E-4</v>
      </c>
      <c r="X724" s="115">
        <v>10990.041250156968</v>
      </c>
    </row>
    <row r="725" spans="1:24" x14ac:dyDescent="0.3">
      <c r="A725" s="113">
        <v>2011</v>
      </c>
      <c r="B725" s="3">
        <v>40901</v>
      </c>
      <c r="C725" s="114">
        <v>12</v>
      </c>
      <c r="D725" s="114">
        <v>24</v>
      </c>
      <c r="E725" s="115">
        <v>358</v>
      </c>
      <c r="F725" s="115">
        <v>358</v>
      </c>
      <c r="G725" s="115">
        <v>-6.3153750000000004</v>
      </c>
      <c r="H725" s="115">
        <v>142.97500000000005</v>
      </c>
      <c r="I725" s="115">
        <v>-4.877052083333334</v>
      </c>
      <c r="J725" s="115">
        <v>6.2332430555555547</v>
      </c>
      <c r="K725" s="115">
        <v>7.5545763888888926</v>
      </c>
      <c r="L725" s="115">
        <v>6.9254027777777791</v>
      </c>
      <c r="M725" s="115">
        <v>2.3185416666666674</v>
      </c>
      <c r="N725" s="115" t="s">
        <v>27</v>
      </c>
      <c r="O725" s="115">
        <v>-56.926261428571401</v>
      </c>
      <c r="P725" s="115" t="s">
        <v>27</v>
      </c>
      <c r="Q725" s="115">
        <v>-4.9184289874285696</v>
      </c>
      <c r="R725" s="115">
        <v>142.97499999999999</v>
      </c>
      <c r="S725" s="115">
        <v>1043.2313999999999</v>
      </c>
      <c r="T725" s="115"/>
      <c r="U725" s="4">
        <v>69952.566536787795</v>
      </c>
      <c r="V725" s="115" t="s">
        <v>27</v>
      </c>
      <c r="W725" s="115" t="s">
        <v>27</v>
      </c>
      <c r="X725" s="115">
        <v>10985.12282116954</v>
      </c>
    </row>
    <row r="726" spans="1:24" x14ac:dyDescent="0.3">
      <c r="A726" s="35">
        <v>2011</v>
      </c>
      <c r="B726" s="3">
        <v>40902</v>
      </c>
      <c r="C726" s="114">
        <v>12</v>
      </c>
      <c r="D726" s="114">
        <v>25</v>
      </c>
      <c r="E726" s="115">
        <v>359</v>
      </c>
      <c r="F726" s="115">
        <v>359</v>
      </c>
      <c r="G726" s="115">
        <v>-8.0123333333333324</v>
      </c>
      <c r="H726" s="115">
        <v>143.01875000000001</v>
      </c>
      <c r="I726" s="115">
        <v>-5.9787395833333328</v>
      </c>
      <c r="J726" s="115">
        <v>6.1386458333333325</v>
      </c>
      <c r="K726" s="115">
        <v>7.5524236111111094</v>
      </c>
      <c r="L726" s="115">
        <v>6.8556458333333339</v>
      </c>
      <c r="M726" s="115">
        <v>2.2808958333333336</v>
      </c>
      <c r="N726" s="115" t="s">
        <v>27</v>
      </c>
      <c r="O726" s="115">
        <v>-29.758022857142901</v>
      </c>
      <c r="P726" s="115" t="s">
        <v>27</v>
      </c>
      <c r="Q726" s="115">
        <v>-2.5710931748571464</v>
      </c>
      <c r="R726" s="115">
        <v>143.01875000000001</v>
      </c>
      <c r="S726" s="115">
        <v>1043.5506</v>
      </c>
      <c r="T726" s="115"/>
      <c r="U726" s="4">
        <v>69929.035846895538</v>
      </c>
      <c r="V726" s="115" t="s">
        <v>27</v>
      </c>
      <c r="W726" s="115" t="s">
        <v>27</v>
      </c>
      <c r="X726" s="115">
        <v>10982.551727994683</v>
      </c>
    </row>
    <row r="727" spans="1:24" x14ac:dyDescent="0.3">
      <c r="A727" s="113">
        <v>2011</v>
      </c>
      <c r="B727" s="3">
        <v>40903</v>
      </c>
      <c r="C727" s="114">
        <v>12</v>
      </c>
      <c r="D727" s="114">
        <v>26</v>
      </c>
      <c r="E727" s="115">
        <v>360</v>
      </c>
      <c r="F727" s="115">
        <v>360</v>
      </c>
      <c r="G727" s="115">
        <v>-9.4718750000000007</v>
      </c>
      <c r="H727" s="115">
        <v>142.92708333333326</v>
      </c>
      <c r="I727" s="115">
        <v>-9.0988854166666648</v>
      </c>
      <c r="J727" s="115">
        <v>5.9238333333333344</v>
      </c>
      <c r="K727" s="115">
        <v>7.5457777777777784</v>
      </c>
      <c r="L727" s="115">
        <v>6.7716527777777786</v>
      </c>
      <c r="M727" s="115">
        <v>2.1992708333333328</v>
      </c>
      <c r="N727" s="115" t="s">
        <v>27</v>
      </c>
      <c r="O727" s="115">
        <v>-2.5897842857142899</v>
      </c>
      <c r="P727" s="115" t="s">
        <v>27</v>
      </c>
      <c r="Q727" s="115">
        <v>-0.22375736228571466</v>
      </c>
      <c r="R727" s="115">
        <v>142.92707999999999</v>
      </c>
      <c r="S727" s="115">
        <v>1042.8816999999999</v>
      </c>
      <c r="T727" s="115"/>
      <c r="U727" s="4">
        <v>69905.505157003281</v>
      </c>
      <c r="V727" s="115" t="s">
        <v>27</v>
      </c>
      <c r="W727" s="115" t="s">
        <v>27</v>
      </c>
      <c r="X727" s="115">
        <v>10982.327970632397</v>
      </c>
    </row>
    <row r="728" spans="1:24" x14ac:dyDescent="0.3">
      <c r="A728" s="35">
        <v>2011</v>
      </c>
      <c r="B728" s="3">
        <v>40904</v>
      </c>
      <c r="C728" s="114">
        <v>12</v>
      </c>
      <c r="D728" s="114">
        <v>27</v>
      </c>
      <c r="E728" s="115">
        <v>361</v>
      </c>
      <c r="F728" s="115">
        <v>361</v>
      </c>
      <c r="G728" s="115">
        <v>-7.8297083333333335</v>
      </c>
      <c r="H728" s="115">
        <v>142.99791666666681</v>
      </c>
      <c r="I728" s="115">
        <v>-7.002604166666667</v>
      </c>
      <c r="J728" s="115">
        <v>5.931111111111111</v>
      </c>
      <c r="K728" s="115">
        <v>7.4905833333333334</v>
      </c>
      <c r="L728" s="115">
        <v>6.7305555555555552</v>
      </c>
      <c r="M728" s="115">
        <v>2.1196736111111107</v>
      </c>
      <c r="N728" s="115" t="s">
        <v>27</v>
      </c>
      <c r="O728" s="115">
        <v>24.578454285714301</v>
      </c>
      <c r="P728" s="115" t="s">
        <v>27</v>
      </c>
      <c r="Q728" s="115">
        <v>2.1235784502857156</v>
      </c>
      <c r="R728" s="115">
        <v>142.99791999999999</v>
      </c>
      <c r="S728" s="115">
        <v>1043.3986</v>
      </c>
      <c r="T728" s="115"/>
      <c r="U728" s="4">
        <v>69881.974467111024</v>
      </c>
      <c r="V728" s="115" t="s">
        <v>27</v>
      </c>
      <c r="W728" s="115" t="s">
        <v>27</v>
      </c>
      <c r="X728" s="115">
        <v>10984.451549082683</v>
      </c>
    </row>
    <row r="729" spans="1:24" x14ac:dyDescent="0.3">
      <c r="A729" s="113">
        <v>2011</v>
      </c>
      <c r="B729" s="3">
        <v>40905</v>
      </c>
      <c r="C729" s="114">
        <v>12</v>
      </c>
      <c r="D729" s="114">
        <v>28</v>
      </c>
      <c r="E729" s="115">
        <v>362</v>
      </c>
      <c r="F729" s="115">
        <v>362</v>
      </c>
      <c r="G729" s="115">
        <v>-4.9232916666666666</v>
      </c>
      <c r="H729" s="115">
        <v>143.23541666666668</v>
      </c>
      <c r="I729" s="115">
        <v>-2.6554791666666673</v>
      </c>
      <c r="J729" s="115">
        <v>5.7301319444444454</v>
      </c>
      <c r="K729" s="115">
        <v>7.3683125000000009</v>
      </c>
      <c r="L729" s="115">
        <v>6.6664930555555566</v>
      </c>
      <c r="M729" s="115">
        <v>2.0137361111111112</v>
      </c>
      <c r="N729" s="115">
        <v>51.746692857142897</v>
      </c>
      <c r="O729" s="115">
        <v>51.746692857142897</v>
      </c>
      <c r="P729" s="115">
        <v>4.4709142628571463</v>
      </c>
      <c r="Q729" s="115">
        <v>4.4709142628571463</v>
      </c>
      <c r="R729" s="115">
        <v>143.23542</v>
      </c>
      <c r="S729" s="115">
        <v>1045.1315999999999</v>
      </c>
      <c r="T729" s="115"/>
      <c r="U729" s="4">
        <v>69858.443777218767</v>
      </c>
      <c r="V729" s="115">
        <v>4.2778483725692895E-3</v>
      </c>
      <c r="W729" s="115">
        <v>6.3834492324775835E-5</v>
      </c>
      <c r="X729" s="115">
        <v>10988.92246334554</v>
      </c>
    </row>
    <row r="730" spans="1:24" x14ac:dyDescent="0.3">
      <c r="A730" s="35">
        <v>2011</v>
      </c>
      <c r="B730" s="3">
        <v>40906</v>
      </c>
      <c r="C730" s="114">
        <v>12</v>
      </c>
      <c r="D730" s="114">
        <v>29</v>
      </c>
      <c r="E730" s="115">
        <v>363</v>
      </c>
      <c r="F730" s="115">
        <v>363</v>
      </c>
      <c r="G730" s="115">
        <v>-3.8877708333333332</v>
      </c>
      <c r="H730" s="115">
        <v>143.74166666666665</v>
      </c>
      <c r="I730" s="115">
        <v>-1.3131041666666663</v>
      </c>
      <c r="J730" s="115">
        <v>5.6283541666666652</v>
      </c>
      <c r="K730" s="115">
        <v>7.2164236111111109</v>
      </c>
      <c r="L730" s="115">
        <v>6.5075624999999997</v>
      </c>
      <c r="M730" s="115">
        <v>1.8999930555555558</v>
      </c>
      <c r="N730" s="115">
        <v>38.948647826086997</v>
      </c>
      <c r="O730" s="115">
        <v>38.948647826086997</v>
      </c>
      <c r="P730" s="115">
        <v>3.3651631721739164</v>
      </c>
      <c r="Q730" s="115">
        <v>3.3651631721739164</v>
      </c>
      <c r="R730" s="115">
        <v>143.74167</v>
      </c>
      <c r="S730" s="115">
        <v>1048.8254999999999</v>
      </c>
      <c r="T730" s="115"/>
      <c r="U730" s="4">
        <v>69834.913087326509</v>
      </c>
      <c r="V730" s="115">
        <v>3.2085064185050521E-3</v>
      </c>
      <c r="W730" s="115">
        <v>4.8064176529650658E-5</v>
      </c>
      <c r="X730" s="115">
        <v>10992.287626517713</v>
      </c>
    </row>
    <row r="731" spans="1:24" x14ac:dyDescent="0.3">
      <c r="A731" s="113">
        <v>2011</v>
      </c>
      <c r="B731" s="3">
        <v>40907</v>
      </c>
      <c r="C731" s="114">
        <v>12</v>
      </c>
      <c r="D731" s="114">
        <v>30</v>
      </c>
      <c r="E731" s="115">
        <v>364</v>
      </c>
      <c r="F731" s="115">
        <v>364</v>
      </c>
      <c r="G731" s="115">
        <v>-1.3373333333333337</v>
      </c>
      <c r="H731" s="115">
        <v>143.53958333333335</v>
      </c>
      <c r="I731" s="115">
        <v>1.0123020833333334</v>
      </c>
      <c r="J731" s="115">
        <v>5.2920138888888895</v>
      </c>
      <c r="K731" s="115">
        <v>7.1422986111111122</v>
      </c>
      <c r="L731" s="115">
        <v>6.5236111111111095</v>
      </c>
      <c r="M731" s="115">
        <v>1.8616875000000002</v>
      </c>
      <c r="N731" s="115" t="s">
        <v>27</v>
      </c>
      <c r="O731" s="115">
        <v>54.77</v>
      </c>
      <c r="P731" s="115" t="s">
        <v>27</v>
      </c>
      <c r="Q731" s="115">
        <v>4.7321280000000012</v>
      </c>
      <c r="R731" s="115">
        <v>143.53958</v>
      </c>
      <c r="S731" s="115">
        <v>1047.3508999999999</v>
      </c>
      <c r="T731" s="115"/>
      <c r="U731" s="4">
        <v>69811.382397434252</v>
      </c>
      <c r="V731" s="115" t="s">
        <v>27</v>
      </c>
      <c r="W731" s="115" t="s">
        <v>27</v>
      </c>
      <c r="X731" s="115">
        <v>10997.019754517712</v>
      </c>
    </row>
    <row r="732" spans="1:24" x14ac:dyDescent="0.3">
      <c r="A732" s="35">
        <v>2011</v>
      </c>
      <c r="B732" s="3">
        <v>40908</v>
      </c>
      <c r="C732" s="114">
        <v>12</v>
      </c>
      <c r="D732" s="114">
        <v>31</v>
      </c>
      <c r="E732" s="115">
        <v>365</v>
      </c>
      <c r="F732" s="115">
        <v>365</v>
      </c>
      <c r="G732" s="115">
        <v>3.7442708333333332</v>
      </c>
      <c r="H732" s="115">
        <v>139.91458333333335</v>
      </c>
      <c r="I732" s="115">
        <v>4.7210104166666671</v>
      </c>
      <c r="J732" s="115">
        <v>5.3360763888888885</v>
      </c>
      <c r="K732" s="115">
        <v>7.3320833333333333</v>
      </c>
      <c r="L732" s="115">
        <v>6.3599097222222225</v>
      </c>
      <c r="M732" s="115">
        <v>1.2077083333333334</v>
      </c>
      <c r="N732" s="115" t="s">
        <v>27</v>
      </c>
      <c r="O732" s="115">
        <v>70.64</v>
      </c>
      <c r="P732" s="115" t="s">
        <v>27</v>
      </c>
      <c r="Q732" s="115">
        <v>6.1032959999999994</v>
      </c>
      <c r="R732" s="115">
        <v>139.91458</v>
      </c>
      <c r="S732" s="115">
        <v>1020.9007</v>
      </c>
      <c r="T732" s="115"/>
      <c r="U732" s="4">
        <v>69787.851707541995</v>
      </c>
      <c r="V732" s="115" t="s">
        <v>27</v>
      </c>
      <c r="W732" s="115" t="s">
        <v>27</v>
      </c>
      <c r="X732" s="115">
        <v>11003.123050517712</v>
      </c>
    </row>
  </sheetData>
  <mergeCells count="10">
    <mergeCell ref="G1:M1"/>
    <mergeCell ref="N1:Q1"/>
    <mergeCell ref="R1:U1"/>
    <mergeCell ref="V1:X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27"/>
  <sheetViews>
    <sheetView workbookViewId="0">
      <selection activeCell="S2" sqref="S2"/>
    </sheetView>
  </sheetViews>
  <sheetFormatPr defaultRowHeight="14.4" x14ac:dyDescent="0.3"/>
  <cols>
    <col min="2" max="2" width="10.109375" bestFit="1" customWidth="1"/>
  </cols>
  <sheetData>
    <row r="1" spans="1:24" x14ac:dyDescent="0.3">
      <c r="A1" s="121" t="s">
        <v>4</v>
      </c>
      <c r="B1" s="120" t="s">
        <v>5</v>
      </c>
      <c r="C1" s="120" t="s">
        <v>6</v>
      </c>
      <c r="D1" s="120" t="s">
        <v>7</v>
      </c>
      <c r="E1" s="120" t="s">
        <v>8</v>
      </c>
      <c r="F1" s="126" t="s">
        <v>35</v>
      </c>
      <c r="G1" s="122" t="s">
        <v>0</v>
      </c>
      <c r="H1" s="122"/>
      <c r="I1" s="122"/>
      <c r="J1" s="122"/>
      <c r="K1" s="122"/>
      <c r="L1" s="122"/>
      <c r="M1" s="122"/>
      <c r="N1" s="122" t="s">
        <v>1</v>
      </c>
      <c r="O1" s="122"/>
      <c r="P1" s="122"/>
      <c r="Q1" s="122"/>
      <c r="R1" s="122" t="s">
        <v>2</v>
      </c>
      <c r="S1" s="122"/>
      <c r="T1" s="122"/>
      <c r="U1" s="122"/>
      <c r="V1" s="119" t="s">
        <v>3</v>
      </c>
      <c r="W1" s="119"/>
      <c r="X1" s="119"/>
    </row>
    <row r="2" spans="1:24" ht="82.8" x14ac:dyDescent="0.3">
      <c r="A2" s="121"/>
      <c r="B2" s="120"/>
      <c r="C2" s="120"/>
      <c r="D2" s="120"/>
      <c r="E2" s="120"/>
      <c r="F2" s="127"/>
      <c r="G2" s="97" t="s">
        <v>9</v>
      </c>
      <c r="H2" s="97" t="s">
        <v>10</v>
      </c>
      <c r="I2" s="97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2" t="s">
        <v>16</v>
      </c>
      <c r="O2" s="72" t="s">
        <v>17</v>
      </c>
      <c r="P2" s="72" t="s">
        <v>18</v>
      </c>
      <c r="Q2" s="72" t="s">
        <v>19</v>
      </c>
      <c r="R2" s="73" t="s">
        <v>20</v>
      </c>
      <c r="S2" s="73" t="s">
        <v>21</v>
      </c>
      <c r="T2" s="73" t="s">
        <v>34</v>
      </c>
      <c r="U2" s="73" t="s">
        <v>23</v>
      </c>
      <c r="V2" s="72" t="s">
        <v>24</v>
      </c>
      <c r="W2" s="72" t="s">
        <v>25</v>
      </c>
      <c r="X2" s="75" t="s">
        <v>26</v>
      </c>
    </row>
    <row r="3" spans="1:24" x14ac:dyDescent="0.3">
      <c r="A3" s="93">
        <v>2006</v>
      </c>
      <c r="B3" s="29">
        <v>38929</v>
      </c>
      <c r="C3" s="34">
        <v>7</v>
      </c>
      <c r="D3" s="28">
        <v>31</v>
      </c>
      <c r="E3" s="34">
        <v>212</v>
      </c>
      <c r="F3" s="38">
        <v>212</v>
      </c>
      <c r="G3" s="38">
        <v>17.694791666666664</v>
      </c>
      <c r="H3" s="30"/>
      <c r="I3" s="38"/>
      <c r="J3" s="30">
        <v>19.933958333333333</v>
      </c>
      <c r="K3" s="38">
        <v>19.884999999999994</v>
      </c>
      <c r="L3" s="30">
        <v>19.942708333333321</v>
      </c>
      <c r="M3" s="38">
        <v>20.688749999999995</v>
      </c>
      <c r="N3" s="30">
        <v>379.04199999999997</v>
      </c>
      <c r="O3" s="38">
        <v>379.04199999999997</v>
      </c>
      <c r="P3" s="30">
        <v>32.749228799999997</v>
      </c>
      <c r="Q3" s="38">
        <f t="shared" ref="Q3:Q66" si="0">O3*60*60*24/10^6</f>
        <v>32.74922879999999</v>
      </c>
      <c r="R3" s="31">
        <v>238.83103448275901</v>
      </c>
      <c r="S3" s="48">
        <v>1742.6545249999999</v>
      </c>
      <c r="T3" s="31">
        <v>80077</v>
      </c>
      <c r="U3" s="94">
        <v>75962</v>
      </c>
      <c r="V3" s="52">
        <v>1.8845628372944876E-2</v>
      </c>
      <c r="W3" s="14">
        <v>4.3349470149209264E-4</v>
      </c>
      <c r="X3" s="87">
        <f>Q3</f>
        <v>32.74922879999999</v>
      </c>
    </row>
    <row r="4" spans="1:24" x14ac:dyDescent="0.3">
      <c r="A4" s="93">
        <v>2006</v>
      </c>
      <c r="B4" s="29">
        <v>38930</v>
      </c>
      <c r="C4" s="33">
        <v>8</v>
      </c>
      <c r="D4" s="23">
        <v>1</v>
      </c>
      <c r="E4" s="33">
        <v>213</v>
      </c>
      <c r="F4" s="92">
        <v>213</v>
      </c>
      <c r="G4" s="37">
        <v>20.820833333333333</v>
      </c>
      <c r="H4" s="25"/>
      <c r="I4" s="37"/>
      <c r="J4" s="25">
        <v>19.87895833333333</v>
      </c>
      <c r="K4" s="37">
        <v>19.85583333333334</v>
      </c>
      <c r="L4" s="25">
        <v>19.826041666666672</v>
      </c>
      <c r="M4" s="37">
        <v>21.569791666666674</v>
      </c>
      <c r="N4" s="26">
        <v>76.2321666666667</v>
      </c>
      <c r="O4" s="41">
        <v>76.2321666666667</v>
      </c>
      <c r="P4" s="25">
        <v>6.5864592000000028</v>
      </c>
      <c r="Q4" s="44">
        <f t="shared" si="0"/>
        <v>6.5864592000000028</v>
      </c>
      <c r="R4" s="27">
        <v>238.5</v>
      </c>
      <c r="S4" s="89">
        <v>1740.2391</v>
      </c>
      <c r="T4" s="27"/>
      <c r="U4" s="89">
        <v>75962</v>
      </c>
      <c r="V4" s="51">
        <v>3.792017417106012E-3</v>
      </c>
      <c r="W4" s="9">
        <v>8.7183584756470617E-5</v>
      </c>
      <c r="X4" s="86">
        <f t="shared" ref="X4:X67" si="1">X3+Q4</f>
        <v>39.33568799999999</v>
      </c>
    </row>
    <row r="5" spans="1:24" x14ac:dyDescent="0.3">
      <c r="A5" s="93">
        <v>2006</v>
      </c>
      <c r="B5" s="29">
        <v>38931</v>
      </c>
      <c r="C5" s="33">
        <v>8</v>
      </c>
      <c r="D5" s="23">
        <v>2</v>
      </c>
      <c r="E5" s="33">
        <v>214</v>
      </c>
      <c r="F5" s="92">
        <v>214</v>
      </c>
      <c r="G5" s="37">
        <v>21.994791666666661</v>
      </c>
      <c r="H5" s="25"/>
      <c r="I5" s="37"/>
      <c r="J5" s="25">
        <v>19.819791666666674</v>
      </c>
      <c r="K5" s="37">
        <v>19.80333333333332</v>
      </c>
      <c r="L5" s="25">
        <v>19.784999999999989</v>
      </c>
      <c r="M5" s="37">
        <v>22.177916666666665</v>
      </c>
      <c r="N5" s="26">
        <v>384.49207368421099</v>
      </c>
      <c r="O5" s="41">
        <v>384.49207368421099</v>
      </c>
      <c r="P5" s="25">
        <v>33.220115166315829</v>
      </c>
      <c r="Q5" s="44">
        <f t="shared" si="0"/>
        <v>33.220115166315829</v>
      </c>
      <c r="R5" s="27">
        <v>238.16896551724099</v>
      </c>
      <c r="S5" s="89">
        <v>1737.8236750000001</v>
      </c>
      <c r="T5" s="27"/>
      <c r="U5" s="89">
        <v>75962</v>
      </c>
      <c r="V5" s="51">
        <v>1.9134993708194499E-2</v>
      </c>
      <c r="W5" s="9">
        <v>4.3972772597182562E-4</v>
      </c>
      <c r="X5" s="86">
        <f t="shared" si="1"/>
        <v>72.555803166315826</v>
      </c>
    </row>
    <row r="6" spans="1:24" x14ac:dyDescent="0.3">
      <c r="A6" s="93">
        <v>2006</v>
      </c>
      <c r="B6" s="29">
        <v>38932</v>
      </c>
      <c r="C6" s="33">
        <v>8</v>
      </c>
      <c r="D6" s="23">
        <v>3</v>
      </c>
      <c r="E6" s="33">
        <v>215</v>
      </c>
      <c r="F6" s="92">
        <v>215</v>
      </c>
      <c r="G6" s="37">
        <v>24.123125000000005</v>
      </c>
      <c r="H6" s="25"/>
      <c r="I6" s="37"/>
      <c r="J6" s="25">
        <v>19.736666666666661</v>
      </c>
      <c r="K6" s="37">
        <v>19.785416666666659</v>
      </c>
      <c r="L6" s="25">
        <v>19.745208333333331</v>
      </c>
      <c r="M6" s="37">
        <v>23.364583333333332</v>
      </c>
      <c r="N6" s="26">
        <v>402.210508333333</v>
      </c>
      <c r="O6" s="41">
        <v>402.210508333333</v>
      </c>
      <c r="P6" s="25">
        <v>34.750987919999972</v>
      </c>
      <c r="Q6" s="44">
        <f t="shared" si="0"/>
        <v>34.750987919999972</v>
      </c>
      <c r="R6" s="27">
        <v>238</v>
      </c>
      <c r="S6" s="89">
        <v>1736.5907999999999</v>
      </c>
      <c r="T6" s="27"/>
      <c r="U6" s="89">
        <v>75962</v>
      </c>
      <c r="V6" s="51">
        <v>2.002641992949326E-2</v>
      </c>
      <c r="W6" s="9">
        <v>4.5999156886820204E-4</v>
      </c>
      <c r="X6" s="86">
        <f t="shared" si="1"/>
        <v>107.3067910863158</v>
      </c>
    </row>
    <row r="7" spans="1:24" x14ac:dyDescent="0.3">
      <c r="A7" s="93">
        <v>2006</v>
      </c>
      <c r="B7" s="29">
        <v>38933</v>
      </c>
      <c r="C7" s="33">
        <v>8</v>
      </c>
      <c r="D7" s="23">
        <v>4</v>
      </c>
      <c r="E7" s="33">
        <v>216</v>
      </c>
      <c r="F7" s="92">
        <v>216</v>
      </c>
      <c r="G7" s="37">
        <v>23.261875000000003</v>
      </c>
      <c r="H7" s="25"/>
      <c r="I7" s="37"/>
      <c r="J7" s="25">
        <v>19.694583333333334</v>
      </c>
      <c r="K7" s="37">
        <v>19.923958333333331</v>
      </c>
      <c r="L7" s="25">
        <v>19.887291666666673</v>
      </c>
      <c r="M7" s="37">
        <v>23.970208333333332</v>
      </c>
      <c r="N7" s="26">
        <v>487.8904</v>
      </c>
      <c r="O7" s="41">
        <v>487.8904</v>
      </c>
      <c r="P7" s="25">
        <v>42.15373056</v>
      </c>
      <c r="Q7" s="44">
        <f t="shared" si="0"/>
        <v>42.15373056</v>
      </c>
      <c r="R7" s="27">
        <v>238</v>
      </c>
      <c r="S7" s="89">
        <v>1736.5907999999999</v>
      </c>
      <c r="T7" s="27"/>
      <c r="U7" s="89">
        <v>75962</v>
      </c>
      <c r="V7" s="51">
        <v>2.430419561433431E-2</v>
      </c>
      <c r="W7" s="9">
        <v>5.5798012702776387E-4</v>
      </c>
      <c r="X7" s="86">
        <f t="shared" si="1"/>
        <v>149.46052164631578</v>
      </c>
    </row>
    <row r="8" spans="1:24" x14ac:dyDescent="0.3">
      <c r="A8" s="93">
        <v>2006</v>
      </c>
      <c r="B8" s="29">
        <v>38934</v>
      </c>
      <c r="C8" s="33">
        <v>8</v>
      </c>
      <c r="D8" s="23">
        <v>5</v>
      </c>
      <c r="E8" s="33">
        <v>217</v>
      </c>
      <c r="F8" s="92">
        <v>217</v>
      </c>
      <c r="G8" s="37">
        <v>22.581666666666667</v>
      </c>
      <c r="H8" s="25"/>
      <c r="I8" s="37"/>
      <c r="J8" s="25">
        <v>19.791458333333342</v>
      </c>
      <c r="K8" s="37">
        <v>19.78458333333332</v>
      </c>
      <c r="L8" s="25">
        <v>19.827708333333327</v>
      </c>
      <c r="M8" s="37">
        <v>23.983333333333331</v>
      </c>
      <c r="N8" s="26" t="s">
        <v>27</v>
      </c>
      <c r="O8" s="41">
        <v>492.351277083333</v>
      </c>
      <c r="P8" s="25" t="s">
        <v>27</v>
      </c>
      <c r="Q8" s="44">
        <f t="shared" si="0"/>
        <v>42.539150339999971</v>
      </c>
      <c r="R8" s="27">
        <v>238</v>
      </c>
      <c r="S8" s="89">
        <v>1736.5907999999999</v>
      </c>
      <c r="T8" s="27"/>
      <c r="U8" s="89">
        <v>75962</v>
      </c>
      <c r="V8" s="51" t="s">
        <v>27</v>
      </c>
      <c r="W8" s="9" t="s">
        <v>27</v>
      </c>
      <c r="X8" s="86">
        <f t="shared" si="1"/>
        <v>191.99967198631575</v>
      </c>
    </row>
    <row r="9" spans="1:24" x14ac:dyDescent="0.3">
      <c r="A9" s="93">
        <v>2006</v>
      </c>
      <c r="B9" s="29">
        <v>38935</v>
      </c>
      <c r="C9" s="33">
        <v>8</v>
      </c>
      <c r="D9" s="23">
        <v>6</v>
      </c>
      <c r="E9" s="33">
        <v>218</v>
      </c>
      <c r="F9" s="92">
        <v>218</v>
      </c>
      <c r="G9" s="37">
        <v>16.376458333333336</v>
      </c>
      <c r="H9" s="25"/>
      <c r="I9" s="37"/>
      <c r="J9" s="25">
        <v>19.900624999999998</v>
      </c>
      <c r="K9" s="37">
        <v>19.817916666666672</v>
      </c>
      <c r="L9" s="25">
        <v>19.776249999999997</v>
      </c>
      <c r="M9" s="37">
        <v>21.354166666666668</v>
      </c>
      <c r="N9" s="26" t="s">
        <v>27</v>
      </c>
      <c r="O9" s="41">
        <v>496.81215416666703</v>
      </c>
      <c r="P9" s="25" t="s">
        <v>27</v>
      </c>
      <c r="Q9" s="44">
        <f t="shared" si="0"/>
        <v>42.924570120000034</v>
      </c>
      <c r="R9" s="27">
        <v>238</v>
      </c>
      <c r="S9" s="89">
        <v>1736.5907999999999</v>
      </c>
      <c r="T9" s="27"/>
      <c r="U9" s="89">
        <v>75962</v>
      </c>
      <c r="V9" s="51" t="s">
        <v>27</v>
      </c>
      <c r="W9" s="9" t="s">
        <v>27</v>
      </c>
      <c r="X9" s="86">
        <f t="shared" si="1"/>
        <v>234.92424210631577</v>
      </c>
    </row>
    <row r="10" spans="1:24" x14ac:dyDescent="0.3">
      <c r="A10" s="93">
        <v>2006</v>
      </c>
      <c r="B10" s="29">
        <v>38936</v>
      </c>
      <c r="C10" s="33">
        <v>8</v>
      </c>
      <c r="D10" s="23">
        <v>7</v>
      </c>
      <c r="E10" s="33">
        <v>219</v>
      </c>
      <c r="F10" s="92">
        <v>219</v>
      </c>
      <c r="G10" s="37">
        <v>16.670208333333328</v>
      </c>
      <c r="H10" s="25"/>
      <c r="I10" s="37"/>
      <c r="J10" s="25">
        <v>19.892291666666662</v>
      </c>
      <c r="K10" s="37">
        <v>19.76479166666665</v>
      </c>
      <c r="L10" s="25">
        <v>19.755624999999995</v>
      </c>
      <c r="M10" s="37">
        <v>20.296249999999993</v>
      </c>
      <c r="N10" s="26">
        <v>501.27303124999997</v>
      </c>
      <c r="O10" s="41">
        <v>501.27303124999997</v>
      </c>
      <c r="P10" s="25">
        <v>43.309989899999998</v>
      </c>
      <c r="Q10" s="44">
        <f t="shared" si="0"/>
        <v>43.309989899999998</v>
      </c>
      <c r="R10" s="27">
        <v>238</v>
      </c>
      <c r="S10" s="89">
        <v>1736.5907999999999</v>
      </c>
      <c r="T10" s="27"/>
      <c r="U10" s="89">
        <v>75962</v>
      </c>
      <c r="V10" s="51">
        <v>2.5006974122386436E-2</v>
      </c>
      <c r="W10" s="9">
        <v>5.7328529041044307E-4</v>
      </c>
      <c r="X10" s="86">
        <f t="shared" si="1"/>
        <v>278.23423200631578</v>
      </c>
    </row>
    <row r="11" spans="1:24" x14ac:dyDescent="0.3">
      <c r="A11" s="93">
        <v>2006</v>
      </c>
      <c r="B11" s="29">
        <v>38937</v>
      </c>
      <c r="C11" s="33">
        <v>8</v>
      </c>
      <c r="D11" s="23">
        <v>8</v>
      </c>
      <c r="E11" s="33">
        <v>220</v>
      </c>
      <c r="F11" s="92">
        <v>220</v>
      </c>
      <c r="G11" s="37">
        <v>20.051874999999999</v>
      </c>
      <c r="H11" s="25"/>
      <c r="I11" s="37"/>
      <c r="J11" s="25">
        <v>19.761666666666674</v>
      </c>
      <c r="K11" s="37">
        <v>19.948749999999997</v>
      </c>
      <c r="L11" s="25">
        <v>19.929166666666664</v>
      </c>
      <c r="M11" s="37">
        <v>20.396458333333332</v>
      </c>
      <c r="N11" s="26">
        <v>610.44709354838699</v>
      </c>
      <c r="O11" s="41">
        <v>610.44709354838699</v>
      </c>
      <c r="P11" s="25">
        <v>52.742628882580632</v>
      </c>
      <c r="Q11" s="44">
        <f t="shared" si="0"/>
        <v>52.742628882580632</v>
      </c>
      <c r="R11" s="27">
        <v>238</v>
      </c>
      <c r="S11" s="89">
        <v>1736.5907999999999</v>
      </c>
      <c r="T11" s="27"/>
      <c r="U11" s="89">
        <v>75962</v>
      </c>
      <c r="V11" s="51">
        <v>3.0468025616272251E-2</v>
      </c>
      <c r="W11" s="9">
        <v>6.9814316248456262E-4</v>
      </c>
      <c r="X11" s="86">
        <f t="shared" si="1"/>
        <v>330.9768608888964</v>
      </c>
    </row>
    <row r="12" spans="1:24" x14ac:dyDescent="0.3">
      <c r="A12" s="93">
        <v>2006</v>
      </c>
      <c r="B12" s="29">
        <v>38938</v>
      </c>
      <c r="C12" s="33">
        <v>8</v>
      </c>
      <c r="D12" s="23">
        <v>9</v>
      </c>
      <c r="E12" s="33">
        <v>221</v>
      </c>
      <c r="F12" s="92">
        <v>221</v>
      </c>
      <c r="G12" s="37">
        <v>21.181250000000002</v>
      </c>
      <c r="H12" s="25"/>
      <c r="I12" s="37"/>
      <c r="J12" s="25">
        <v>19.733750000000004</v>
      </c>
      <c r="K12" s="37">
        <v>20.01520833333333</v>
      </c>
      <c r="L12" s="25">
        <v>19.974374999999998</v>
      </c>
      <c r="M12" s="37">
        <v>20.850624999999997</v>
      </c>
      <c r="N12" s="26">
        <v>645.80531250000001</v>
      </c>
      <c r="O12" s="41">
        <v>645.80531250000001</v>
      </c>
      <c r="P12" s="25">
        <v>55.797578999999999</v>
      </c>
      <c r="Q12" s="44">
        <f t="shared" si="0"/>
        <v>55.797578999999999</v>
      </c>
      <c r="R12" s="27">
        <v>237.873056994819</v>
      </c>
      <c r="S12" s="89">
        <v>1735.66455</v>
      </c>
      <c r="T12" s="27"/>
      <c r="U12" s="89">
        <v>75962</v>
      </c>
      <c r="V12" s="51">
        <v>3.2248348101731279E-2</v>
      </c>
      <c r="W12" s="9">
        <v>7.3858089911987357E-4</v>
      </c>
      <c r="X12" s="86">
        <f t="shared" si="1"/>
        <v>386.77443988889638</v>
      </c>
    </row>
    <row r="13" spans="1:24" x14ac:dyDescent="0.3">
      <c r="A13" s="93">
        <v>2006</v>
      </c>
      <c r="B13" s="29">
        <v>38939</v>
      </c>
      <c r="C13" s="33">
        <v>8</v>
      </c>
      <c r="D13" s="23">
        <v>10</v>
      </c>
      <c r="E13" s="33">
        <v>222</v>
      </c>
      <c r="F13" s="92">
        <v>222</v>
      </c>
      <c r="G13" s="37">
        <v>22.502708333333331</v>
      </c>
      <c r="H13" s="25"/>
      <c r="I13" s="37"/>
      <c r="J13" s="25">
        <v>19.647708333333334</v>
      </c>
      <c r="K13" s="37">
        <v>20.348125000000017</v>
      </c>
      <c r="L13" s="25">
        <v>20.020833333333336</v>
      </c>
      <c r="M13" s="37">
        <v>22.207083333333333</v>
      </c>
      <c r="N13" s="26" t="s">
        <v>27</v>
      </c>
      <c r="O13" s="41">
        <v>781.84101874999999</v>
      </c>
      <c r="P13" s="25" t="s">
        <v>27</v>
      </c>
      <c r="Q13" s="44">
        <f t="shared" si="0"/>
        <v>67.551064019999998</v>
      </c>
      <c r="R13" s="27">
        <v>237.62435233160599</v>
      </c>
      <c r="S13" s="89">
        <v>1733.84984166667</v>
      </c>
      <c r="T13" s="27"/>
      <c r="U13" s="89">
        <v>75962</v>
      </c>
      <c r="V13" s="51" t="s">
        <v>27</v>
      </c>
      <c r="W13" s="9" t="s">
        <v>27</v>
      </c>
      <c r="X13" s="86">
        <f t="shared" si="1"/>
        <v>454.32550390889639</v>
      </c>
    </row>
    <row r="14" spans="1:24" x14ac:dyDescent="0.3">
      <c r="A14" s="93">
        <v>2006</v>
      </c>
      <c r="B14" s="29">
        <v>38940</v>
      </c>
      <c r="C14" s="33">
        <v>8</v>
      </c>
      <c r="D14" s="2">
        <v>11</v>
      </c>
      <c r="E14" s="33">
        <v>223</v>
      </c>
      <c r="F14" s="92">
        <v>223</v>
      </c>
      <c r="G14" s="37">
        <v>23.956249999999997</v>
      </c>
      <c r="H14" s="4"/>
      <c r="I14" s="37"/>
      <c r="J14" s="4">
        <v>19.823333333333341</v>
      </c>
      <c r="K14" s="37">
        <v>20.207499999999992</v>
      </c>
      <c r="L14" s="4">
        <v>20.102708333333336</v>
      </c>
      <c r="M14" s="37">
        <v>23.000833333333333</v>
      </c>
      <c r="N14" s="5">
        <v>917.87672499999996</v>
      </c>
      <c r="O14" s="41">
        <v>917.87672499999996</v>
      </c>
      <c r="P14" s="4">
        <v>79.304549039999984</v>
      </c>
      <c r="Q14" s="44">
        <f t="shared" si="0"/>
        <v>79.304549039999998</v>
      </c>
      <c r="R14" s="8">
        <v>237.37564766839401</v>
      </c>
      <c r="S14" s="89">
        <v>1732.0351583333299</v>
      </c>
      <c r="T14" s="27"/>
      <c r="U14" s="89">
        <v>75962</v>
      </c>
      <c r="V14" s="51">
        <v>4.5878549327159429E-2</v>
      </c>
      <c r="W14" s="9">
        <v>1.0497377517805799E-3</v>
      </c>
      <c r="X14" s="86">
        <f t="shared" si="1"/>
        <v>533.63005294889638</v>
      </c>
    </row>
    <row r="15" spans="1:24" x14ac:dyDescent="0.3">
      <c r="A15" s="93">
        <v>2006</v>
      </c>
      <c r="B15" s="29">
        <v>38941</v>
      </c>
      <c r="C15" s="33">
        <v>8</v>
      </c>
      <c r="D15" s="2">
        <v>12</v>
      </c>
      <c r="E15" s="33">
        <v>224</v>
      </c>
      <c r="F15" s="92">
        <v>224</v>
      </c>
      <c r="G15" s="37">
        <v>22.903541666666669</v>
      </c>
      <c r="H15" s="4"/>
      <c r="I15" s="37"/>
      <c r="J15" s="4">
        <v>20.232500000000005</v>
      </c>
      <c r="K15" s="37">
        <v>20.228749999999998</v>
      </c>
      <c r="L15" s="4">
        <v>20.152500000000007</v>
      </c>
      <c r="M15" s="37">
        <v>23.238749999999992</v>
      </c>
      <c r="N15" s="5">
        <v>427.96409999999997</v>
      </c>
      <c r="O15" s="41">
        <v>427.96409999999997</v>
      </c>
      <c r="P15" s="4">
        <v>36.976098239999992</v>
      </c>
      <c r="Q15" s="44">
        <f t="shared" si="0"/>
        <v>36.976098239999992</v>
      </c>
      <c r="R15" s="8">
        <v>237.126943005181</v>
      </c>
      <c r="S15" s="89">
        <v>1730.22045</v>
      </c>
      <c r="T15" s="27"/>
      <c r="U15" s="89">
        <v>75962</v>
      </c>
      <c r="V15" s="51">
        <v>2.1401417591465754E-2</v>
      </c>
      <c r="W15" s="9">
        <v>4.8944488942869672E-4</v>
      </c>
      <c r="X15" s="86">
        <f t="shared" si="1"/>
        <v>570.60615118889632</v>
      </c>
    </row>
    <row r="16" spans="1:24" x14ac:dyDescent="0.3">
      <c r="A16" s="93">
        <v>2006</v>
      </c>
      <c r="B16" s="29">
        <v>38942</v>
      </c>
      <c r="C16" s="33">
        <v>8</v>
      </c>
      <c r="D16" s="2">
        <v>13</v>
      </c>
      <c r="E16" s="33">
        <v>225</v>
      </c>
      <c r="F16" s="92">
        <v>225</v>
      </c>
      <c r="G16" s="37">
        <v>22.004375000000007</v>
      </c>
      <c r="H16" s="4"/>
      <c r="I16" s="37"/>
      <c r="J16" s="4">
        <v>20.444999999999997</v>
      </c>
      <c r="K16" s="37">
        <v>20.715416666666663</v>
      </c>
      <c r="L16" s="4">
        <v>20.693541666666661</v>
      </c>
      <c r="M16" s="37">
        <v>21.284374999999997</v>
      </c>
      <c r="N16" s="5">
        <v>646.51696666666703</v>
      </c>
      <c r="O16" s="41">
        <v>646.51696666666703</v>
      </c>
      <c r="P16" s="4">
        <v>55.859065920000027</v>
      </c>
      <c r="Q16" s="44">
        <f t="shared" si="0"/>
        <v>55.859065920000035</v>
      </c>
      <c r="R16" s="8">
        <v>237</v>
      </c>
      <c r="S16" s="89">
        <v>1729.2942</v>
      </c>
      <c r="T16" s="27"/>
      <c r="U16" s="89">
        <v>75962</v>
      </c>
      <c r="V16" s="51">
        <v>3.2346337359022141E-2</v>
      </c>
      <c r="W16" s="9">
        <v>7.3939478863751249E-4</v>
      </c>
      <c r="X16" s="86">
        <f t="shared" si="1"/>
        <v>626.46521710889635</v>
      </c>
    </row>
    <row r="17" spans="1:24" x14ac:dyDescent="0.3">
      <c r="A17" s="93">
        <v>2006</v>
      </c>
      <c r="B17" s="29">
        <v>38943</v>
      </c>
      <c r="C17" s="33">
        <v>8</v>
      </c>
      <c r="D17" s="2">
        <v>14</v>
      </c>
      <c r="E17" s="33">
        <v>226</v>
      </c>
      <c r="F17" s="92">
        <v>226</v>
      </c>
      <c r="G17" s="37">
        <v>22.714166666666671</v>
      </c>
      <c r="H17" s="4"/>
      <c r="I17" s="37"/>
      <c r="J17" s="4">
        <v>20.616458333333327</v>
      </c>
      <c r="K17" s="37">
        <v>21.101041666666664</v>
      </c>
      <c r="L17" s="4">
        <v>21.114791666666665</v>
      </c>
      <c r="M17" s="37">
        <v>21.039166666666667</v>
      </c>
      <c r="N17" s="5">
        <v>1153.8219999999999</v>
      </c>
      <c r="O17" s="41">
        <v>1153.8219999999999</v>
      </c>
      <c r="P17" s="4">
        <v>99.690220799999992</v>
      </c>
      <c r="Q17" s="44">
        <f t="shared" si="0"/>
        <v>99.690220799999992</v>
      </c>
      <c r="R17" s="8">
        <v>236.747422680412</v>
      </c>
      <c r="S17" s="89">
        <v>1727.4512416666701</v>
      </c>
      <c r="T17" s="27"/>
      <c r="U17" s="89">
        <v>75962</v>
      </c>
      <c r="V17" s="51">
        <v>5.7755598087680791E-2</v>
      </c>
      <c r="W17" s="9">
        <v>1.3195786310356353E-3</v>
      </c>
      <c r="X17" s="86">
        <f t="shared" si="1"/>
        <v>726.15543790889637</v>
      </c>
    </row>
    <row r="18" spans="1:24" x14ac:dyDescent="0.3">
      <c r="A18" s="93">
        <v>2006</v>
      </c>
      <c r="B18" s="29">
        <v>38944</v>
      </c>
      <c r="C18" s="33">
        <v>8</v>
      </c>
      <c r="D18" s="2">
        <v>15</v>
      </c>
      <c r="E18" s="33">
        <v>227</v>
      </c>
      <c r="F18" s="92">
        <v>227</v>
      </c>
      <c r="G18" s="37">
        <v>24.437083333333334</v>
      </c>
      <c r="H18" s="4"/>
      <c r="I18" s="37"/>
      <c r="J18" s="4">
        <v>20.816666666666666</v>
      </c>
      <c r="K18" s="37">
        <v>21.175416666666667</v>
      </c>
      <c r="L18" s="4">
        <v>21.253125000000001</v>
      </c>
      <c r="M18" s="37">
        <v>21.697916666666668</v>
      </c>
      <c r="N18" s="5">
        <v>1358.3082750000001</v>
      </c>
      <c r="O18" s="41">
        <v>1358.3082750000001</v>
      </c>
      <c r="P18" s="4">
        <v>117.35783496000001</v>
      </c>
      <c r="Q18" s="44">
        <f t="shared" si="0"/>
        <v>117.35783496000002</v>
      </c>
      <c r="R18" s="8">
        <v>236.252577319588</v>
      </c>
      <c r="S18" s="89">
        <v>1723.8405583333299</v>
      </c>
      <c r="T18" s="27"/>
      <c r="U18" s="89">
        <v>75962</v>
      </c>
      <c r="V18" s="51">
        <v>6.802425644099501E-2</v>
      </c>
      <c r="W18" s="9">
        <v>1.5534411495437559E-3</v>
      </c>
      <c r="X18" s="86">
        <f t="shared" si="1"/>
        <v>843.51327286889637</v>
      </c>
    </row>
    <row r="19" spans="1:24" x14ac:dyDescent="0.3">
      <c r="A19" s="93">
        <v>2006</v>
      </c>
      <c r="B19" s="29">
        <v>38945</v>
      </c>
      <c r="C19" s="33">
        <v>8</v>
      </c>
      <c r="D19" s="2">
        <v>16</v>
      </c>
      <c r="E19" s="33">
        <v>228</v>
      </c>
      <c r="F19" s="92">
        <v>228</v>
      </c>
      <c r="G19" s="37">
        <v>19.847500000000007</v>
      </c>
      <c r="H19" s="4"/>
      <c r="I19" s="37"/>
      <c r="J19" s="4">
        <v>20.999166666666671</v>
      </c>
      <c r="K19" s="37">
        <v>21.042916666666667</v>
      </c>
      <c r="L19" s="4">
        <v>20.936041666666664</v>
      </c>
      <c r="M19" s="37">
        <v>20.960833333333337</v>
      </c>
      <c r="N19" s="5">
        <v>1528.35166</v>
      </c>
      <c r="O19" s="41">
        <v>1528.35166</v>
      </c>
      <c r="P19" s="4">
        <v>132.04958342399999</v>
      </c>
      <c r="Q19" s="44">
        <f t="shared" si="0"/>
        <v>132.04958342399999</v>
      </c>
      <c r="R19" s="8">
        <v>236</v>
      </c>
      <c r="S19" s="89">
        <v>1721.9975999999999</v>
      </c>
      <c r="T19" s="27"/>
      <c r="U19" s="89">
        <v>75962</v>
      </c>
      <c r="V19" s="51">
        <v>7.6577121657691552E-2</v>
      </c>
      <c r="W19" s="9">
        <v>1.7479127553850081E-3</v>
      </c>
      <c r="X19" s="86">
        <f t="shared" si="1"/>
        <v>975.56285629289641</v>
      </c>
    </row>
    <row r="20" spans="1:24" x14ac:dyDescent="0.3">
      <c r="A20" s="93">
        <v>2006</v>
      </c>
      <c r="B20" s="29">
        <v>38946</v>
      </c>
      <c r="C20" s="33">
        <v>8</v>
      </c>
      <c r="D20" s="2">
        <v>17</v>
      </c>
      <c r="E20" s="33">
        <v>229</v>
      </c>
      <c r="F20" s="92">
        <v>229</v>
      </c>
      <c r="G20" s="37">
        <v>18.591666666666672</v>
      </c>
      <c r="H20" s="4"/>
      <c r="I20" s="37"/>
      <c r="J20" s="4">
        <v>20.914166666666656</v>
      </c>
      <c r="K20" s="37">
        <v>20.807291666666668</v>
      </c>
      <c r="L20" s="4">
        <v>20.75375</v>
      </c>
      <c r="M20" s="37">
        <v>20.614166666666666</v>
      </c>
      <c r="N20" s="5">
        <v>1590.63602666667</v>
      </c>
      <c r="O20" s="41">
        <v>1590.63602666667</v>
      </c>
      <c r="P20" s="4">
        <v>137.43095270400028</v>
      </c>
      <c r="Q20" s="44">
        <f t="shared" si="0"/>
        <v>137.4309527040003</v>
      </c>
      <c r="R20" s="8">
        <v>236</v>
      </c>
      <c r="S20" s="89">
        <v>1721.9975999999999</v>
      </c>
      <c r="T20" s="27"/>
      <c r="U20" s="89">
        <v>75962</v>
      </c>
      <c r="V20" s="51">
        <v>7.9736459919932515E-2</v>
      </c>
      <c r="W20" s="9">
        <v>1.8191448165702914E-3</v>
      </c>
      <c r="X20" s="86">
        <f t="shared" si="1"/>
        <v>1112.9938089968966</v>
      </c>
    </row>
    <row r="21" spans="1:24" x14ac:dyDescent="0.3">
      <c r="A21" s="93">
        <v>2006</v>
      </c>
      <c r="B21" s="29">
        <v>38947</v>
      </c>
      <c r="C21" s="33">
        <v>8</v>
      </c>
      <c r="D21" s="2">
        <v>18</v>
      </c>
      <c r="E21" s="33">
        <v>230</v>
      </c>
      <c r="F21" s="92">
        <v>230</v>
      </c>
      <c r="G21" s="37">
        <v>18.389374999999998</v>
      </c>
      <c r="H21" s="4"/>
      <c r="I21" s="37"/>
      <c r="J21" s="4">
        <v>20.813333333333343</v>
      </c>
      <c r="K21" s="37">
        <v>20.906666666666677</v>
      </c>
      <c r="L21" s="4">
        <v>20.835833333333333</v>
      </c>
      <c r="M21" s="37">
        <v>20.731666666666666</v>
      </c>
      <c r="N21" s="5">
        <v>1521.9871928571399</v>
      </c>
      <c r="O21" s="41">
        <v>1521.9871928571399</v>
      </c>
      <c r="P21" s="4">
        <v>131.4996934628569</v>
      </c>
      <c r="Q21" s="44">
        <f t="shared" si="0"/>
        <v>131.49969346285687</v>
      </c>
      <c r="R21" s="8">
        <v>236</v>
      </c>
      <c r="S21" s="89">
        <v>1721.9975999999999</v>
      </c>
      <c r="T21" s="27"/>
      <c r="U21" s="89">
        <v>75962</v>
      </c>
      <c r="V21" s="51">
        <v>7.6332172995248374E-2</v>
      </c>
      <c r="W21" s="9">
        <v>1.74063397682155E-3</v>
      </c>
      <c r="X21" s="86">
        <f t="shared" si="1"/>
        <v>1244.4935024597535</v>
      </c>
    </row>
    <row r="22" spans="1:24" x14ac:dyDescent="0.3">
      <c r="A22" s="93">
        <v>2006</v>
      </c>
      <c r="B22" s="29">
        <v>38948</v>
      </c>
      <c r="C22" s="33">
        <v>8</v>
      </c>
      <c r="D22" s="2">
        <v>19</v>
      </c>
      <c r="E22" s="33">
        <v>231</v>
      </c>
      <c r="F22" s="92">
        <v>231</v>
      </c>
      <c r="G22" s="37">
        <v>18.797500000000003</v>
      </c>
      <c r="H22" s="4"/>
      <c r="I22" s="37"/>
      <c r="J22" s="4">
        <v>20.810208333333328</v>
      </c>
      <c r="K22" s="37">
        <v>20.910208333333333</v>
      </c>
      <c r="L22" s="4">
        <v>20.85125</v>
      </c>
      <c r="M22" s="37">
        <v>20.657499999999999</v>
      </c>
      <c r="N22" s="5">
        <v>1822.2282250000001</v>
      </c>
      <c r="O22" s="41">
        <v>1822.2282250000001</v>
      </c>
      <c r="P22" s="4">
        <v>157.44051864000002</v>
      </c>
      <c r="Q22" s="44">
        <f t="shared" si="0"/>
        <v>157.44051864000002</v>
      </c>
      <c r="R22" s="8">
        <v>236</v>
      </c>
      <c r="S22" s="89">
        <v>1721.9975999999999</v>
      </c>
      <c r="T22" s="27"/>
      <c r="U22" s="89">
        <v>75962</v>
      </c>
      <c r="V22" s="51">
        <v>9.1434478360435237E-2</v>
      </c>
      <c r="W22" s="9">
        <v>2.0840072615880062E-3</v>
      </c>
      <c r="X22" s="86">
        <f t="shared" si="1"/>
        <v>1401.9340210997534</v>
      </c>
    </row>
    <row r="23" spans="1:24" x14ac:dyDescent="0.3">
      <c r="A23" s="93">
        <v>2006</v>
      </c>
      <c r="B23" s="29">
        <v>38949</v>
      </c>
      <c r="C23" s="33">
        <v>8</v>
      </c>
      <c r="D23" s="2">
        <v>20</v>
      </c>
      <c r="E23" s="33">
        <v>232</v>
      </c>
      <c r="F23" s="92">
        <v>232</v>
      </c>
      <c r="G23" s="37">
        <v>17.940833333333334</v>
      </c>
      <c r="H23" s="4"/>
      <c r="I23" s="37"/>
      <c r="J23" s="4">
        <v>20.691041666666667</v>
      </c>
      <c r="K23" s="37">
        <v>20.646041666666665</v>
      </c>
      <c r="L23" s="4">
        <v>20.613958333333333</v>
      </c>
      <c r="M23" s="37">
        <v>20.657083333333333</v>
      </c>
      <c r="N23" s="5">
        <v>1235.6504649999999</v>
      </c>
      <c r="O23" s="41">
        <v>1235.6504649999999</v>
      </c>
      <c r="P23" s="4">
        <v>106.760200176</v>
      </c>
      <c r="Q23" s="44">
        <f t="shared" si="0"/>
        <v>106.760200176</v>
      </c>
      <c r="R23" s="8">
        <v>236</v>
      </c>
      <c r="S23" s="89">
        <v>1721.9975999999999</v>
      </c>
      <c r="T23" s="27"/>
      <c r="U23" s="89">
        <v>75962</v>
      </c>
      <c r="V23" s="51">
        <v>6.2031681783698389E-2</v>
      </c>
      <c r="W23" s="9">
        <v>1.4131624713718809E-3</v>
      </c>
      <c r="X23" s="86">
        <f t="shared" si="1"/>
        <v>1508.6942212757533</v>
      </c>
    </row>
    <row r="24" spans="1:24" x14ac:dyDescent="0.3">
      <c r="A24" s="93">
        <v>2006</v>
      </c>
      <c r="B24" s="29">
        <v>38950</v>
      </c>
      <c r="C24" s="33">
        <v>8</v>
      </c>
      <c r="D24" s="2">
        <v>21</v>
      </c>
      <c r="E24" s="33">
        <v>233</v>
      </c>
      <c r="F24" s="92">
        <v>233</v>
      </c>
      <c r="G24" s="37">
        <v>19.796666666666667</v>
      </c>
      <c r="H24" s="4"/>
      <c r="I24" s="37"/>
      <c r="J24" s="4">
        <v>20.582291666666666</v>
      </c>
      <c r="K24" s="37">
        <v>20.829583333333325</v>
      </c>
      <c r="L24" s="4">
        <v>20.916666666666661</v>
      </c>
      <c r="M24" s="37">
        <v>20.570208333333333</v>
      </c>
      <c r="N24" s="5">
        <v>1491.2614000000001</v>
      </c>
      <c r="O24" s="41">
        <v>1491.2614000000001</v>
      </c>
      <c r="P24" s="4">
        <v>128.84498496000001</v>
      </c>
      <c r="Q24" s="44">
        <f t="shared" si="0"/>
        <v>128.84498496000003</v>
      </c>
      <c r="R24" s="8">
        <v>235.368556701031</v>
      </c>
      <c r="S24" s="89">
        <v>1717.3902083333301</v>
      </c>
      <c r="T24" s="27"/>
      <c r="U24" s="89">
        <v>75962</v>
      </c>
      <c r="V24" s="51">
        <v>7.490011669325046E-2</v>
      </c>
      <c r="W24" s="9">
        <v>1.7054941548421553E-3</v>
      </c>
      <c r="X24" s="86">
        <f t="shared" si="1"/>
        <v>1637.5392062357532</v>
      </c>
    </row>
    <row r="25" spans="1:24" x14ac:dyDescent="0.3">
      <c r="A25" s="93">
        <v>2006</v>
      </c>
      <c r="B25" s="29">
        <v>38951</v>
      </c>
      <c r="C25" s="33">
        <v>8</v>
      </c>
      <c r="D25" s="2">
        <v>22</v>
      </c>
      <c r="E25" s="33">
        <v>234</v>
      </c>
      <c r="F25" s="92">
        <v>234</v>
      </c>
      <c r="G25" s="37">
        <v>19.254999999999995</v>
      </c>
      <c r="H25" s="4"/>
      <c r="I25" s="37"/>
      <c r="J25" s="4">
        <v>20.533750000000001</v>
      </c>
      <c r="K25" s="37">
        <v>21.009375000000002</v>
      </c>
      <c r="L25" s="4">
        <v>21.138333333333332</v>
      </c>
      <c r="M25" s="37">
        <v>20.727916666666669</v>
      </c>
      <c r="N25" s="5">
        <v>1868.6189999999999</v>
      </c>
      <c r="O25" s="41">
        <v>1868.6189999999999</v>
      </c>
      <c r="P25" s="4">
        <v>161.44868159999999</v>
      </c>
      <c r="Q25" s="44">
        <f t="shared" si="0"/>
        <v>161.44868160000001</v>
      </c>
      <c r="R25" s="8">
        <v>234.131443298969</v>
      </c>
      <c r="S25" s="89">
        <v>1708.3634916666699</v>
      </c>
      <c r="T25" s="27"/>
      <c r="U25" s="89">
        <v>75962</v>
      </c>
      <c r="V25" s="51">
        <v>9.3898872885934542E-2</v>
      </c>
      <c r="W25" s="9">
        <v>2.1370624775287504E-3</v>
      </c>
      <c r="X25" s="86">
        <f t="shared" si="1"/>
        <v>1798.9878878357533</v>
      </c>
    </row>
    <row r="26" spans="1:24" x14ac:dyDescent="0.3">
      <c r="A26" s="93">
        <v>2006</v>
      </c>
      <c r="B26" s="29">
        <v>38952</v>
      </c>
      <c r="C26" s="33">
        <v>8</v>
      </c>
      <c r="D26" s="2">
        <v>23</v>
      </c>
      <c r="E26" s="33">
        <v>235</v>
      </c>
      <c r="F26" s="92">
        <v>235</v>
      </c>
      <c r="G26" s="37">
        <v>17.990208333333339</v>
      </c>
      <c r="H26" s="4"/>
      <c r="I26" s="37"/>
      <c r="J26" s="4">
        <v>20.537916666666664</v>
      </c>
      <c r="K26" s="37">
        <v>20.571458333333329</v>
      </c>
      <c r="L26" s="4">
        <v>20.545833333333331</v>
      </c>
      <c r="M26" s="37">
        <v>20.606250000000006</v>
      </c>
      <c r="N26" s="5">
        <v>1945.8888565217401</v>
      </c>
      <c r="O26" s="41">
        <v>1945.8888565217401</v>
      </c>
      <c r="P26" s="4">
        <v>168.12479720347832</v>
      </c>
      <c r="Q26" s="44">
        <f t="shared" si="0"/>
        <v>168.12479720347832</v>
      </c>
      <c r="R26" s="8">
        <v>233.5</v>
      </c>
      <c r="S26" s="89">
        <v>1703.7561000000001</v>
      </c>
      <c r="T26" s="27"/>
      <c r="U26" s="89">
        <v>75962</v>
      </c>
      <c r="V26" s="51">
        <v>9.7829234105635196E-2</v>
      </c>
      <c r="W26" s="9">
        <v>2.2254328253720726E-3</v>
      </c>
      <c r="X26" s="86">
        <f t="shared" si="1"/>
        <v>1967.1126850392316</v>
      </c>
    </row>
    <row r="27" spans="1:24" x14ac:dyDescent="0.3">
      <c r="A27" s="93">
        <v>2006</v>
      </c>
      <c r="B27" s="29">
        <v>38953</v>
      </c>
      <c r="C27" s="33">
        <v>8</v>
      </c>
      <c r="D27" s="2">
        <v>24</v>
      </c>
      <c r="E27" s="33">
        <v>236</v>
      </c>
      <c r="F27" s="92">
        <v>236</v>
      </c>
      <c r="G27" s="37">
        <v>17.950833333333339</v>
      </c>
      <c r="H27" s="4"/>
      <c r="I27" s="37"/>
      <c r="J27" s="4">
        <v>20.402500000000003</v>
      </c>
      <c r="K27" s="37">
        <v>20.562291666666667</v>
      </c>
      <c r="L27" s="4">
        <v>20.575833333333328</v>
      </c>
      <c r="M27" s="37">
        <v>20.85916666666667</v>
      </c>
      <c r="N27" s="5" t="s">
        <v>27</v>
      </c>
      <c r="O27" s="41">
        <v>2013.9597736413</v>
      </c>
      <c r="P27" s="4" t="s">
        <v>27</v>
      </c>
      <c r="Q27" s="44">
        <f t="shared" si="0"/>
        <v>174.0061244426083</v>
      </c>
      <c r="R27" s="8">
        <v>233.542387543253</v>
      </c>
      <c r="S27" s="89">
        <v>1704.0653645833299</v>
      </c>
      <c r="T27" s="27"/>
      <c r="U27" s="89">
        <v>75962</v>
      </c>
      <c r="V27" s="51" t="s">
        <v>27</v>
      </c>
      <c r="W27" s="9" t="s">
        <v>27</v>
      </c>
      <c r="X27" s="86">
        <f t="shared" si="1"/>
        <v>2141.1188094818399</v>
      </c>
    </row>
    <row r="28" spans="1:24" x14ac:dyDescent="0.3">
      <c r="A28" s="93">
        <v>2006</v>
      </c>
      <c r="B28" s="29">
        <v>38954</v>
      </c>
      <c r="C28" s="33">
        <v>8</v>
      </c>
      <c r="D28" s="2">
        <v>25</v>
      </c>
      <c r="E28" s="33">
        <v>237</v>
      </c>
      <c r="F28" s="92">
        <v>237</v>
      </c>
      <c r="G28" s="37">
        <v>17.752708333333334</v>
      </c>
      <c r="H28" s="4"/>
      <c r="I28" s="37"/>
      <c r="J28" s="4">
        <v>20.372708333333332</v>
      </c>
      <c r="K28" s="37">
        <v>20.576666666666664</v>
      </c>
      <c r="L28" s="4">
        <v>20.617916666666655</v>
      </c>
      <c r="M28" s="37">
        <v>20.373125000000005</v>
      </c>
      <c r="N28" s="5" t="s">
        <v>27</v>
      </c>
      <c r="O28" s="41">
        <v>2082.0306907608701</v>
      </c>
      <c r="P28" s="4" t="s">
        <v>27</v>
      </c>
      <c r="Q28" s="44">
        <f t="shared" si="0"/>
        <v>179.88745168173918</v>
      </c>
      <c r="R28" s="8">
        <v>233.62543252595199</v>
      </c>
      <c r="S28" s="89">
        <v>1704.6713500000001</v>
      </c>
      <c r="T28" s="27"/>
      <c r="U28" s="89">
        <v>75962</v>
      </c>
      <c r="V28" s="51" t="s">
        <v>27</v>
      </c>
      <c r="W28" s="9" t="s">
        <v>27</v>
      </c>
      <c r="X28" s="86">
        <f t="shared" si="1"/>
        <v>2321.006261163579</v>
      </c>
    </row>
    <row r="29" spans="1:24" x14ac:dyDescent="0.3">
      <c r="A29" s="93">
        <v>2006</v>
      </c>
      <c r="B29" s="29">
        <v>38955</v>
      </c>
      <c r="C29" s="33">
        <v>8</v>
      </c>
      <c r="D29" s="2">
        <v>26</v>
      </c>
      <c r="E29" s="33">
        <v>238</v>
      </c>
      <c r="F29" s="92">
        <v>238</v>
      </c>
      <c r="G29" s="37">
        <v>14.288541666666665</v>
      </c>
      <c r="H29" s="4"/>
      <c r="I29" s="37"/>
      <c r="J29" s="4">
        <v>20.350208333333327</v>
      </c>
      <c r="K29" s="37">
        <v>20.38708333333334</v>
      </c>
      <c r="L29" s="4">
        <v>20.362291666666671</v>
      </c>
      <c r="M29" s="37">
        <v>19.998541666666664</v>
      </c>
      <c r="N29" s="5" t="s">
        <v>27</v>
      </c>
      <c r="O29" s="41">
        <v>2150.10160788043</v>
      </c>
      <c r="P29" s="4" t="s">
        <v>27</v>
      </c>
      <c r="Q29" s="44">
        <f t="shared" si="0"/>
        <v>185.76877892086915</v>
      </c>
      <c r="R29" s="8">
        <v>233.70847750865099</v>
      </c>
      <c r="S29" s="89">
        <v>1705.2772583333301</v>
      </c>
      <c r="T29" s="27"/>
      <c r="U29" s="89">
        <v>75962</v>
      </c>
      <c r="V29" s="51" t="s">
        <v>27</v>
      </c>
      <c r="W29" s="9" t="s">
        <v>27</v>
      </c>
      <c r="X29" s="86">
        <f t="shared" si="1"/>
        <v>2506.7750400844479</v>
      </c>
    </row>
    <row r="30" spans="1:24" x14ac:dyDescent="0.3">
      <c r="A30" s="93">
        <v>2006</v>
      </c>
      <c r="B30" s="29">
        <v>38956</v>
      </c>
      <c r="C30" s="33">
        <v>8</v>
      </c>
      <c r="D30" s="2">
        <v>27</v>
      </c>
      <c r="E30" s="33">
        <v>239</v>
      </c>
      <c r="F30" s="92">
        <v>239</v>
      </c>
      <c r="G30" s="37">
        <v>15.646375000000001</v>
      </c>
      <c r="H30" s="4"/>
      <c r="I30" s="37"/>
      <c r="J30" s="4">
        <v>20.248125000000002</v>
      </c>
      <c r="K30" s="37">
        <v>20.429374999999997</v>
      </c>
      <c r="L30" s="4">
        <v>20.463541666666664</v>
      </c>
      <c r="M30" s="37">
        <v>19.826458333333331</v>
      </c>
      <c r="N30" s="5">
        <v>2218.172525</v>
      </c>
      <c r="O30" s="41">
        <v>2218.172525</v>
      </c>
      <c r="P30" s="4">
        <v>191.65010615999998</v>
      </c>
      <c r="Q30" s="44">
        <f t="shared" si="0"/>
        <v>191.65010616000001</v>
      </c>
      <c r="R30" s="8">
        <v>233.79152249135001</v>
      </c>
      <c r="S30" s="89">
        <v>1705.8832416666701</v>
      </c>
      <c r="T30" s="27"/>
      <c r="U30" s="89">
        <v>75962</v>
      </c>
      <c r="V30" s="51">
        <v>0.11173545077870108</v>
      </c>
      <c r="W30" s="9">
        <v>2.5368324264404374E-3</v>
      </c>
      <c r="X30" s="86">
        <f t="shared" si="1"/>
        <v>2698.4251462444481</v>
      </c>
    </row>
    <row r="31" spans="1:24" x14ac:dyDescent="0.3">
      <c r="A31" s="93">
        <v>2006</v>
      </c>
      <c r="B31" s="29">
        <v>38957</v>
      </c>
      <c r="C31" s="33">
        <v>8</v>
      </c>
      <c r="D31" s="2">
        <v>28</v>
      </c>
      <c r="E31" s="33">
        <v>240</v>
      </c>
      <c r="F31" s="92">
        <v>240</v>
      </c>
      <c r="G31" s="37">
        <v>20.500208333333337</v>
      </c>
      <c r="H31" s="4"/>
      <c r="I31" s="37"/>
      <c r="J31" s="4">
        <v>20.201249999999991</v>
      </c>
      <c r="K31" s="37">
        <v>20.138124999999999</v>
      </c>
      <c r="L31" s="4">
        <v>20.11708333333333</v>
      </c>
      <c r="M31" s="37">
        <v>21.062291666666663</v>
      </c>
      <c r="N31" s="5">
        <v>2092.4931423076901</v>
      </c>
      <c r="O31" s="41">
        <v>2092.4931423076901</v>
      </c>
      <c r="P31" s="4">
        <v>180.79140749538442</v>
      </c>
      <c r="Q31" s="44">
        <f t="shared" si="0"/>
        <v>180.79140749538442</v>
      </c>
      <c r="R31" s="8">
        <v>233.87456747404801</v>
      </c>
      <c r="S31" s="89">
        <v>1706.4891500000001</v>
      </c>
      <c r="T31" s="27"/>
      <c r="U31" s="89">
        <v>75962</v>
      </c>
      <c r="V31" s="51">
        <v>0.10545598307376523</v>
      </c>
      <c r="W31" s="9">
        <v>2.3930981002076896E-3</v>
      </c>
      <c r="X31" s="86">
        <f t="shared" si="1"/>
        <v>2879.2165537398323</v>
      </c>
    </row>
    <row r="32" spans="1:24" x14ac:dyDescent="0.3">
      <c r="A32" s="93">
        <v>2006</v>
      </c>
      <c r="B32" s="29">
        <v>38958</v>
      </c>
      <c r="C32" s="33">
        <v>8</v>
      </c>
      <c r="D32" s="2">
        <v>29</v>
      </c>
      <c r="E32" s="33">
        <v>241</v>
      </c>
      <c r="F32" s="92">
        <v>241</v>
      </c>
      <c r="G32" s="37">
        <v>22.244583333333328</v>
      </c>
      <c r="H32" s="4"/>
      <c r="I32" s="37"/>
      <c r="J32" s="4">
        <v>20.260625000000001</v>
      </c>
      <c r="K32" s="37">
        <v>20.181041666666662</v>
      </c>
      <c r="L32" s="4">
        <v>20.175000000000001</v>
      </c>
      <c r="M32" s="37">
        <v>21.534791666666663</v>
      </c>
      <c r="N32" s="5">
        <v>2001.92392857143</v>
      </c>
      <c r="O32" s="41">
        <v>2001.92392857143</v>
      </c>
      <c r="P32" s="4">
        <v>172.96622742857156</v>
      </c>
      <c r="Q32" s="44">
        <f t="shared" si="0"/>
        <v>172.96622742857156</v>
      </c>
      <c r="R32" s="8">
        <v>233.957612456747</v>
      </c>
      <c r="S32" s="89">
        <v>1707.09513541667</v>
      </c>
      <c r="T32" s="27"/>
      <c r="U32" s="89">
        <v>75962</v>
      </c>
      <c r="V32" s="51">
        <v>0.1009407140081726</v>
      </c>
      <c r="W32" s="9">
        <v>2.2895178260613587E-3</v>
      </c>
      <c r="X32" s="86">
        <f t="shared" si="1"/>
        <v>3052.1827811684038</v>
      </c>
    </row>
    <row r="33" spans="1:24" x14ac:dyDescent="0.3">
      <c r="A33" s="93">
        <v>2006</v>
      </c>
      <c r="B33" s="29">
        <v>38959</v>
      </c>
      <c r="C33" s="33">
        <v>8</v>
      </c>
      <c r="D33" s="2">
        <v>30</v>
      </c>
      <c r="E33" s="33">
        <v>242</v>
      </c>
      <c r="F33" s="92">
        <v>242</v>
      </c>
      <c r="G33" s="37">
        <v>25.532499999999999</v>
      </c>
      <c r="H33" s="4"/>
      <c r="I33" s="37"/>
      <c r="J33" s="4">
        <v>20.421874999999996</v>
      </c>
      <c r="K33" s="37">
        <v>20.362500000000008</v>
      </c>
      <c r="L33" s="4">
        <v>20.328541666666656</v>
      </c>
      <c r="M33" s="37">
        <v>22.492291666666659</v>
      </c>
      <c r="N33" s="5">
        <v>1919.0779666666699</v>
      </c>
      <c r="O33" s="41">
        <v>1919.0779666666699</v>
      </c>
      <c r="P33" s="4">
        <v>165.80833632000028</v>
      </c>
      <c r="Q33" s="44">
        <f t="shared" si="0"/>
        <v>165.80833632000025</v>
      </c>
      <c r="R33" s="8">
        <v>234</v>
      </c>
      <c r="S33" s="89">
        <v>1707.4043999999999</v>
      </c>
      <c r="T33" s="27"/>
      <c r="U33" s="89">
        <v>75962</v>
      </c>
      <c r="V33" s="51">
        <v>9.6810651936587458E-2</v>
      </c>
      <c r="W33" s="9">
        <v>2.1947703164826595E-3</v>
      </c>
      <c r="X33" s="86">
        <f t="shared" si="1"/>
        <v>3217.9911174884041</v>
      </c>
    </row>
    <row r="34" spans="1:24" x14ac:dyDescent="0.3">
      <c r="A34" s="93">
        <v>2006</v>
      </c>
      <c r="B34" s="29">
        <v>38960</v>
      </c>
      <c r="C34" s="33">
        <v>8</v>
      </c>
      <c r="D34" s="2">
        <v>31</v>
      </c>
      <c r="E34" s="33">
        <v>243</v>
      </c>
      <c r="F34" s="92">
        <v>243</v>
      </c>
      <c r="G34" s="37">
        <v>25.130624999999995</v>
      </c>
      <c r="H34" s="4"/>
      <c r="I34" s="37"/>
      <c r="J34" s="4">
        <v>20.665833333333328</v>
      </c>
      <c r="K34" s="37">
        <v>20.616250000000008</v>
      </c>
      <c r="L34" s="4">
        <v>20.588749999999994</v>
      </c>
      <c r="M34" s="37">
        <v>22.587708333333335</v>
      </c>
      <c r="N34" s="5">
        <v>1969.4526642857099</v>
      </c>
      <c r="O34" s="41">
        <v>1969.4526642857099</v>
      </c>
      <c r="P34" s="4">
        <v>170.16071019428531</v>
      </c>
      <c r="Q34" s="44">
        <f t="shared" si="0"/>
        <v>170.16071019428534</v>
      </c>
      <c r="R34" s="8">
        <v>234</v>
      </c>
      <c r="S34" s="89">
        <v>1707.4043999999999</v>
      </c>
      <c r="T34" s="27"/>
      <c r="U34" s="89">
        <v>75962</v>
      </c>
      <c r="V34" s="51">
        <v>9.940034677228976E-2</v>
      </c>
      <c r="W34" s="9">
        <v>2.252381780402542E-3</v>
      </c>
      <c r="X34" s="86">
        <f t="shared" si="1"/>
        <v>3388.1518276826896</v>
      </c>
    </row>
    <row r="35" spans="1:24" x14ac:dyDescent="0.3">
      <c r="A35" s="93">
        <v>2006</v>
      </c>
      <c r="B35" s="29">
        <v>38961</v>
      </c>
      <c r="C35" s="33">
        <v>9</v>
      </c>
      <c r="D35" s="2">
        <v>1</v>
      </c>
      <c r="E35" s="33">
        <v>244</v>
      </c>
      <c r="F35" s="92">
        <v>244</v>
      </c>
      <c r="G35" s="37">
        <v>24.537916666666664</v>
      </c>
      <c r="H35" s="4"/>
      <c r="I35" s="37"/>
      <c r="J35" s="4">
        <v>20.811041666666664</v>
      </c>
      <c r="K35" s="37">
        <v>20.83937499999999</v>
      </c>
      <c r="L35" s="4">
        <v>20.822083333333335</v>
      </c>
      <c r="M35" s="37">
        <v>22.447500000000005</v>
      </c>
      <c r="N35" s="5">
        <v>2040.7483933333299</v>
      </c>
      <c r="O35" s="41">
        <v>2040.7483933333299</v>
      </c>
      <c r="P35" s="4">
        <v>176.32066118399968</v>
      </c>
      <c r="Q35" s="44">
        <f t="shared" si="0"/>
        <v>176.32066118399968</v>
      </c>
      <c r="R35" s="8">
        <v>234</v>
      </c>
      <c r="S35" s="89">
        <v>1707.4043999999999</v>
      </c>
      <c r="T35" s="27"/>
      <c r="U35" s="89">
        <v>75962</v>
      </c>
      <c r="V35" s="51">
        <v>0.10304899155205216</v>
      </c>
      <c r="W35" s="9">
        <v>2.3339197650616541E-3</v>
      </c>
      <c r="X35" s="86">
        <f t="shared" si="1"/>
        <v>3564.4724888666892</v>
      </c>
    </row>
    <row r="36" spans="1:24" x14ac:dyDescent="0.3">
      <c r="A36" s="93">
        <v>2006</v>
      </c>
      <c r="B36" s="29">
        <v>38962</v>
      </c>
      <c r="C36" s="33">
        <v>9</v>
      </c>
      <c r="D36" s="2">
        <v>2</v>
      </c>
      <c r="E36" s="33">
        <v>245</v>
      </c>
      <c r="F36" s="92">
        <v>245</v>
      </c>
      <c r="G36" s="37">
        <v>22.504999999999992</v>
      </c>
      <c r="H36" s="4"/>
      <c r="I36" s="37"/>
      <c r="J36" s="4">
        <v>20.857499999999998</v>
      </c>
      <c r="K36" s="37">
        <v>21.294583333333335</v>
      </c>
      <c r="L36" s="4">
        <v>21.496666666666655</v>
      </c>
      <c r="M36" s="37">
        <v>22.316666666666674</v>
      </c>
      <c r="N36" s="5">
        <v>1955.8296307692301</v>
      </c>
      <c r="O36" s="41">
        <v>1955.8296307692301</v>
      </c>
      <c r="P36" s="4">
        <v>168.98368009846146</v>
      </c>
      <c r="Q36" s="44">
        <f t="shared" si="0"/>
        <v>168.98368009846149</v>
      </c>
      <c r="R36" s="8">
        <v>234</v>
      </c>
      <c r="S36" s="89">
        <v>1707.4043999999999</v>
      </c>
      <c r="T36" s="27"/>
      <c r="U36" s="89">
        <v>75962</v>
      </c>
      <c r="V36" s="51">
        <v>9.8809189753920806E-2</v>
      </c>
      <c r="W36" s="9">
        <v>2.2368016788632847E-3</v>
      </c>
      <c r="X36" s="86">
        <f t="shared" si="1"/>
        <v>3733.4561689651509</v>
      </c>
    </row>
    <row r="37" spans="1:24" x14ac:dyDescent="0.3">
      <c r="A37" s="93">
        <v>2006</v>
      </c>
      <c r="B37" s="29">
        <v>38963</v>
      </c>
      <c r="C37" s="33">
        <v>9</v>
      </c>
      <c r="D37" s="2">
        <v>3</v>
      </c>
      <c r="E37" s="33">
        <v>246</v>
      </c>
      <c r="F37" s="92">
        <v>246</v>
      </c>
      <c r="G37" s="37">
        <v>19.648749999999996</v>
      </c>
      <c r="H37" s="4"/>
      <c r="I37" s="37"/>
      <c r="J37" s="4">
        <v>20.965416666666666</v>
      </c>
      <c r="K37" s="37">
        <v>21.097083333333341</v>
      </c>
      <c r="L37" s="4">
        <v>21.159583333333327</v>
      </c>
      <c r="M37" s="37">
        <v>21.253333333333337</v>
      </c>
      <c r="N37" s="5">
        <v>2309.1001916666701</v>
      </c>
      <c r="O37" s="41">
        <v>2309.1001916666701</v>
      </c>
      <c r="P37" s="4">
        <v>199.50625656000028</v>
      </c>
      <c r="Q37" s="44">
        <f t="shared" si="0"/>
        <v>199.50625656000028</v>
      </c>
      <c r="R37" s="8">
        <v>234</v>
      </c>
      <c r="S37" s="89">
        <v>1707.4043999999999</v>
      </c>
      <c r="T37" s="27"/>
      <c r="U37" s="89">
        <v>75962</v>
      </c>
      <c r="V37" s="51">
        <v>0.11671353722506078</v>
      </c>
      <c r="W37" s="9">
        <v>2.6408226484185842E-3</v>
      </c>
      <c r="X37" s="86">
        <f t="shared" si="1"/>
        <v>3932.962425525151</v>
      </c>
    </row>
    <row r="38" spans="1:24" x14ac:dyDescent="0.3">
      <c r="A38" s="93">
        <v>2006</v>
      </c>
      <c r="B38" s="29">
        <v>38964</v>
      </c>
      <c r="C38" s="33">
        <v>9</v>
      </c>
      <c r="D38" s="2">
        <v>4</v>
      </c>
      <c r="E38" s="33">
        <v>247</v>
      </c>
      <c r="F38" s="92">
        <v>247</v>
      </c>
      <c r="G38" s="37">
        <v>11.190833333333336</v>
      </c>
      <c r="H38" s="4"/>
      <c r="I38" s="37"/>
      <c r="J38" s="4">
        <v>20.756666666666661</v>
      </c>
      <c r="K38" s="37">
        <v>21.218958333333337</v>
      </c>
      <c r="L38" s="4">
        <v>21.371250000000007</v>
      </c>
      <c r="M38" s="37">
        <v>18.546250000000004</v>
      </c>
      <c r="N38" s="5">
        <v>2078.5066000000002</v>
      </c>
      <c r="O38" s="41">
        <v>2078.5066000000002</v>
      </c>
      <c r="P38" s="4">
        <v>179.58297024000001</v>
      </c>
      <c r="Q38" s="44">
        <f t="shared" si="0"/>
        <v>179.58297024000001</v>
      </c>
      <c r="R38" s="8">
        <v>234.126288659794</v>
      </c>
      <c r="S38" s="89">
        <v>1708.325875</v>
      </c>
      <c r="T38" s="27"/>
      <c r="U38" s="89">
        <v>75962</v>
      </c>
      <c r="V38" s="51">
        <v>0.1051095321461081</v>
      </c>
      <c r="W38" s="9">
        <v>2.3771022686571528E-3</v>
      </c>
      <c r="X38" s="86">
        <f t="shared" si="1"/>
        <v>4112.5453957651507</v>
      </c>
    </row>
    <row r="39" spans="1:24" x14ac:dyDescent="0.3">
      <c r="A39" s="93">
        <v>2006</v>
      </c>
      <c r="B39" s="29">
        <v>38965</v>
      </c>
      <c r="C39" s="33">
        <v>9</v>
      </c>
      <c r="D39" s="2">
        <v>5</v>
      </c>
      <c r="E39" s="33">
        <v>248</v>
      </c>
      <c r="F39" s="92">
        <v>248</v>
      </c>
      <c r="G39" s="37">
        <v>11.849375</v>
      </c>
      <c r="H39" s="4"/>
      <c r="I39" s="37"/>
      <c r="J39" s="4">
        <v>20.325416666666662</v>
      </c>
      <c r="K39" s="37">
        <v>20.435625000000005</v>
      </c>
      <c r="L39" s="4">
        <v>20.469791666666669</v>
      </c>
      <c r="M39" s="37">
        <v>18.490833333333338</v>
      </c>
      <c r="N39" s="5">
        <v>1815.5832499999999</v>
      </c>
      <c r="O39" s="41">
        <v>1815.5832499999999</v>
      </c>
      <c r="P39" s="4">
        <v>156.86639279999997</v>
      </c>
      <c r="Q39" s="44">
        <f t="shared" si="0"/>
        <v>156.86639279999997</v>
      </c>
      <c r="R39" s="8">
        <v>234.373711340206</v>
      </c>
      <c r="S39" s="89">
        <v>1710.1312250000001</v>
      </c>
      <c r="T39" s="27"/>
      <c r="U39" s="89">
        <v>75962</v>
      </c>
      <c r="V39" s="51">
        <v>9.1858469973100307E-2</v>
      </c>
      <c r="W39" s="9">
        <v>2.0764076777581198E-3</v>
      </c>
      <c r="X39" s="86">
        <f t="shared" si="1"/>
        <v>4269.4117885651503</v>
      </c>
    </row>
    <row r="40" spans="1:24" x14ac:dyDescent="0.3">
      <c r="A40" s="93">
        <v>2006</v>
      </c>
      <c r="B40" s="29">
        <v>38966</v>
      </c>
      <c r="C40" s="33">
        <v>9</v>
      </c>
      <c r="D40" s="2">
        <v>6</v>
      </c>
      <c r="E40" s="33">
        <v>249</v>
      </c>
      <c r="F40" s="92">
        <v>249</v>
      </c>
      <c r="G40" s="37">
        <v>15.031041666666667</v>
      </c>
      <c r="H40" s="4"/>
      <c r="I40" s="37"/>
      <c r="J40" s="4">
        <v>19.915625000000002</v>
      </c>
      <c r="K40" s="37">
        <v>19.944374999999997</v>
      </c>
      <c r="L40" s="4">
        <v>19.94083333333332</v>
      </c>
      <c r="M40" s="37">
        <v>18.658541666666661</v>
      </c>
      <c r="N40" s="5">
        <v>1946.7923111111099</v>
      </c>
      <c r="O40" s="41">
        <v>1946.7923111111099</v>
      </c>
      <c r="P40" s="4">
        <v>168.20285567999989</v>
      </c>
      <c r="Q40" s="44">
        <f t="shared" si="0"/>
        <v>168.20285567999991</v>
      </c>
      <c r="R40" s="8">
        <v>234.5</v>
      </c>
      <c r="S40" s="89">
        <v>1711.0527</v>
      </c>
      <c r="T40" s="27"/>
      <c r="U40" s="89">
        <v>75962</v>
      </c>
      <c r="V40" s="51">
        <v>9.8545117347153807E-2</v>
      </c>
      <c r="W40" s="9">
        <v>2.2264660691221861E-3</v>
      </c>
      <c r="X40" s="86">
        <f t="shared" si="1"/>
        <v>4437.61464424515</v>
      </c>
    </row>
    <row r="41" spans="1:24" x14ac:dyDescent="0.3">
      <c r="A41" s="93">
        <v>2006</v>
      </c>
      <c r="B41" s="29">
        <v>38967</v>
      </c>
      <c r="C41" s="33">
        <v>9</v>
      </c>
      <c r="D41" s="2">
        <v>7</v>
      </c>
      <c r="E41" s="33">
        <v>250</v>
      </c>
      <c r="F41" s="92">
        <v>250</v>
      </c>
      <c r="G41" s="37">
        <v>20.389166666666672</v>
      </c>
      <c r="H41" s="4"/>
      <c r="I41" s="37"/>
      <c r="J41" s="4">
        <v>19.71895833333333</v>
      </c>
      <c r="K41" s="37">
        <v>19.688125000000014</v>
      </c>
      <c r="L41" s="4">
        <v>19.673333333333336</v>
      </c>
      <c r="M41" s="37">
        <v>20.130208333333332</v>
      </c>
      <c r="N41" s="5">
        <v>1935.0675189189201</v>
      </c>
      <c r="O41" s="41">
        <v>1935.0675189189201</v>
      </c>
      <c r="P41" s="4">
        <v>167.18983363459469</v>
      </c>
      <c r="Q41" s="44">
        <f t="shared" si="0"/>
        <v>167.18983363459472</v>
      </c>
      <c r="R41" s="8">
        <v>234.41551724137901</v>
      </c>
      <c r="S41" s="89">
        <v>1710.43626666667</v>
      </c>
      <c r="T41" s="27"/>
      <c r="U41" s="89">
        <v>75962</v>
      </c>
      <c r="V41" s="51">
        <v>9.7999568735689171E-2</v>
      </c>
      <c r="W41" s="9">
        <v>2.2130569078909505E-3</v>
      </c>
      <c r="X41" s="86">
        <f t="shared" si="1"/>
        <v>4604.8044778797448</v>
      </c>
    </row>
    <row r="42" spans="1:24" x14ac:dyDescent="0.3">
      <c r="A42" s="93">
        <v>2006</v>
      </c>
      <c r="B42" s="29">
        <v>38968</v>
      </c>
      <c r="C42" s="33">
        <v>9</v>
      </c>
      <c r="D42" s="2">
        <v>8</v>
      </c>
      <c r="E42" s="33">
        <v>251</v>
      </c>
      <c r="F42" s="92">
        <v>251</v>
      </c>
      <c r="G42" s="37">
        <v>13.266666666666667</v>
      </c>
      <c r="H42" s="4"/>
      <c r="I42" s="37"/>
      <c r="J42" s="4">
        <v>19.689166666666669</v>
      </c>
      <c r="K42" s="37">
        <v>19.855416666666663</v>
      </c>
      <c r="L42" s="4">
        <v>19.906249999999996</v>
      </c>
      <c r="M42" s="37">
        <v>18.236666666666672</v>
      </c>
      <c r="N42" s="5">
        <v>989.10254999999995</v>
      </c>
      <c r="O42" s="41">
        <v>989.10254999999995</v>
      </c>
      <c r="P42" s="4">
        <v>85.458460319999986</v>
      </c>
      <c r="Q42" s="44">
        <f t="shared" si="0"/>
        <v>85.458460319999986</v>
      </c>
      <c r="R42" s="8">
        <v>234.25</v>
      </c>
      <c r="S42" s="89">
        <v>1709.22855</v>
      </c>
      <c r="T42" s="27"/>
      <c r="U42" s="89">
        <v>75962</v>
      </c>
      <c r="V42" s="51">
        <v>5.0116648426154424E-2</v>
      </c>
      <c r="W42" s="9">
        <v>1.1311957900636805E-3</v>
      </c>
      <c r="X42" s="86">
        <f t="shared" si="1"/>
        <v>4690.2629381997449</v>
      </c>
    </row>
    <row r="43" spans="1:24" x14ac:dyDescent="0.3">
      <c r="A43" s="93">
        <v>2006</v>
      </c>
      <c r="B43" s="29">
        <v>38969</v>
      </c>
      <c r="C43" s="33">
        <v>9</v>
      </c>
      <c r="D43" s="2">
        <v>9</v>
      </c>
      <c r="E43" s="33">
        <v>252</v>
      </c>
      <c r="F43" s="92">
        <v>252</v>
      </c>
      <c r="G43" s="37">
        <v>11.636451612903222</v>
      </c>
      <c r="H43" s="4"/>
      <c r="I43" s="37"/>
      <c r="J43" s="4">
        <v>19.310666666666666</v>
      </c>
      <c r="K43" s="37">
        <v>19.628709677419359</v>
      </c>
      <c r="L43" s="4">
        <v>20.040967741935482</v>
      </c>
      <c r="M43" s="37">
        <v>17.773225806451606</v>
      </c>
      <c r="N43" s="5" t="s">
        <v>27</v>
      </c>
      <c r="O43" s="41">
        <v>1263.4163333333299</v>
      </c>
      <c r="P43" s="4" t="s">
        <v>27</v>
      </c>
      <c r="Q43" s="44">
        <f t="shared" si="0"/>
        <v>109.1591711999997</v>
      </c>
      <c r="R43" s="8">
        <v>234.08448275862099</v>
      </c>
      <c r="S43" s="89">
        <v>1708.0208333333301</v>
      </c>
      <c r="T43" s="27"/>
      <c r="U43" s="89">
        <v>75962</v>
      </c>
      <c r="V43" s="51" t="s">
        <v>27</v>
      </c>
      <c r="W43" s="9" t="s">
        <v>27</v>
      </c>
      <c r="X43" s="86">
        <f t="shared" si="1"/>
        <v>4799.4221093997448</v>
      </c>
    </row>
    <row r="44" spans="1:24" x14ac:dyDescent="0.3">
      <c r="A44" s="93">
        <v>2006</v>
      </c>
      <c r="B44" s="29">
        <v>38970</v>
      </c>
      <c r="C44" s="33">
        <v>9</v>
      </c>
      <c r="D44" s="2">
        <v>10</v>
      </c>
      <c r="E44" s="33">
        <v>253</v>
      </c>
      <c r="F44" s="92">
        <v>253</v>
      </c>
      <c r="G44" s="37">
        <v>13.176875000000003</v>
      </c>
      <c r="H44" s="4"/>
      <c r="I44" s="37"/>
      <c r="J44" s="4">
        <v>19.121249999999989</v>
      </c>
      <c r="K44" s="37">
        <v>19.174583333333324</v>
      </c>
      <c r="L44" s="4">
        <v>19.357083333333328</v>
      </c>
      <c r="M44" s="37">
        <v>18.544791666666665</v>
      </c>
      <c r="N44" s="5">
        <v>1537.73011666667</v>
      </c>
      <c r="O44" s="41">
        <v>1537.73011666667</v>
      </c>
      <c r="P44" s="4">
        <v>132.85988208000029</v>
      </c>
      <c r="Q44" s="44">
        <f t="shared" si="0"/>
        <v>132.85988208000029</v>
      </c>
      <c r="R44" s="8">
        <v>234</v>
      </c>
      <c r="S44" s="89">
        <v>1707.4043999999999</v>
      </c>
      <c r="T44" s="27"/>
      <c r="U44" s="89">
        <v>75962</v>
      </c>
      <c r="V44" s="51">
        <v>7.7991351187425742E-2</v>
      </c>
      <c r="W44" s="9">
        <v>1.7586385094523007E-3</v>
      </c>
      <c r="X44" s="86">
        <f t="shared" si="1"/>
        <v>4932.2819914797456</v>
      </c>
    </row>
    <row r="45" spans="1:24" x14ac:dyDescent="0.3">
      <c r="A45" s="93">
        <v>2006</v>
      </c>
      <c r="B45" s="29">
        <v>38971</v>
      </c>
      <c r="C45" s="33">
        <v>9</v>
      </c>
      <c r="D45" s="2">
        <v>11</v>
      </c>
      <c r="E45" s="33">
        <v>254</v>
      </c>
      <c r="F45" s="92">
        <v>254</v>
      </c>
      <c r="G45" s="37">
        <v>14.397499999999999</v>
      </c>
      <c r="H45" s="4"/>
      <c r="I45" s="37"/>
      <c r="J45" s="4">
        <v>18.957916666666666</v>
      </c>
      <c r="K45" s="37">
        <v>19.032916666666662</v>
      </c>
      <c r="L45" s="4">
        <v>19.327291666666664</v>
      </c>
      <c r="M45" s="37">
        <v>17.98833333333333</v>
      </c>
      <c r="N45" s="5">
        <v>1369.49170555556</v>
      </c>
      <c r="O45" s="41">
        <v>1369.49170555556</v>
      </c>
      <c r="P45" s="4">
        <v>118.32408336000039</v>
      </c>
      <c r="Q45" s="44">
        <f t="shared" si="0"/>
        <v>118.32408336000037</v>
      </c>
      <c r="R45" s="8">
        <v>234</v>
      </c>
      <c r="S45" s="89">
        <v>1707.4043999999999</v>
      </c>
      <c r="T45" s="27"/>
      <c r="U45" s="89">
        <v>75962</v>
      </c>
      <c r="V45" s="51">
        <v>6.9492622320669592E-2</v>
      </c>
      <c r="W45" s="9">
        <v>1.5662311778000969E-3</v>
      </c>
      <c r="X45" s="86">
        <f t="shared" si="1"/>
        <v>5050.6060748397458</v>
      </c>
    </row>
    <row r="46" spans="1:24" x14ac:dyDescent="0.3">
      <c r="A46" s="93">
        <v>2006</v>
      </c>
      <c r="B46" s="29">
        <v>38972</v>
      </c>
      <c r="C46" s="33">
        <v>9</v>
      </c>
      <c r="D46" s="2">
        <v>12</v>
      </c>
      <c r="E46" s="33">
        <v>255</v>
      </c>
      <c r="F46" s="92">
        <v>255</v>
      </c>
      <c r="G46" s="37">
        <v>14.541875000000005</v>
      </c>
      <c r="H46" s="4"/>
      <c r="I46" s="37"/>
      <c r="J46" s="4">
        <v>18.803333333333335</v>
      </c>
      <c r="K46" s="37">
        <v>18.934791666666666</v>
      </c>
      <c r="L46" s="4">
        <v>19.600208333333335</v>
      </c>
      <c r="M46" s="37">
        <v>18.244374999999994</v>
      </c>
      <c r="N46" s="5">
        <v>1683.0406</v>
      </c>
      <c r="O46" s="41">
        <v>1683.0406</v>
      </c>
      <c r="P46" s="4">
        <v>145.41470784000001</v>
      </c>
      <c r="Q46" s="44">
        <f t="shared" si="0"/>
        <v>145.41470784000001</v>
      </c>
      <c r="R46" s="8">
        <v>234</v>
      </c>
      <c r="S46" s="89">
        <v>1707.4043999999999</v>
      </c>
      <c r="T46" s="27"/>
      <c r="U46" s="89">
        <v>75962</v>
      </c>
      <c r="V46" s="51">
        <v>8.5445060306444442E-2</v>
      </c>
      <c r="W46" s="9">
        <v>1.9248241157868325E-3</v>
      </c>
      <c r="X46" s="86">
        <f t="shared" si="1"/>
        <v>5196.0207826797459</v>
      </c>
    </row>
    <row r="47" spans="1:24" x14ac:dyDescent="0.3">
      <c r="A47" s="93">
        <v>2006</v>
      </c>
      <c r="B47" s="29">
        <v>38973</v>
      </c>
      <c r="C47" s="33">
        <v>9</v>
      </c>
      <c r="D47" s="2">
        <v>13</v>
      </c>
      <c r="E47" s="33">
        <v>256</v>
      </c>
      <c r="F47" s="92">
        <v>256</v>
      </c>
      <c r="G47" s="37">
        <v>15.163124999999996</v>
      </c>
      <c r="H47" s="4"/>
      <c r="I47" s="37"/>
      <c r="J47" s="4">
        <v>18.69916666666667</v>
      </c>
      <c r="K47" s="37">
        <v>18.672708333333325</v>
      </c>
      <c r="L47" s="4">
        <v>18.695208333333326</v>
      </c>
      <c r="M47" s="37">
        <v>18.24270833333334</v>
      </c>
      <c r="N47" s="5">
        <v>1468.96234</v>
      </c>
      <c r="O47" s="41">
        <v>1468.96234</v>
      </c>
      <c r="P47" s="4">
        <v>126.918346176</v>
      </c>
      <c r="Q47" s="44">
        <f t="shared" si="0"/>
        <v>126.91834617600001</v>
      </c>
      <c r="R47" s="8">
        <v>234</v>
      </c>
      <c r="S47" s="89">
        <v>1707.4043999999999</v>
      </c>
      <c r="T47" s="27"/>
      <c r="U47" s="89">
        <v>75962</v>
      </c>
      <c r="V47" s="51">
        <v>7.4613293161520211E-2</v>
      </c>
      <c r="W47" s="9">
        <v>1.6799916396637469E-3</v>
      </c>
      <c r="X47" s="86">
        <f t="shared" si="1"/>
        <v>5322.9391288557463</v>
      </c>
    </row>
    <row r="48" spans="1:24" x14ac:dyDescent="0.3">
      <c r="A48" s="93">
        <v>2006</v>
      </c>
      <c r="B48" s="29">
        <v>38974</v>
      </c>
      <c r="C48" s="34">
        <v>9</v>
      </c>
      <c r="D48" s="10">
        <v>14</v>
      </c>
      <c r="E48" s="34">
        <v>257</v>
      </c>
      <c r="F48" s="38">
        <v>257</v>
      </c>
      <c r="G48" s="38">
        <v>11.930208333333333</v>
      </c>
      <c r="H48" s="12"/>
      <c r="I48" s="38"/>
      <c r="J48" s="12">
        <v>18.592083333333324</v>
      </c>
      <c r="K48" s="38">
        <v>18.565000000000001</v>
      </c>
      <c r="L48" s="12">
        <v>18.565624999999994</v>
      </c>
      <c r="M48" s="38">
        <v>17.114791666666665</v>
      </c>
      <c r="N48" s="12" t="s">
        <v>27</v>
      </c>
      <c r="O48" s="38">
        <v>1442.9134920454501</v>
      </c>
      <c r="P48" s="12" t="s">
        <v>27</v>
      </c>
      <c r="Q48" s="38">
        <f t="shared" si="0"/>
        <v>124.66772571272689</v>
      </c>
      <c r="R48" s="13">
        <v>234.16896551724099</v>
      </c>
      <c r="S48" s="48">
        <v>1708.637275</v>
      </c>
      <c r="T48" s="13">
        <v>80433.521965997978</v>
      </c>
      <c r="U48" s="48">
        <v>75962</v>
      </c>
      <c r="V48" s="52" t="s">
        <v>27</v>
      </c>
      <c r="W48" s="14" t="s">
        <v>27</v>
      </c>
      <c r="X48" s="87">
        <f t="shared" si="1"/>
        <v>5447.606854568473</v>
      </c>
    </row>
    <row r="49" spans="1:24" x14ac:dyDescent="0.3">
      <c r="A49" s="93">
        <v>2006</v>
      </c>
      <c r="B49" s="29">
        <v>38975</v>
      </c>
      <c r="C49" s="33">
        <v>9</v>
      </c>
      <c r="D49" s="2">
        <v>15</v>
      </c>
      <c r="E49" s="33">
        <v>258</v>
      </c>
      <c r="F49" s="92">
        <v>258</v>
      </c>
      <c r="G49" s="37">
        <v>11.723499999999996</v>
      </c>
      <c r="H49" s="4"/>
      <c r="I49" s="37"/>
      <c r="J49" s="4">
        <v>18.391666666666662</v>
      </c>
      <c r="K49" s="37">
        <v>18.367708333333336</v>
      </c>
      <c r="L49" s="4">
        <v>18.365208333333335</v>
      </c>
      <c r="M49" s="37">
        <v>17.426666666666669</v>
      </c>
      <c r="N49" s="5" t="s">
        <v>27</v>
      </c>
      <c r="O49" s="41">
        <v>1416.8646440909099</v>
      </c>
      <c r="P49" s="4" t="s">
        <v>27</v>
      </c>
      <c r="Q49" s="44">
        <f t="shared" si="0"/>
        <v>122.41710524945462</v>
      </c>
      <c r="R49" s="8">
        <v>234.5</v>
      </c>
      <c r="S49" s="89">
        <v>1711.0527</v>
      </c>
      <c r="T49" s="27"/>
      <c r="U49" s="89">
        <v>75777.649999999994</v>
      </c>
      <c r="V49" s="51" t="s">
        <v>27</v>
      </c>
      <c r="W49" s="9" t="s">
        <v>27</v>
      </c>
      <c r="X49" s="86">
        <f t="shared" si="1"/>
        <v>5570.0239598179278</v>
      </c>
    </row>
    <row r="50" spans="1:24" x14ac:dyDescent="0.3">
      <c r="A50" s="93">
        <v>2006</v>
      </c>
      <c r="B50" s="29">
        <v>38976</v>
      </c>
      <c r="C50" s="33">
        <v>9</v>
      </c>
      <c r="D50" s="2">
        <v>16</v>
      </c>
      <c r="E50" s="33">
        <v>259</v>
      </c>
      <c r="F50" s="92">
        <v>259</v>
      </c>
      <c r="G50" s="37">
        <v>10.776250000000005</v>
      </c>
      <c r="H50" s="4"/>
      <c r="I50" s="37"/>
      <c r="J50" s="4">
        <v>18.253749999999993</v>
      </c>
      <c r="K50" s="37">
        <v>18.367708333333333</v>
      </c>
      <c r="L50" s="4">
        <v>18.720000000000002</v>
      </c>
      <c r="M50" s="37">
        <v>16.068958333333331</v>
      </c>
      <c r="N50" s="5" t="s">
        <v>27</v>
      </c>
      <c r="O50" s="41">
        <v>1390.8157961363599</v>
      </c>
      <c r="P50" s="4" t="s">
        <v>27</v>
      </c>
      <c r="Q50" s="44">
        <f t="shared" si="0"/>
        <v>120.1664847861815</v>
      </c>
      <c r="R50" s="8">
        <v>234.83103448275901</v>
      </c>
      <c r="S50" s="89">
        <v>1713.4681250000001</v>
      </c>
      <c r="T50" s="27"/>
      <c r="U50" s="89">
        <v>75593.299999999988</v>
      </c>
      <c r="V50" s="51" t="s">
        <v>27</v>
      </c>
      <c r="W50" s="9" t="s">
        <v>27</v>
      </c>
      <c r="X50" s="86">
        <f t="shared" si="1"/>
        <v>5690.190444604109</v>
      </c>
    </row>
    <row r="51" spans="1:24" x14ac:dyDescent="0.3">
      <c r="A51" s="93">
        <v>2006</v>
      </c>
      <c r="B51" s="29">
        <v>38977</v>
      </c>
      <c r="C51" s="33">
        <v>9</v>
      </c>
      <c r="D51" s="2">
        <v>17</v>
      </c>
      <c r="E51" s="33">
        <v>260</v>
      </c>
      <c r="F51" s="92">
        <v>260</v>
      </c>
      <c r="G51" s="37">
        <v>11.517499999999998</v>
      </c>
      <c r="H51" s="4"/>
      <c r="I51" s="37"/>
      <c r="J51" s="4">
        <v>18.047291666666666</v>
      </c>
      <c r="K51" s="37">
        <v>18.038125000000004</v>
      </c>
      <c r="L51" s="4">
        <v>18.043125000000003</v>
      </c>
      <c r="M51" s="37">
        <v>17.122916666666669</v>
      </c>
      <c r="N51" s="5" t="s">
        <v>27</v>
      </c>
      <c r="O51" s="41">
        <v>1364.76694818182</v>
      </c>
      <c r="P51" s="4" t="s">
        <v>27</v>
      </c>
      <c r="Q51" s="44">
        <f t="shared" si="0"/>
        <v>117.91586432290923</v>
      </c>
      <c r="R51" s="8">
        <v>235</v>
      </c>
      <c r="S51" s="89">
        <v>1714.701</v>
      </c>
      <c r="T51" s="27"/>
      <c r="U51" s="89">
        <v>75408.949999999983</v>
      </c>
      <c r="V51" s="51" t="s">
        <v>27</v>
      </c>
      <c r="W51" s="9" t="s">
        <v>27</v>
      </c>
      <c r="X51" s="86">
        <f t="shared" si="1"/>
        <v>5808.1063089270183</v>
      </c>
    </row>
    <row r="52" spans="1:24" x14ac:dyDescent="0.3">
      <c r="A52" s="93">
        <v>2006</v>
      </c>
      <c r="B52" s="29">
        <v>38978</v>
      </c>
      <c r="C52" s="33">
        <v>9</v>
      </c>
      <c r="D52" s="2">
        <v>18</v>
      </c>
      <c r="E52" s="33">
        <v>261</v>
      </c>
      <c r="F52" s="92">
        <v>261</v>
      </c>
      <c r="G52" s="37">
        <v>13.000416666666668</v>
      </c>
      <c r="H52" s="4"/>
      <c r="I52" s="37"/>
      <c r="J52" s="4">
        <v>17.943124999999991</v>
      </c>
      <c r="K52" s="37">
        <v>18.204375000000002</v>
      </c>
      <c r="L52" s="4">
        <v>18.293125</v>
      </c>
      <c r="M52" s="37">
        <v>16.989791666666665</v>
      </c>
      <c r="N52" s="5" t="s">
        <v>27</v>
      </c>
      <c r="O52" s="41">
        <v>1338.71810022727</v>
      </c>
      <c r="P52" s="4" t="s">
        <v>27</v>
      </c>
      <c r="Q52" s="44">
        <f t="shared" si="0"/>
        <v>115.66524385963615</v>
      </c>
      <c r="R52" s="8">
        <v>234.873711340206</v>
      </c>
      <c r="S52" s="89">
        <v>1713.7795249999999</v>
      </c>
      <c r="T52" s="27"/>
      <c r="U52" s="89">
        <v>75224.599999999977</v>
      </c>
      <c r="V52" s="51" t="s">
        <v>27</v>
      </c>
      <c r="W52" s="9" t="s">
        <v>27</v>
      </c>
      <c r="X52" s="86">
        <f t="shared" si="1"/>
        <v>5923.7715527866549</v>
      </c>
    </row>
    <row r="53" spans="1:24" x14ac:dyDescent="0.3">
      <c r="A53" s="93">
        <v>2006</v>
      </c>
      <c r="B53" s="29">
        <v>38979</v>
      </c>
      <c r="C53" s="33">
        <v>9</v>
      </c>
      <c r="D53" s="2">
        <v>19</v>
      </c>
      <c r="E53" s="33">
        <v>262</v>
      </c>
      <c r="F53" s="92">
        <v>262</v>
      </c>
      <c r="G53" s="37">
        <v>10.958645833333334</v>
      </c>
      <c r="H53" s="4"/>
      <c r="I53" s="37"/>
      <c r="J53" s="4">
        <v>17.825416666666666</v>
      </c>
      <c r="K53" s="37">
        <v>17.811250000000005</v>
      </c>
      <c r="L53" s="4">
        <v>17.796041666666671</v>
      </c>
      <c r="M53" s="37">
        <v>17.262916666666673</v>
      </c>
      <c r="N53" s="5" t="s">
        <v>27</v>
      </c>
      <c r="O53" s="41">
        <v>1312.6692522727301</v>
      </c>
      <c r="P53" s="4" t="s">
        <v>27</v>
      </c>
      <c r="Q53" s="44">
        <f t="shared" si="0"/>
        <v>113.41462339636387</v>
      </c>
      <c r="R53" s="8">
        <v>234.626288659794</v>
      </c>
      <c r="S53" s="89">
        <v>1711.9741750000001</v>
      </c>
      <c r="T53" s="27"/>
      <c r="U53" s="89">
        <v>75040.249999999971</v>
      </c>
      <c r="V53" s="51" t="s">
        <v>27</v>
      </c>
      <c r="W53" s="9" t="s">
        <v>27</v>
      </c>
      <c r="X53" s="86">
        <f t="shared" si="1"/>
        <v>6037.1861761830187</v>
      </c>
    </row>
    <row r="54" spans="1:24" x14ac:dyDescent="0.3">
      <c r="A54" s="93">
        <v>2006</v>
      </c>
      <c r="B54" s="29">
        <v>38980</v>
      </c>
      <c r="C54" s="33">
        <v>9</v>
      </c>
      <c r="D54" s="2">
        <v>20</v>
      </c>
      <c r="E54" s="33">
        <v>263</v>
      </c>
      <c r="F54" s="92">
        <v>263</v>
      </c>
      <c r="G54" s="37">
        <v>11.080729166666666</v>
      </c>
      <c r="H54" s="4"/>
      <c r="I54" s="37"/>
      <c r="J54" s="4">
        <v>17.685624999999998</v>
      </c>
      <c r="K54" s="37">
        <v>17.678750000000001</v>
      </c>
      <c r="L54" s="4">
        <v>17.660624999999996</v>
      </c>
      <c r="M54" s="37">
        <v>17.318958333333338</v>
      </c>
      <c r="N54" s="5" t="s">
        <v>27</v>
      </c>
      <c r="O54" s="41">
        <v>1286.6204043181799</v>
      </c>
      <c r="P54" s="4" t="s">
        <v>27</v>
      </c>
      <c r="Q54" s="44">
        <f t="shared" si="0"/>
        <v>111.16400293309074</v>
      </c>
      <c r="R54" s="8">
        <v>234.5</v>
      </c>
      <c r="S54" s="89">
        <v>1711.0527</v>
      </c>
      <c r="T54" s="27"/>
      <c r="U54" s="89">
        <v>74855.899999999965</v>
      </c>
      <c r="V54" s="51" t="s">
        <v>27</v>
      </c>
      <c r="W54" s="9" t="s">
        <v>27</v>
      </c>
      <c r="X54" s="86">
        <f t="shared" si="1"/>
        <v>6148.3501791161098</v>
      </c>
    </row>
    <row r="55" spans="1:24" x14ac:dyDescent="0.3">
      <c r="A55" s="93">
        <v>2006</v>
      </c>
      <c r="B55" s="29">
        <v>38981</v>
      </c>
      <c r="C55" s="33">
        <v>9</v>
      </c>
      <c r="D55" s="2">
        <v>21</v>
      </c>
      <c r="E55" s="33">
        <v>264</v>
      </c>
      <c r="F55" s="92">
        <v>264</v>
      </c>
      <c r="G55" s="37">
        <v>18.2075</v>
      </c>
      <c r="H55" s="4"/>
      <c r="I55" s="37"/>
      <c r="J55" s="4">
        <v>17.521041666666676</v>
      </c>
      <c r="K55" s="37">
        <v>17.548750000000009</v>
      </c>
      <c r="L55" s="4">
        <v>17.557291666666668</v>
      </c>
      <c r="M55" s="37">
        <v>17.663541666666664</v>
      </c>
      <c r="N55" s="5" t="s">
        <v>27</v>
      </c>
      <c r="O55" s="41">
        <v>1260.57155636364</v>
      </c>
      <c r="P55" s="4" t="s">
        <v>27</v>
      </c>
      <c r="Q55" s="44">
        <f t="shared" si="0"/>
        <v>108.9133824698185</v>
      </c>
      <c r="R55" s="8">
        <v>234.58448275862099</v>
      </c>
      <c r="S55" s="89">
        <v>1711.6691333333299</v>
      </c>
      <c r="T55" s="27"/>
      <c r="U55" s="89">
        <v>74671.549999999959</v>
      </c>
      <c r="V55" s="51" t="s">
        <v>27</v>
      </c>
      <c r="W55" s="9" t="s">
        <v>27</v>
      </c>
      <c r="X55" s="86">
        <f t="shared" si="1"/>
        <v>6257.2635615859281</v>
      </c>
    </row>
    <row r="56" spans="1:24" x14ac:dyDescent="0.3">
      <c r="A56" s="93">
        <v>2006</v>
      </c>
      <c r="B56" s="29">
        <v>38982</v>
      </c>
      <c r="C56" s="33">
        <v>9</v>
      </c>
      <c r="D56" s="2">
        <v>22</v>
      </c>
      <c r="E56" s="33">
        <v>265</v>
      </c>
      <c r="F56" s="92">
        <v>265</v>
      </c>
      <c r="G56" s="37">
        <v>15.913333333333329</v>
      </c>
      <c r="H56" s="4"/>
      <c r="I56" s="37"/>
      <c r="J56" s="4">
        <v>17.421041666666671</v>
      </c>
      <c r="K56" s="37">
        <v>17.950208333333336</v>
      </c>
      <c r="L56" s="4">
        <v>18.139583333333338</v>
      </c>
      <c r="M56" s="37">
        <v>17.934583333333332</v>
      </c>
      <c r="N56" s="5" t="s">
        <v>27</v>
      </c>
      <c r="O56" s="41">
        <v>1234.52270840909</v>
      </c>
      <c r="P56" s="4" t="s">
        <v>27</v>
      </c>
      <c r="Q56" s="44">
        <f t="shared" si="0"/>
        <v>106.66276200654536</v>
      </c>
      <c r="R56" s="8">
        <v>234.75</v>
      </c>
      <c r="S56" s="89">
        <v>1712.8768500000001</v>
      </c>
      <c r="T56" s="27"/>
      <c r="U56" s="89">
        <v>74487.199999999953</v>
      </c>
      <c r="V56" s="51" t="s">
        <v>27</v>
      </c>
      <c r="W56" s="9" t="s">
        <v>27</v>
      </c>
      <c r="X56" s="86">
        <f t="shared" si="1"/>
        <v>6363.9263235924736</v>
      </c>
    </row>
    <row r="57" spans="1:24" x14ac:dyDescent="0.3">
      <c r="A57" s="93">
        <v>2006</v>
      </c>
      <c r="B57" s="29">
        <v>38983</v>
      </c>
      <c r="C57" s="33">
        <v>9</v>
      </c>
      <c r="D57" s="2">
        <v>23</v>
      </c>
      <c r="E57" s="33">
        <v>266</v>
      </c>
      <c r="F57" s="92">
        <v>266</v>
      </c>
      <c r="G57" s="37">
        <v>15.392916666666666</v>
      </c>
      <c r="H57" s="4"/>
      <c r="I57" s="37"/>
      <c r="J57" s="4">
        <v>17.518333333333334</v>
      </c>
      <c r="K57" s="37">
        <v>17.512916666666666</v>
      </c>
      <c r="L57" s="4">
        <v>17.504999999999992</v>
      </c>
      <c r="M57" s="37">
        <v>17.250416666666666</v>
      </c>
      <c r="N57" s="5" t="s">
        <v>27</v>
      </c>
      <c r="O57" s="41">
        <v>1208.47386045455</v>
      </c>
      <c r="P57" s="4" t="s">
        <v>27</v>
      </c>
      <c r="Q57" s="44">
        <f t="shared" si="0"/>
        <v>104.41214154327312</v>
      </c>
      <c r="R57" s="8">
        <v>234.91551724137901</v>
      </c>
      <c r="S57" s="89">
        <v>1714.0845666666701</v>
      </c>
      <c r="T57" s="27"/>
      <c r="U57" s="89">
        <v>74302.849999999948</v>
      </c>
      <c r="V57" s="51" t="s">
        <v>27</v>
      </c>
      <c r="W57" s="9" t="s">
        <v>27</v>
      </c>
      <c r="X57" s="86">
        <f t="shared" si="1"/>
        <v>6468.3384651357464</v>
      </c>
    </row>
    <row r="58" spans="1:24" x14ac:dyDescent="0.3">
      <c r="A58" s="93">
        <v>2006</v>
      </c>
      <c r="B58" s="29">
        <v>38984</v>
      </c>
      <c r="C58" s="33">
        <v>9</v>
      </c>
      <c r="D58" s="2">
        <v>24</v>
      </c>
      <c r="E58" s="33">
        <v>267</v>
      </c>
      <c r="F58" s="92">
        <v>267</v>
      </c>
      <c r="G58" s="37">
        <v>20.748750000000001</v>
      </c>
      <c r="H58" s="4"/>
      <c r="I58" s="37"/>
      <c r="J58" s="4">
        <v>17.48875</v>
      </c>
      <c r="K58" s="37">
        <v>17.493125000000003</v>
      </c>
      <c r="L58" s="4">
        <v>17.489166666666673</v>
      </c>
      <c r="M58" s="37">
        <v>18.01104166666666</v>
      </c>
      <c r="N58" s="5">
        <v>1182.4250125000001</v>
      </c>
      <c r="O58" s="41">
        <v>1182.4250125000001</v>
      </c>
      <c r="P58" s="4">
        <v>102.16152108000001</v>
      </c>
      <c r="Q58" s="44">
        <f t="shared" si="0"/>
        <v>102.16152108</v>
      </c>
      <c r="R58" s="8">
        <v>235</v>
      </c>
      <c r="S58" s="89">
        <v>1714.701</v>
      </c>
      <c r="T58" s="27"/>
      <c r="U58" s="89">
        <v>74118.499999999942</v>
      </c>
      <c r="V58" s="51">
        <v>5.9328952190543308E-2</v>
      </c>
      <c r="W58" s="9">
        <v>1.3858212951423244E-3</v>
      </c>
      <c r="X58" s="86">
        <f t="shared" si="1"/>
        <v>6570.4999862157465</v>
      </c>
    </row>
    <row r="59" spans="1:24" x14ac:dyDescent="0.3">
      <c r="A59" s="93">
        <v>2006</v>
      </c>
      <c r="B59" s="29">
        <v>38985</v>
      </c>
      <c r="C59" s="33">
        <v>9</v>
      </c>
      <c r="D59" s="2">
        <v>25</v>
      </c>
      <c r="E59" s="33">
        <v>268</v>
      </c>
      <c r="F59" s="92">
        <v>268</v>
      </c>
      <c r="G59" s="37">
        <v>10.796458333333334</v>
      </c>
      <c r="H59" s="4"/>
      <c r="I59" s="37"/>
      <c r="J59" s="4">
        <v>17.595833333333328</v>
      </c>
      <c r="K59" s="37">
        <v>17.619583333333317</v>
      </c>
      <c r="L59" s="4">
        <v>17.631458333333317</v>
      </c>
      <c r="M59" s="37">
        <v>16.927916666666672</v>
      </c>
      <c r="N59" s="5" t="s">
        <v>27</v>
      </c>
      <c r="O59" s="41">
        <v>1178.98953011765</v>
      </c>
      <c r="P59" s="4" t="s">
        <v>27</v>
      </c>
      <c r="Q59" s="44">
        <f t="shared" si="0"/>
        <v>101.86469540216495</v>
      </c>
      <c r="R59" s="8">
        <v>235.25432525951601</v>
      </c>
      <c r="S59" s="89">
        <v>1716.5567083333301</v>
      </c>
      <c r="T59" s="27"/>
      <c r="U59" s="89">
        <v>73934.149999999936</v>
      </c>
      <c r="V59" s="51" t="s">
        <v>27</v>
      </c>
      <c r="W59" s="9" t="s">
        <v>27</v>
      </c>
      <c r="X59" s="86">
        <f t="shared" si="1"/>
        <v>6672.3646816179116</v>
      </c>
    </row>
    <row r="60" spans="1:24" x14ac:dyDescent="0.3">
      <c r="A60" s="93">
        <v>2006</v>
      </c>
      <c r="B60" s="29">
        <v>38986</v>
      </c>
      <c r="C60" s="33">
        <v>9</v>
      </c>
      <c r="D60" s="2">
        <v>26</v>
      </c>
      <c r="E60" s="33">
        <v>269</v>
      </c>
      <c r="F60" s="92">
        <v>269</v>
      </c>
      <c r="G60" s="37">
        <v>10.182541666666667</v>
      </c>
      <c r="H60" s="4"/>
      <c r="I60" s="37"/>
      <c r="J60" s="4">
        <v>17.350208333333335</v>
      </c>
      <c r="K60" s="37">
        <v>17.337500000000002</v>
      </c>
      <c r="L60" s="4">
        <v>17.330833333333334</v>
      </c>
      <c r="M60" s="37">
        <v>16.826874999999998</v>
      </c>
      <c r="N60" s="5" t="s">
        <v>27</v>
      </c>
      <c r="O60" s="41">
        <v>1175.5540477352899</v>
      </c>
      <c r="P60" s="4" t="s">
        <v>27</v>
      </c>
      <c r="Q60" s="44">
        <f t="shared" si="0"/>
        <v>101.56786972432903</v>
      </c>
      <c r="R60" s="8">
        <v>235.752595155709</v>
      </c>
      <c r="S60" s="89">
        <v>1720.19238541667</v>
      </c>
      <c r="T60" s="27"/>
      <c r="U60" s="89">
        <v>73749.79999999993</v>
      </c>
      <c r="V60" s="51" t="s">
        <v>27</v>
      </c>
      <c r="W60" s="9" t="s">
        <v>27</v>
      </c>
      <c r="X60" s="86">
        <f t="shared" si="1"/>
        <v>6773.9325513422409</v>
      </c>
    </row>
    <row r="61" spans="1:24" x14ac:dyDescent="0.3">
      <c r="A61" s="93">
        <v>2006</v>
      </c>
      <c r="B61" s="29">
        <v>38987</v>
      </c>
      <c r="C61" s="33">
        <v>9</v>
      </c>
      <c r="D61" s="2">
        <v>27</v>
      </c>
      <c r="E61" s="33">
        <v>270</v>
      </c>
      <c r="F61" s="92">
        <v>270</v>
      </c>
      <c r="G61" s="37">
        <v>11.080833333333336</v>
      </c>
      <c r="H61" s="4"/>
      <c r="I61" s="37"/>
      <c r="J61" s="4">
        <v>17.222083333333334</v>
      </c>
      <c r="K61" s="37">
        <v>17.444791666666678</v>
      </c>
      <c r="L61" s="4">
        <v>17.531041666666674</v>
      </c>
      <c r="M61" s="37">
        <v>16.372083333333332</v>
      </c>
      <c r="N61" s="5" t="s">
        <v>27</v>
      </c>
      <c r="O61" s="41">
        <v>1172.1185653529401</v>
      </c>
      <c r="P61" s="4" t="s">
        <v>27</v>
      </c>
      <c r="Q61" s="44">
        <f t="shared" si="0"/>
        <v>101.27104404649404</v>
      </c>
      <c r="R61" s="8">
        <v>236.25086505190299</v>
      </c>
      <c r="S61" s="89">
        <v>1723.8280625</v>
      </c>
      <c r="T61" s="27"/>
      <c r="U61" s="89">
        <v>73565.449999999924</v>
      </c>
      <c r="V61" s="51" t="s">
        <v>27</v>
      </c>
      <c r="W61" s="9" t="s">
        <v>27</v>
      </c>
      <c r="X61" s="86">
        <f t="shared" si="1"/>
        <v>6875.2035953887353</v>
      </c>
    </row>
    <row r="62" spans="1:24" x14ac:dyDescent="0.3">
      <c r="A62" s="93">
        <v>2006</v>
      </c>
      <c r="B62" s="29">
        <v>38988</v>
      </c>
      <c r="C62" s="33">
        <v>9</v>
      </c>
      <c r="D62" s="2">
        <v>28</v>
      </c>
      <c r="E62" s="33">
        <v>271</v>
      </c>
      <c r="F62" s="92">
        <v>271</v>
      </c>
      <c r="G62" s="37">
        <v>11.876041666666666</v>
      </c>
      <c r="H62" s="4"/>
      <c r="I62" s="37"/>
      <c r="J62" s="4">
        <v>17.097708333333347</v>
      </c>
      <c r="K62" s="37">
        <v>17.499375000000004</v>
      </c>
      <c r="L62" s="4">
        <v>18.780208333333338</v>
      </c>
      <c r="M62" s="37">
        <v>15.968333333333327</v>
      </c>
      <c r="N62" s="5" t="s">
        <v>27</v>
      </c>
      <c r="O62" s="41">
        <v>1168.68308297059</v>
      </c>
      <c r="P62" s="4" t="s">
        <v>27</v>
      </c>
      <c r="Q62" s="44">
        <f t="shared" si="0"/>
        <v>100.974218368659</v>
      </c>
      <c r="R62" s="8">
        <v>236.74913494809701</v>
      </c>
      <c r="S62" s="89">
        <v>1727.4637375</v>
      </c>
      <c r="T62" s="27"/>
      <c r="U62" s="89">
        <v>73381.099999999919</v>
      </c>
      <c r="V62" s="51" t="s">
        <v>27</v>
      </c>
      <c r="W62" s="9" t="s">
        <v>27</v>
      </c>
      <c r="X62" s="86">
        <f t="shared" si="1"/>
        <v>6976.1778137573947</v>
      </c>
    </row>
    <row r="63" spans="1:24" x14ac:dyDescent="0.3">
      <c r="A63" s="93">
        <v>2006</v>
      </c>
      <c r="B63" s="29">
        <v>38989</v>
      </c>
      <c r="C63" s="33">
        <v>9</v>
      </c>
      <c r="D63" s="2">
        <v>29</v>
      </c>
      <c r="E63" s="33">
        <v>272</v>
      </c>
      <c r="F63" s="92">
        <v>272</v>
      </c>
      <c r="G63" s="37">
        <v>13.458333333333336</v>
      </c>
      <c r="H63" s="4"/>
      <c r="I63" s="37"/>
      <c r="J63" s="4">
        <v>16.953958333333336</v>
      </c>
      <c r="K63" s="37">
        <v>17.026666666666671</v>
      </c>
      <c r="L63" s="4">
        <v>17.395</v>
      </c>
      <c r="M63" s="37">
        <v>16.382291666666667</v>
      </c>
      <c r="N63" s="5" t="s">
        <v>27</v>
      </c>
      <c r="O63" s="41">
        <v>1165.2476005882399</v>
      </c>
      <c r="P63" s="4" t="s">
        <v>27</v>
      </c>
      <c r="Q63" s="44">
        <f t="shared" si="0"/>
        <v>100.67739269082391</v>
      </c>
      <c r="R63" s="8">
        <v>237.247404844291</v>
      </c>
      <c r="S63" s="89">
        <v>1731.0994145833299</v>
      </c>
      <c r="T63" s="27"/>
      <c r="U63" s="89">
        <v>73196.749999999913</v>
      </c>
      <c r="V63" s="51" t="s">
        <v>27</v>
      </c>
      <c r="W63" s="9" t="s">
        <v>27</v>
      </c>
      <c r="X63" s="86">
        <f t="shared" si="1"/>
        <v>7076.8552064482183</v>
      </c>
    </row>
    <row r="64" spans="1:24" x14ac:dyDescent="0.3">
      <c r="A64" s="93">
        <v>2006</v>
      </c>
      <c r="B64" s="29">
        <v>38990</v>
      </c>
      <c r="C64" s="33">
        <v>9</v>
      </c>
      <c r="D64" s="2">
        <v>30</v>
      </c>
      <c r="E64" s="33">
        <v>273</v>
      </c>
      <c r="F64" s="92">
        <v>273</v>
      </c>
      <c r="G64" s="37">
        <v>13.300000000000004</v>
      </c>
      <c r="H64" s="4"/>
      <c r="I64" s="37"/>
      <c r="J64" s="4">
        <v>16.910416666666674</v>
      </c>
      <c r="K64" s="37">
        <v>16.998124999999995</v>
      </c>
      <c r="L64" s="4">
        <v>17.439583333333342</v>
      </c>
      <c r="M64" s="37">
        <v>16.455208333333339</v>
      </c>
      <c r="N64" s="5" t="s">
        <v>27</v>
      </c>
      <c r="O64" s="41">
        <v>1161.8121182058801</v>
      </c>
      <c r="P64" s="4" t="s">
        <v>27</v>
      </c>
      <c r="Q64" s="44">
        <f t="shared" si="0"/>
        <v>100.38056701298805</v>
      </c>
      <c r="R64" s="8">
        <v>237.74567474048399</v>
      </c>
      <c r="S64" s="89">
        <v>1734.7350916666701</v>
      </c>
      <c r="T64" s="27"/>
      <c r="U64" s="89">
        <v>73012.399999999907</v>
      </c>
      <c r="V64" s="51" t="s">
        <v>27</v>
      </c>
      <c r="W64" s="9" t="s">
        <v>27</v>
      </c>
      <c r="X64" s="86">
        <f t="shared" si="1"/>
        <v>7177.235773461206</v>
      </c>
    </row>
    <row r="65" spans="1:24" x14ac:dyDescent="0.3">
      <c r="A65" s="93">
        <v>2006</v>
      </c>
      <c r="B65" s="29">
        <v>38991</v>
      </c>
      <c r="C65" s="33">
        <v>10</v>
      </c>
      <c r="D65" s="2">
        <v>1</v>
      </c>
      <c r="E65" s="33">
        <v>274</v>
      </c>
      <c r="F65" s="92">
        <v>274</v>
      </c>
      <c r="G65" s="37">
        <v>9.9175833333333347</v>
      </c>
      <c r="H65" s="4"/>
      <c r="I65" s="37"/>
      <c r="J65" s="4">
        <v>16.857916666666675</v>
      </c>
      <c r="K65" s="37">
        <v>16.847708333333326</v>
      </c>
      <c r="L65" s="4">
        <v>16.849791666666658</v>
      </c>
      <c r="M65" s="37">
        <v>15.838958333333329</v>
      </c>
      <c r="N65" s="5" t="s">
        <v>27</v>
      </c>
      <c r="O65" s="41">
        <v>1158.37663582353</v>
      </c>
      <c r="P65" s="4" t="s">
        <v>27</v>
      </c>
      <c r="Q65" s="44">
        <f t="shared" si="0"/>
        <v>100.08374133515298</v>
      </c>
      <c r="R65" s="8">
        <v>238</v>
      </c>
      <c r="S65" s="89">
        <v>1736.5907999999999</v>
      </c>
      <c r="T65" s="27"/>
      <c r="U65" s="89">
        <v>72828.049999999901</v>
      </c>
      <c r="V65" s="51" t="s">
        <v>27</v>
      </c>
      <c r="W65" s="9" t="s">
        <v>27</v>
      </c>
      <c r="X65" s="86">
        <f t="shared" si="1"/>
        <v>7277.3195147963588</v>
      </c>
    </row>
    <row r="66" spans="1:24" x14ac:dyDescent="0.3">
      <c r="A66" s="93">
        <v>2006</v>
      </c>
      <c r="B66" s="29">
        <v>38992</v>
      </c>
      <c r="C66" s="33">
        <v>10</v>
      </c>
      <c r="D66" s="2">
        <v>2</v>
      </c>
      <c r="E66" s="33">
        <v>275</v>
      </c>
      <c r="F66" s="92">
        <v>275</v>
      </c>
      <c r="G66" s="37">
        <v>6.4832708333333322</v>
      </c>
      <c r="H66" s="4"/>
      <c r="I66" s="37"/>
      <c r="J66" s="4">
        <v>16.709791666666657</v>
      </c>
      <c r="K66" s="37">
        <v>16.727916666666662</v>
      </c>
      <c r="L66" s="4">
        <v>16.884791666666665</v>
      </c>
      <c r="M66" s="37">
        <v>14.846458333333331</v>
      </c>
      <c r="N66" s="5" t="s">
        <v>27</v>
      </c>
      <c r="O66" s="41">
        <v>1154.9411534411799</v>
      </c>
      <c r="P66" s="4" t="s">
        <v>27</v>
      </c>
      <c r="Q66" s="44">
        <f t="shared" si="0"/>
        <v>99.786915657317934</v>
      </c>
      <c r="R66" s="8">
        <v>238.084775086505</v>
      </c>
      <c r="S66" s="89">
        <v>1737.2093687500001</v>
      </c>
      <c r="T66" s="27"/>
      <c r="U66" s="89">
        <v>72643.699999999895</v>
      </c>
      <c r="V66" s="51" t="s">
        <v>27</v>
      </c>
      <c r="W66" s="9" t="s">
        <v>27</v>
      </c>
      <c r="X66" s="86">
        <f t="shared" si="1"/>
        <v>7377.1064304536767</v>
      </c>
    </row>
    <row r="67" spans="1:24" x14ac:dyDescent="0.3">
      <c r="A67" s="93">
        <v>2006</v>
      </c>
      <c r="B67" s="29">
        <v>38993</v>
      </c>
      <c r="C67" s="33">
        <v>10</v>
      </c>
      <c r="D67" s="2">
        <v>3</v>
      </c>
      <c r="E67" s="33">
        <v>276</v>
      </c>
      <c r="F67" s="92">
        <v>276</v>
      </c>
      <c r="G67" s="37">
        <v>5.4258958333333345</v>
      </c>
      <c r="H67" s="4"/>
      <c r="I67" s="37"/>
      <c r="J67" s="4">
        <v>16.474583333333335</v>
      </c>
      <c r="K67" s="37">
        <v>16.464166666666667</v>
      </c>
      <c r="L67" s="4">
        <v>16.458541666666658</v>
      </c>
      <c r="M67" s="37">
        <v>14.409583333333332</v>
      </c>
      <c r="N67" s="5" t="s">
        <v>27</v>
      </c>
      <c r="O67" s="41">
        <v>1151.5056710588201</v>
      </c>
      <c r="P67" s="4" t="s">
        <v>27</v>
      </c>
      <c r="Q67" s="44">
        <f t="shared" ref="Q67:Q130" si="2">O67*60*60*24/10^6</f>
        <v>99.49008997948205</v>
      </c>
      <c r="R67" s="8">
        <v>238.25086505190299</v>
      </c>
      <c r="S67" s="89">
        <v>1738.4212625</v>
      </c>
      <c r="T67" s="27"/>
      <c r="U67" s="89">
        <v>72459.349999999889</v>
      </c>
      <c r="V67" s="51" t="s">
        <v>27</v>
      </c>
      <c r="W67" s="9" t="s">
        <v>27</v>
      </c>
      <c r="X67" s="86">
        <f t="shared" si="1"/>
        <v>7476.5965204331587</v>
      </c>
    </row>
    <row r="68" spans="1:24" x14ac:dyDescent="0.3">
      <c r="A68" s="93">
        <v>2006</v>
      </c>
      <c r="B68" s="29">
        <v>38994</v>
      </c>
      <c r="C68" s="34">
        <v>10</v>
      </c>
      <c r="D68" s="10">
        <v>4</v>
      </c>
      <c r="E68" s="34">
        <v>277</v>
      </c>
      <c r="F68" s="38">
        <v>277</v>
      </c>
      <c r="G68" s="38">
        <v>6.7743125000000006</v>
      </c>
      <c r="H68" s="12"/>
      <c r="I68" s="38"/>
      <c r="J68" s="12">
        <v>16.253958333333337</v>
      </c>
      <c r="K68" s="38">
        <v>16.248750000000008</v>
      </c>
      <c r="L68" s="12">
        <v>16.237500000000008</v>
      </c>
      <c r="M68" s="38">
        <v>14.544375000000008</v>
      </c>
      <c r="N68" s="12" t="s">
        <v>27</v>
      </c>
      <c r="O68" s="38">
        <v>1148.07018867647</v>
      </c>
      <c r="P68" s="12" t="s">
        <v>27</v>
      </c>
      <c r="Q68" s="38">
        <f t="shared" si="2"/>
        <v>99.193264301647005</v>
      </c>
      <c r="R68" s="13">
        <v>238.41695501730101</v>
      </c>
      <c r="S68" s="48">
        <v>1739.63315416667</v>
      </c>
      <c r="T68" s="13">
        <v>72523.748968877859</v>
      </c>
      <c r="U68" s="48">
        <v>72275</v>
      </c>
      <c r="V68" s="52" t="s">
        <v>27</v>
      </c>
      <c r="W68" s="14" t="s">
        <v>27</v>
      </c>
      <c r="X68" s="87">
        <f t="shared" ref="X68:X131" si="3">X67+Q68</f>
        <v>7575.7897847348058</v>
      </c>
    </row>
    <row r="69" spans="1:24" x14ac:dyDescent="0.3">
      <c r="A69" s="93">
        <v>2006</v>
      </c>
      <c r="B69" s="29">
        <v>38995</v>
      </c>
      <c r="C69" s="33">
        <v>10</v>
      </c>
      <c r="D69" s="2">
        <v>5</v>
      </c>
      <c r="E69" s="33">
        <v>278</v>
      </c>
      <c r="F69" s="92">
        <v>278</v>
      </c>
      <c r="G69" s="37">
        <v>10.454583333333334</v>
      </c>
      <c r="H69" s="4"/>
      <c r="I69" s="37"/>
      <c r="J69" s="4">
        <v>16.117083333333337</v>
      </c>
      <c r="K69" s="37">
        <v>16.108124999999994</v>
      </c>
      <c r="L69" s="4">
        <v>16.108124999999994</v>
      </c>
      <c r="M69" s="37">
        <v>15.145000000000001</v>
      </c>
      <c r="N69" s="5" t="s">
        <v>27</v>
      </c>
      <c r="O69" s="41">
        <v>1144.63470629412</v>
      </c>
      <c r="P69" s="4" t="s">
        <v>27</v>
      </c>
      <c r="Q69" s="44">
        <f t="shared" si="2"/>
        <v>98.89643862381196</v>
      </c>
      <c r="R69" s="8">
        <v>238.58304498269899</v>
      </c>
      <c r="S69" s="89">
        <v>1740.84504583333</v>
      </c>
      <c r="T69" s="27"/>
      <c r="U69" s="89">
        <v>72228.333333333328</v>
      </c>
      <c r="V69" s="51" t="s">
        <v>27</v>
      </c>
      <c r="W69" s="9" t="s">
        <v>27</v>
      </c>
      <c r="X69" s="86">
        <f t="shared" si="3"/>
        <v>7674.686223358618</v>
      </c>
    </row>
    <row r="70" spans="1:24" x14ac:dyDescent="0.3">
      <c r="A70" s="93">
        <v>2006</v>
      </c>
      <c r="B70" s="29">
        <v>38996</v>
      </c>
      <c r="C70" s="33">
        <v>10</v>
      </c>
      <c r="D70" s="2">
        <v>6</v>
      </c>
      <c r="E70" s="33">
        <v>279</v>
      </c>
      <c r="F70" s="92">
        <v>279</v>
      </c>
      <c r="G70" s="37">
        <v>10.586666666666668</v>
      </c>
      <c r="H70" s="4"/>
      <c r="I70" s="37"/>
      <c r="J70" s="4">
        <v>15.967708333333327</v>
      </c>
      <c r="K70" s="37">
        <v>16.04708333333334</v>
      </c>
      <c r="L70" s="4">
        <v>16.310000000000006</v>
      </c>
      <c r="M70" s="37">
        <v>15.187291666666669</v>
      </c>
      <c r="N70" s="5" t="s">
        <v>27</v>
      </c>
      <c r="O70" s="41">
        <v>1141.1992239117601</v>
      </c>
      <c r="P70" s="4" t="s">
        <v>27</v>
      </c>
      <c r="Q70" s="44">
        <f t="shared" si="2"/>
        <v>98.599612945976062</v>
      </c>
      <c r="R70" s="8">
        <v>238.74913494809701</v>
      </c>
      <c r="S70" s="89">
        <v>1742.0569375</v>
      </c>
      <c r="T70" s="27"/>
      <c r="U70" s="89">
        <v>72181.666666666657</v>
      </c>
      <c r="V70" s="51" t="s">
        <v>27</v>
      </c>
      <c r="W70" s="9" t="s">
        <v>27</v>
      </c>
      <c r="X70" s="86">
        <f t="shared" si="3"/>
        <v>7773.2858363045943</v>
      </c>
    </row>
    <row r="71" spans="1:24" x14ac:dyDescent="0.3">
      <c r="A71" s="93">
        <v>2006</v>
      </c>
      <c r="B71" s="29">
        <v>38997</v>
      </c>
      <c r="C71" s="33">
        <v>10</v>
      </c>
      <c r="D71" s="2">
        <v>7</v>
      </c>
      <c r="E71" s="33">
        <v>280</v>
      </c>
      <c r="F71" s="92">
        <v>280</v>
      </c>
      <c r="G71" s="37">
        <v>11.896250000000002</v>
      </c>
      <c r="H71" s="4"/>
      <c r="I71" s="37"/>
      <c r="J71" s="4">
        <v>15.817499999999988</v>
      </c>
      <c r="K71" s="37">
        <v>15.828333333333326</v>
      </c>
      <c r="L71" s="4">
        <v>15.851458333333332</v>
      </c>
      <c r="M71" s="37">
        <v>15.244374999999998</v>
      </c>
      <c r="N71" s="5" t="s">
        <v>27</v>
      </c>
      <c r="O71" s="41">
        <v>1137.76374152941</v>
      </c>
      <c r="P71" s="4" t="s">
        <v>27</v>
      </c>
      <c r="Q71" s="44">
        <f t="shared" si="2"/>
        <v>98.302787268141032</v>
      </c>
      <c r="R71" s="8">
        <v>238.915224913495</v>
      </c>
      <c r="S71" s="89">
        <v>1743.2688312499999</v>
      </c>
      <c r="T71" s="27"/>
      <c r="U71" s="89">
        <v>72134.999999999985</v>
      </c>
      <c r="V71" s="51" t="s">
        <v>27</v>
      </c>
      <c r="W71" s="9" t="s">
        <v>27</v>
      </c>
      <c r="X71" s="86">
        <f t="shared" si="3"/>
        <v>7871.5886235727357</v>
      </c>
    </row>
    <row r="72" spans="1:24" x14ac:dyDescent="0.3">
      <c r="A72" s="93">
        <v>2006</v>
      </c>
      <c r="B72" s="29">
        <v>38998</v>
      </c>
      <c r="C72" s="33">
        <v>10</v>
      </c>
      <c r="D72" s="2">
        <v>8</v>
      </c>
      <c r="E72" s="33">
        <v>281</v>
      </c>
      <c r="F72" s="92">
        <v>281</v>
      </c>
      <c r="G72" s="37">
        <v>13.852500000000001</v>
      </c>
      <c r="H72" s="4"/>
      <c r="I72" s="37"/>
      <c r="J72" s="4">
        <v>15.688125000000001</v>
      </c>
      <c r="K72" s="37">
        <v>15.69708333333333</v>
      </c>
      <c r="L72" s="4">
        <v>15.713749999999999</v>
      </c>
      <c r="M72" s="37">
        <v>15.103124999999999</v>
      </c>
      <c r="N72" s="5" t="s">
        <v>27</v>
      </c>
      <c r="O72" s="41">
        <v>1134.32825914706</v>
      </c>
      <c r="P72" s="4" t="s">
        <v>27</v>
      </c>
      <c r="Q72" s="44">
        <f t="shared" si="2"/>
        <v>98.005961590305986</v>
      </c>
      <c r="R72" s="8">
        <v>239</v>
      </c>
      <c r="S72" s="89">
        <v>1743.8874000000001</v>
      </c>
      <c r="T72" s="27"/>
      <c r="U72" s="89">
        <v>72088.333333333314</v>
      </c>
      <c r="V72" s="51" t="s">
        <v>27</v>
      </c>
      <c r="W72" s="9" t="s">
        <v>27</v>
      </c>
      <c r="X72" s="86">
        <f t="shared" si="3"/>
        <v>7969.5945851630413</v>
      </c>
    </row>
    <row r="73" spans="1:24" x14ac:dyDescent="0.3">
      <c r="A73" s="93">
        <v>2006</v>
      </c>
      <c r="B73" s="29">
        <v>38999</v>
      </c>
      <c r="C73" s="33">
        <v>10</v>
      </c>
      <c r="D73" s="2">
        <v>9</v>
      </c>
      <c r="E73" s="33">
        <v>282</v>
      </c>
      <c r="F73" s="92">
        <v>282</v>
      </c>
      <c r="G73" s="37">
        <v>11.042416666666666</v>
      </c>
      <c r="H73" s="4"/>
      <c r="I73" s="37"/>
      <c r="J73" s="4">
        <v>15.589999999999995</v>
      </c>
      <c r="K73" s="37">
        <v>15.604375000000003</v>
      </c>
      <c r="L73" s="4">
        <v>15.619583333333329</v>
      </c>
      <c r="M73" s="37">
        <v>15.29520833333334</v>
      </c>
      <c r="N73" s="5" t="s">
        <v>27</v>
      </c>
      <c r="O73" s="41">
        <v>1130.8927767647101</v>
      </c>
      <c r="P73" s="4" t="s">
        <v>27</v>
      </c>
      <c r="Q73" s="44">
        <f t="shared" si="2"/>
        <v>97.709135912470956</v>
      </c>
      <c r="R73" s="8">
        <v>239</v>
      </c>
      <c r="S73" s="89">
        <v>1743.8874000000001</v>
      </c>
      <c r="T73" s="27"/>
      <c r="U73" s="89">
        <v>72041.666666666642</v>
      </c>
      <c r="V73" s="51" t="s">
        <v>27</v>
      </c>
      <c r="W73" s="9" t="s">
        <v>27</v>
      </c>
      <c r="X73" s="86">
        <f t="shared" si="3"/>
        <v>8067.3037210755119</v>
      </c>
    </row>
    <row r="74" spans="1:24" x14ac:dyDescent="0.3">
      <c r="A74" s="93">
        <v>2006</v>
      </c>
      <c r="B74" s="29">
        <v>39000</v>
      </c>
      <c r="C74" s="33">
        <v>10</v>
      </c>
      <c r="D74" s="2">
        <v>10</v>
      </c>
      <c r="E74" s="33">
        <v>283</v>
      </c>
      <c r="F74" s="92">
        <v>283</v>
      </c>
      <c r="G74" s="37">
        <v>12.333916666666667</v>
      </c>
      <c r="H74" s="4"/>
      <c r="I74" s="37"/>
      <c r="J74" s="4">
        <v>15.498333333333337</v>
      </c>
      <c r="K74" s="37">
        <v>15.507708333333333</v>
      </c>
      <c r="L74" s="4">
        <v>15.513541666666669</v>
      </c>
      <c r="M74" s="37">
        <v>15.014999999999999</v>
      </c>
      <c r="N74" s="5" t="s">
        <v>27</v>
      </c>
      <c r="O74" s="41">
        <v>1127.45729438235</v>
      </c>
      <c r="P74" s="4" t="s">
        <v>27</v>
      </c>
      <c r="Q74" s="44">
        <f t="shared" si="2"/>
        <v>97.412310234635044</v>
      </c>
      <c r="R74" s="8">
        <v>239</v>
      </c>
      <c r="S74" s="89">
        <v>1743.8874000000001</v>
      </c>
      <c r="T74" s="27"/>
      <c r="U74" s="89">
        <v>71994.999999999971</v>
      </c>
      <c r="V74" s="51" t="s">
        <v>27</v>
      </c>
      <c r="W74" s="9" t="s">
        <v>27</v>
      </c>
      <c r="X74" s="86">
        <f t="shared" si="3"/>
        <v>8164.7160313101467</v>
      </c>
    </row>
    <row r="75" spans="1:24" x14ac:dyDescent="0.3">
      <c r="A75" s="93">
        <v>2006</v>
      </c>
      <c r="B75" s="29">
        <v>39001</v>
      </c>
      <c r="C75" s="33">
        <v>10</v>
      </c>
      <c r="D75" s="2">
        <v>11</v>
      </c>
      <c r="E75" s="33">
        <v>284</v>
      </c>
      <c r="F75" s="92">
        <v>284</v>
      </c>
      <c r="G75" s="37">
        <v>11.3746875</v>
      </c>
      <c r="H75" s="4"/>
      <c r="I75" s="37"/>
      <c r="J75" s="4">
        <v>15.460625000000007</v>
      </c>
      <c r="K75" s="37">
        <v>15.482083333333341</v>
      </c>
      <c r="L75" s="4">
        <v>15.479583333333336</v>
      </c>
      <c r="M75" s="37">
        <v>15.190833333333329</v>
      </c>
      <c r="N75" s="5" t="s">
        <v>27</v>
      </c>
      <c r="O75" s="41">
        <v>1124.021812</v>
      </c>
      <c r="P75" s="4" t="s">
        <v>27</v>
      </c>
      <c r="Q75" s="44">
        <f t="shared" si="2"/>
        <v>97.115484556800013</v>
      </c>
      <c r="R75" s="8">
        <v>239</v>
      </c>
      <c r="S75" s="89">
        <v>1743.8874000000001</v>
      </c>
      <c r="T75" s="27"/>
      <c r="U75" s="89">
        <v>71948.333333333299</v>
      </c>
      <c r="V75" s="51" t="s">
        <v>27</v>
      </c>
      <c r="W75" s="9" t="s">
        <v>27</v>
      </c>
      <c r="X75" s="86">
        <f t="shared" si="3"/>
        <v>8261.8315158669466</v>
      </c>
    </row>
    <row r="76" spans="1:24" x14ac:dyDescent="0.3">
      <c r="A76" s="93">
        <v>2006</v>
      </c>
      <c r="B76" s="29">
        <v>39002</v>
      </c>
      <c r="C76" s="33">
        <v>10</v>
      </c>
      <c r="D76" s="2">
        <v>12</v>
      </c>
      <c r="E76" s="33">
        <v>285</v>
      </c>
      <c r="F76" s="92">
        <v>285</v>
      </c>
      <c r="G76" s="37">
        <v>5.9133958333333361</v>
      </c>
      <c r="H76" s="4"/>
      <c r="I76" s="37"/>
      <c r="J76" s="4">
        <v>15.381041666666674</v>
      </c>
      <c r="K76" s="37">
        <v>15.428958333333334</v>
      </c>
      <c r="L76" s="4">
        <v>15.432083333333329</v>
      </c>
      <c r="M76" s="37">
        <v>14.383750000000008</v>
      </c>
      <c r="N76" s="5" t="s">
        <v>27</v>
      </c>
      <c r="O76" s="41">
        <v>1120.5863296176501</v>
      </c>
      <c r="P76" s="4" t="s">
        <v>27</v>
      </c>
      <c r="Q76" s="44">
        <f t="shared" si="2"/>
        <v>96.818658878964968</v>
      </c>
      <c r="R76" s="8">
        <v>239</v>
      </c>
      <c r="S76" s="89">
        <v>1743.8874000000001</v>
      </c>
      <c r="T76" s="27"/>
      <c r="U76" s="89">
        <v>71901.666666666628</v>
      </c>
      <c r="V76" s="51" t="s">
        <v>27</v>
      </c>
      <c r="W76" s="9" t="s">
        <v>27</v>
      </c>
      <c r="X76" s="86">
        <f t="shared" si="3"/>
        <v>8358.6501747459115</v>
      </c>
    </row>
    <row r="77" spans="1:24" x14ac:dyDescent="0.3">
      <c r="A77" s="93">
        <v>2006</v>
      </c>
      <c r="B77" s="29">
        <v>39003</v>
      </c>
      <c r="C77" s="33">
        <v>10</v>
      </c>
      <c r="D77" s="2">
        <v>13</v>
      </c>
      <c r="E77" s="33">
        <v>286</v>
      </c>
      <c r="F77" s="92">
        <v>286</v>
      </c>
      <c r="G77" s="37">
        <v>8.4501458333333321</v>
      </c>
      <c r="H77" s="4"/>
      <c r="I77" s="37"/>
      <c r="J77" s="4">
        <v>15.181875</v>
      </c>
      <c r="K77" s="37">
        <v>15.425833333333335</v>
      </c>
      <c r="L77" s="4">
        <v>15.633333333333331</v>
      </c>
      <c r="M77" s="37">
        <v>13.93541666666667</v>
      </c>
      <c r="N77" s="5" t="s">
        <v>27</v>
      </c>
      <c r="O77" s="41">
        <v>1117.15084723529</v>
      </c>
      <c r="P77" s="4" t="s">
        <v>27</v>
      </c>
      <c r="Q77" s="44">
        <f t="shared" si="2"/>
        <v>96.521833201129056</v>
      </c>
      <c r="R77" s="8">
        <v>239</v>
      </c>
      <c r="S77" s="89">
        <v>1743.8874000000001</v>
      </c>
      <c r="T77" s="27"/>
      <c r="U77" s="89">
        <v>71854.999999999956</v>
      </c>
      <c r="V77" s="51" t="s">
        <v>27</v>
      </c>
      <c r="W77" s="9" t="s">
        <v>27</v>
      </c>
      <c r="X77" s="86">
        <f t="shared" si="3"/>
        <v>8455.1720079470397</v>
      </c>
    </row>
    <row r="78" spans="1:24" x14ac:dyDescent="0.3">
      <c r="A78" s="93">
        <v>2006</v>
      </c>
      <c r="B78" s="29">
        <v>39004</v>
      </c>
      <c r="C78" s="33">
        <v>10</v>
      </c>
      <c r="D78" s="2">
        <v>14</v>
      </c>
      <c r="E78" s="33">
        <v>287</v>
      </c>
      <c r="F78" s="92">
        <v>287</v>
      </c>
      <c r="G78" s="37">
        <v>8.2580416666666654</v>
      </c>
      <c r="H78" s="4"/>
      <c r="I78" s="37"/>
      <c r="J78" s="4">
        <v>14.969791666666675</v>
      </c>
      <c r="K78" s="37">
        <v>15.191041666666672</v>
      </c>
      <c r="L78" s="4">
        <v>15.61875</v>
      </c>
      <c r="M78" s="37">
        <v>14.101041666666662</v>
      </c>
      <c r="N78" s="5" t="s">
        <v>27</v>
      </c>
      <c r="O78" s="41">
        <v>1113.71536485294</v>
      </c>
      <c r="P78" s="4" t="s">
        <v>27</v>
      </c>
      <c r="Q78" s="44">
        <f t="shared" si="2"/>
        <v>96.225007523294025</v>
      </c>
      <c r="R78" s="8">
        <v>239</v>
      </c>
      <c r="S78" s="89">
        <v>1743.8874000000001</v>
      </c>
      <c r="T78" s="27"/>
      <c r="U78" s="89">
        <v>71808.333333333285</v>
      </c>
      <c r="V78" s="51" t="s">
        <v>27</v>
      </c>
      <c r="W78" s="9" t="s">
        <v>27</v>
      </c>
      <c r="X78" s="86">
        <f t="shared" si="3"/>
        <v>8551.3970154703329</v>
      </c>
    </row>
    <row r="79" spans="1:24" x14ac:dyDescent="0.3">
      <c r="A79" s="93">
        <v>2006</v>
      </c>
      <c r="B79" s="29">
        <v>39005</v>
      </c>
      <c r="C79" s="33">
        <v>10</v>
      </c>
      <c r="D79" s="2">
        <v>15</v>
      </c>
      <c r="E79" s="33">
        <v>288</v>
      </c>
      <c r="F79" s="92">
        <v>288</v>
      </c>
      <c r="G79" s="37">
        <v>6.8226410256410253</v>
      </c>
      <c r="H79" s="4"/>
      <c r="I79" s="37"/>
      <c r="J79" s="4">
        <v>14.91435897435897</v>
      </c>
      <c r="K79" s="37">
        <v>14.941538461538467</v>
      </c>
      <c r="L79" s="4">
        <v>14.971794871794874</v>
      </c>
      <c r="M79" s="37">
        <v>13.475897435897435</v>
      </c>
      <c r="N79" s="5" t="s">
        <v>27</v>
      </c>
      <c r="O79" s="41">
        <v>1110.2798824705901</v>
      </c>
      <c r="P79" s="4" t="s">
        <v>27</v>
      </c>
      <c r="Q79" s="44">
        <f t="shared" si="2"/>
        <v>95.92818184545898</v>
      </c>
      <c r="R79" s="8">
        <v>239</v>
      </c>
      <c r="S79" s="89">
        <v>1743.8874000000001</v>
      </c>
      <c r="T79" s="27"/>
      <c r="U79" s="89">
        <v>71761.666666666613</v>
      </c>
      <c r="V79" s="51" t="s">
        <v>27</v>
      </c>
      <c r="W79" s="9" t="s">
        <v>27</v>
      </c>
      <c r="X79" s="86">
        <f t="shared" si="3"/>
        <v>8647.3251973157912</v>
      </c>
    </row>
    <row r="80" spans="1:24" x14ac:dyDescent="0.3">
      <c r="A80" s="93">
        <v>2006</v>
      </c>
      <c r="B80" s="29">
        <v>39006</v>
      </c>
      <c r="C80" s="33">
        <v>10</v>
      </c>
      <c r="D80" s="2">
        <v>16</v>
      </c>
      <c r="E80" s="33">
        <v>289</v>
      </c>
      <c r="F80" s="92">
        <v>289</v>
      </c>
      <c r="G80" s="37">
        <v>7.7775208333333348</v>
      </c>
      <c r="H80" s="4"/>
      <c r="I80" s="37"/>
      <c r="J80" s="4">
        <v>14.817083333333329</v>
      </c>
      <c r="K80" s="37">
        <v>14.836666666666661</v>
      </c>
      <c r="L80" s="4">
        <v>14.840625000000001</v>
      </c>
      <c r="M80" s="37">
        <v>13.644166666666665</v>
      </c>
      <c r="N80" s="5" t="s">
        <v>27</v>
      </c>
      <c r="O80" s="41">
        <v>1106.84440008824</v>
      </c>
      <c r="P80" s="4" t="s">
        <v>27</v>
      </c>
      <c r="Q80" s="44">
        <f t="shared" si="2"/>
        <v>95.631356167623935</v>
      </c>
      <c r="R80" s="8">
        <v>238.873711340206</v>
      </c>
      <c r="S80" s="89">
        <v>1742.965925</v>
      </c>
      <c r="T80" s="27"/>
      <c r="U80" s="89">
        <v>71714.999999999942</v>
      </c>
      <c r="V80" s="51" t="s">
        <v>27</v>
      </c>
      <c r="W80" s="9" t="s">
        <v>27</v>
      </c>
      <c r="X80" s="86">
        <f t="shared" si="3"/>
        <v>8742.9565534834146</v>
      </c>
    </row>
    <row r="81" spans="1:24" x14ac:dyDescent="0.3">
      <c r="A81" s="93">
        <v>2006</v>
      </c>
      <c r="B81" s="29">
        <v>39007</v>
      </c>
      <c r="C81" s="33">
        <v>10</v>
      </c>
      <c r="D81" s="2">
        <v>17</v>
      </c>
      <c r="E81" s="33">
        <v>290</v>
      </c>
      <c r="F81" s="92">
        <v>290</v>
      </c>
      <c r="G81" s="37">
        <v>8.6389583333333331</v>
      </c>
      <c r="H81" s="4"/>
      <c r="I81" s="37"/>
      <c r="J81" s="4">
        <v>14.681874999999989</v>
      </c>
      <c r="K81" s="37">
        <v>14.704583333333341</v>
      </c>
      <c r="L81" s="4">
        <v>14.715416666666675</v>
      </c>
      <c r="M81" s="37">
        <v>13.776041666666663</v>
      </c>
      <c r="N81" s="5" t="s">
        <v>27</v>
      </c>
      <c r="O81" s="41">
        <v>1103.40891770588</v>
      </c>
      <c r="P81" s="4" t="s">
        <v>27</v>
      </c>
      <c r="Q81" s="44">
        <f t="shared" si="2"/>
        <v>95.334530489788023</v>
      </c>
      <c r="R81" s="8">
        <v>238.626288659794</v>
      </c>
      <c r="S81" s="89">
        <v>1741.1605750000001</v>
      </c>
      <c r="T81" s="27"/>
      <c r="U81" s="89">
        <v>71668.33333333327</v>
      </c>
      <c r="V81" s="51" t="s">
        <v>27</v>
      </c>
      <c r="W81" s="9" t="s">
        <v>27</v>
      </c>
      <c r="X81" s="86">
        <f t="shared" si="3"/>
        <v>8838.2910839732031</v>
      </c>
    </row>
    <row r="82" spans="1:24" x14ac:dyDescent="0.3">
      <c r="A82" s="93">
        <v>2006</v>
      </c>
      <c r="B82" s="29">
        <v>39008</v>
      </c>
      <c r="C82" s="33">
        <v>10</v>
      </c>
      <c r="D82" s="2">
        <v>18</v>
      </c>
      <c r="E82" s="33">
        <v>291</v>
      </c>
      <c r="F82" s="92">
        <v>291</v>
      </c>
      <c r="G82" s="37">
        <v>5.0678124999999996</v>
      </c>
      <c r="H82" s="4"/>
      <c r="I82" s="37"/>
      <c r="J82" s="4">
        <v>14.559374999999987</v>
      </c>
      <c r="K82" s="37">
        <v>14.590416666666661</v>
      </c>
      <c r="L82" s="4">
        <v>14.600416666666666</v>
      </c>
      <c r="M82" s="37">
        <v>13.006666666666669</v>
      </c>
      <c r="N82" s="5" t="s">
        <v>27</v>
      </c>
      <c r="O82" s="41">
        <v>1099.9734353235301</v>
      </c>
      <c r="P82" s="4" t="s">
        <v>27</v>
      </c>
      <c r="Q82" s="44">
        <f t="shared" si="2"/>
        <v>95.037704811953006</v>
      </c>
      <c r="R82" s="8">
        <v>238.5</v>
      </c>
      <c r="S82" s="89">
        <v>1740.2391</v>
      </c>
      <c r="T82" s="27"/>
      <c r="U82" s="89">
        <v>71621.666666666599</v>
      </c>
      <c r="V82" s="51" t="s">
        <v>27</v>
      </c>
      <c r="W82" s="9" t="s">
        <v>27</v>
      </c>
      <c r="X82" s="86">
        <f t="shared" si="3"/>
        <v>8933.3287887851566</v>
      </c>
    </row>
    <row r="83" spans="1:24" x14ac:dyDescent="0.3">
      <c r="A83" s="93">
        <v>2006</v>
      </c>
      <c r="B83" s="29">
        <v>39009</v>
      </c>
      <c r="C83" s="33">
        <v>10</v>
      </c>
      <c r="D83" s="2">
        <v>19</v>
      </c>
      <c r="E83" s="33">
        <v>292</v>
      </c>
      <c r="F83" s="92">
        <v>292</v>
      </c>
      <c r="G83" s="37">
        <v>6.6927083333333357</v>
      </c>
      <c r="H83" s="4"/>
      <c r="I83" s="37"/>
      <c r="J83" s="4">
        <v>14.392916666666666</v>
      </c>
      <c r="K83" s="37">
        <v>14.417291666666666</v>
      </c>
      <c r="L83" s="4">
        <v>14.423541666666665</v>
      </c>
      <c r="M83" s="37">
        <v>13.062083333333334</v>
      </c>
      <c r="N83" s="5">
        <v>1096.53795294118</v>
      </c>
      <c r="O83" s="41">
        <v>1096.53795294118</v>
      </c>
      <c r="P83" s="4">
        <v>94.740879134117961</v>
      </c>
      <c r="Q83" s="44">
        <f t="shared" si="2"/>
        <v>94.740879134117947</v>
      </c>
      <c r="R83" s="8">
        <v>238.57640332640301</v>
      </c>
      <c r="S83" s="89">
        <v>1740.7965895833299</v>
      </c>
      <c r="T83" s="27"/>
      <c r="U83" s="89">
        <v>71574.999999999927</v>
      </c>
      <c r="V83" s="51">
        <v>5.423588597171998E-2</v>
      </c>
      <c r="W83" s="9">
        <v>1.3203372479405466E-3</v>
      </c>
      <c r="X83" s="86">
        <f t="shared" si="3"/>
        <v>9028.0696679192752</v>
      </c>
    </row>
    <row r="84" spans="1:24" x14ac:dyDescent="0.3">
      <c r="A84" s="93">
        <v>2006</v>
      </c>
      <c r="B84" s="29">
        <v>39010</v>
      </c>
      <c r="C84" s="33">
        <v>10</v>
      </c>
      <c r="D84" s="2">
        <v>20</v>
      </c>
      <c r="E84" s="33">
        <v>293</v>
      </c>
      <c r="F84" s="92">
        <v>293</v>
      </c>
      <c r="G84" s="37">
        <v>8.3472916666666617</v>
      </c>
      <c r="H84" s="4"/>
      <c r="I84" s="37"/>
      <c r="J84" s="4">
        <v>14.243541666666674</v>
      </c>
      <c r="K84" s="37">
        <v>14.336458333333333</v>
      </c>
      <c r="L84" s="4">
        <v>14.422499999999999</v>
      </c>
      <c r="M84" s="37">
        <v>13.018958333333332</v>
      </c>
      <c r="N84" s="5">
        <v>1254.0885030303</v>
      </c>
      <c r="O84" s="41">
        <v>1254.0885030303</v>
      </c>
      <c r="P84" s="4">
        <v>108.35324666181792</v>
      </c>
      <c r="Q84" s="44">
        <f t="shared" si="2"/>
        <v>108.35324666181792</v>
      </c>
      <c r="R84" s="8">
        <v>238.726091476091</v>
      </c>
      <c r="S84" s="89">
        <v>1741.8888041666701</v>
      </c>
      <c r="T84" s="27"/>
      <c r="U84" s="89">
        <v>71528.333333333256</v>
      </c>
      <c r="V84" s="51">
        <v>6.1993178914668573E-2</v>
      </c>
      <c r="W84" s="9">
        <v>1.5102343291868222E-3</v>
      </c>
      <c r="X84" s="86">
        <f t="shared" si="3"/>
        <v>9136.4229145810932</v>
      </c>
    </row>
    <row r="85" spans="1:24" x14ac:dyDescent="0.3">
      <c r="A85" s="93">
        <v>2006</v>
      </c>
      <c r="B85" s="29">
        <v>39011</v>
      </c>
      <c r="C85" s="33">
        <v>10</v>
      </c>
      <c r="D85" s="2">
        <v>21</v>
      </c>
      <c r="E85" s="33">
        <v>294</v>
      </c>
      <c r="F85" s="92">
        <v>294</v>
      </c>
      <c r="G85" s="37">
        <v>3.5471249999999994</v>
      </c>
      <c r="H85" s="4"/>
      <c r="I85" s="37"/>
      <c r="J85" s="4">
        <v>14.128541666666669</v>
      </c>
      <c r="K85" s="37">
        <v>14.192499999999997</v>
      </c>
      <c r="L85" s="4">
        <v>14.317499999999997</v>
      </c>
      <c r="M85" s="37">
        <v>12.585833333333326</v>
      </c>
      <c r="N85" s="5">
        <v>1080.4392</v>
      </c>
      <c r="O85" s="41">
        <v>1080.4392</v>
      </c>
      <c r="P85" s="4">
        <v>93.34994687999999</v>
      </c>
      <c r="Q85" s="44">
        <f t="shared" si="2"/>
        <v>93.34994687999999</v>
      </c>
      <c r="R85" s="8">
        <v>238.87577962578001</v>
      </c>
      <c r="S85" s="89">
        <v>1742.9810062500001</v>
      </c>
      <c r="T85" s="27"/>
      <c r="U85" s="89">
        <v>71481.666666666584</v>
      </c>
      <c r="V85" s="51">
        <v>5.3378804550366345E-2</v>
      </c>
      <c r="W85" s="9">
        <v>1.3012820387410873E-3</v>
      </c>
      <c r="X85" s="86">
        <f t="shared" si="3"/>
        <v>9229.7728614610933</v>
      </c>
    </row>
    <row r="86" spans="1:24" x14ac:dyDescent="0.3">
      <c r="A86" s="93">
        <v>2006</v>
      </c>
      <c r="B86" s="29">
        <v>39012</v>
      </c>
      <c r="C86" s="34">
        <v>10</v>
      </c>
      <c r="D86" s="10">
        <v>22</v>
      </c>
      <c r="E86" s="34">
        <v>295</v>
      </c>
      <c r="F86" s="38">
        <v>295</v>
      </c>
      <c r="G86" s="38">
        <v>3.8563333333333341</v>
      </c>
      <c r="H86" s="12"/>
      <c r="I86" s="38"/>
      <c r="J86" s="12">
        <v>13.991818181818184</v>
      </c>
      <c r="K86" s="38">
        <v>14.15</v>
      </c>
      <c r="L86" s="12">
        <v>14.591363636363639</v>
      </c>
      <c r="M86" s="38">
        <v>11.832272727272727</v>
      </c>
      <c r="N86" s="12">
        <v>344.14984166666699</v>
      </c>
      <c r="O86" s="38">
        <v>344.14984166666699</v>
      </c>
      <c r="P86" s="12">
        <v>29.734546320000025</v>
      </c>
      <c r="Q86" s="38">
        <f t="shared" si="2"/>
        <v>29.734546320000025</v>
      </c>
      <c r="R86" s="13">
        <v>239.025467775468</v>
      </c>
      <c r="S86" s="48">
        <v>1744.07322916667</v>
      </c>
      <c r="T86" s="13">
        <v>71111.782389139</v>
      </c>
      <c r="U86" s="48">
        <v>71435</v>
      </c>
      <c r="V86" s="52">
        <v>1.6992959231960855E-2</v>
      </c>
      <c r="W86" s="14">
        <v>4.1454686472081824E-4</v>
      </c>
      <c r="X86" s="87">
        <f t="shared" si="3"/>
        <v>9259.5074077810932</v>
      </c>
    </row>
    <row r="87" spans="1:24" x14ac:dyDescent="0.3">
      <c r="A87" s="93">
        <v>2006</v>
      </c>
      <c r="B87" s="29">
        <v>39013</v>
      </c>
      <c r="C87" s="33">
        <v>10</v>
      </c>
      <c r="D87" s="2">
        <v>23</v>
      </c>
      <c r="E87" s="33">
        <v>296</v>
      </c>
      <c r="F87" s="92">
        <v>296</v>
      </c>
      <c r="G87" s="37">
        <v>8.0510625000000005</v>
      </c>
      <c r="H87" s="4"/>
      <c r="I87" s="37"/>
      <c r="J87" s="4"/>
      <c r="K87" s="37"/>
      <c r="L87" s="4"/>
      <c r="M87" s="37"/>
      <c r="N87" s="5">
        <v>821.90084705882396</v>
      </c>
      <c r="O87" s="41">
        <v>821.90084705882396</v>
      </c>
      <c r="P87" s="4">
        <v>71.01223318588238</v>
      </c>
      <c r="Q87" s="44">
        <f t="shared" si="2"/>
        <v>71.012233185882394</v>
      </c>
      <c r="R87" s="8">
        <v>239.17515592515599</v>
      </c>
      <c r="S87" s="89">
        <v>1745.1654458333301</v>
      </c>
      <c r="T87" s="27"/>
      <c r="U87" s="89">
        <v>71411.469310107743</v>
      </c>
      <c r="V87" s="51">
        <v>4.0559625906929138E-2</v>
      </c>
      <c r="W87" s="9">
        <v>9.9037146700397529E-4</v>
      </c>
      <c r="X87" s="86">
        <f t="shared" si="3"/>
        <v>9330.5196409669752</v>
      </c>
    </row>
    <row r="88" spans="1:24" x14ac:dyDescent="0.3">
      <c r="A88" s="93">
        <v>2006</v>
      </c>
      <c r="B88" s="29">
        <v>39014</v>
      </c>
      <c r="C88" s="33">
        <v>10</v>
      </c>
      <c r="D88" s="2">
        <v>24</v>
      </c>
      <c r="E88" s="33">
        <v>297</v>
      </c>
      <c r="F88" s="92">
        <v>297</v>
      </c>
      <c r="G88" s="37">
        <v>11.899583333333332</v>
      </c>
      <c r="H88" s="4"/>
      <c r="I88" s="37"/>
      <c r="J88" s="4"/>
      <c r="K88" s="37"/>
      <c r="L88" s="4"/>
      <c r="M88" s="37"/>
      <c r="N88" s="5">
        <v>1067.45684893617</v>
      </c>
      <c r="O88" s="41">
        <v>1067.45684893617</v>
      </c>
      <c r="P88" s="4">
        <v>92.228271748085078</v>
      </c>
      <c r="Q88" s="44">
        <f t="shared" si="2"/>
        <v>92.228271748085078</v>
      </c>
      <c r="R88" s="8">
        <v>239.32484407484401</v>
      </c>
      <c r="S88" s="89">
        <v>1746.2576541666699</v>
      </c>
      <c r="T88" s="27"/>
      <c r="U88" s="89">
        <v>71387.938620215486</v>
      </c>
      <c r="V88" s="51">
        <v>5.2647536255455471E-2</v>
      </c>
      <c r="W88" s="9">
        <v>1.286713045668282E-3</v>
      </c>
      <c r="X88" s="86">
        <f t="shared" si="3"/>
        <v>9422.74791271506</v>
      </c>
    </row>
    <row r="89" spans="1:24" x14ac:dyDescent="0.3">
      <c r="A89" s="93">
        <v>2006</v>
      </c>
      <c r="B89" s="29">
        <v>39015</v>
      </c>
      <c r="C89" s="33">
        <v>10</v>
      </c>
      <c r="D89" s="2">
        <v>25</v>
      </c>
      <c r="E89" s="33">
        <v>298</v>
      </c>
      <c r="F89" s="92">
        <v>298</v>
      </c>
      <c r="G89" s="37">
        <v>13.838958333333331</v>
      </c>
      <c r="H89" s="4"/>
      <c r="I89" s="37"/>
      <c r="J89" s="4"/>
      <c r="K89" s="37"/>
      <c r="L89" s="4"/>
      <c r="M89" s="37"/>
      <c r="N89" s="5">
        <v>1261.12633125</v>
      </c>
      <c r="O89" s="41">
        <v>1261.12633125</v>
      </c>
      <c r="P89" s="4">
        <v>108.96131501999999</v>
      </c>
      <c r="Q89" s="44">
        <f t="shared" si="2"/>
        <v>108.96131501999999</v>
      </c>
      <c r="R89" s="8">
        <v>239.474532224532</v>
      </c>
      <c r="S89" s="89">
        <v>1747.34987083333</v>
      </c>
      <c r="T89" s="27"/>
      <c r="U89" s="89">
        <v>71364.407930323228</v>
      </c>
      <c r="V89" s="51">
        <v>6.2164102737200695E-2</v>
      </c>
      <c r="W89" s="9">
        <v>1.5206970652883751E-3</v>
      </c>
      <c r="X89" s="86">
        <f t="shared" si="3"/>
        <v>9531.7092277350603</v>
      </c>
    </row>
    <row r="90" spans="1:24" x14ac:dyDescent="0.3">
      <c r="A90" s="93">
        <v>2006</v>
      </c>
      <c r="B90" s="29">
        <v>39016</v>
      </c>
      <c r="C90" s="33">
        <v>10</v>
      </c>
      <c r="D90" s="2">
        <v>26</v>
      </c>
      <c r="E90" s="33">
        <v>299</v>
      </c>
      <c r="F90" s="92">
        <v>299</v>
      </c>
      <c r="G90" s="37">
        <v>14.116041666666666</v>
      </c>
      <c r="H90" s="4"/>
      <c r="I90" s="37"/>
      <c r="J90" s="4"/>
      <c r="K90" s="37"/>
      <c r="L90" s="4"/>
      <c r="M90" s="37"/>
      <c r="N90" s="5">
        <v>1150.8647541666701</v>
      </c>
      <c r="O90" s="41">
        <v>1150.8647541666701</v>
      </c>
      <c r="P90" s="4">
        <v>99.43471476000029</v>
      </c>
      <c r="Q90" s="44">
        <f t="shared" si="2"/>
        <v>99.434714760000304</v>
      </c>
      <c r="R90" s="8">
        <v>239.62422037421999</v>
      </c>
      <c r="S90" s="89">
        <v>1748.4420937499999</v>
      </c>
      <c r="T90" s="27"/>
      <c r="U90" s="89">
        <v>71340.877240430971</v>
      </c>
      <c r="V90" s="51">
        <v>5.6696840444950908E-2</v>
      </c>
      <c r="W90" s="9">
        <v>1.3882292669400531E-3</v>
      </c>
      <c r="X90" s="86">
        <f t="shared" si="3"/>
        <v>9631.1439424950604</v>
      </c>
    </row>
    <row r="91" spans="1:24" x14ac:dyDescent="0.3">
      <c r="A91" s="93">
        <v>2006</v>
      </c>
      <c r="B91" s="29">
        <v>39017</v>
      </c>
      <c r="C91" s="33">
        <v>10</v>
      </c>
      <c r="D91" s="2">
        <v>27</v>
      </c>
      <c r="E91" s="33">
        <v>300</v>
      </c>
      <c r="F91" s="92">
        <v>300</v>
      </c>
      <c r="G91" s="37">
        <v>12.449374999999995</v>
      </c>
      <c r="H91" s="4"/>
      <c r="I91" s="37"/>
      <c r="J91" s="4"/>
      <c r="K91" s="37"/>
      <c r="L91" s="4"/>
      <c r="M91" s="37"/>
      <c r="N91" s="5">
        <v>1062.03344042553</v>
      </c>
      <c r="O91" s="41">
        <v>1062.03344042553</v>
      </c>
      <c r="P91" s="4">
        <v>91.759689252765781</v>
      </c>
      <c r="Q91" s="44">
        <f t="shared" si="2"/>
        <v>91.759689252765796</v>
      </c>
      <c r="R91" s="8">
        <v>239.773908523909</v>
      </c>
      <c r="S91" s="89">
        <v>1749.5342958333299</v>
      </c>
      <c r="T91" s="27"/>
      <c r="U91" s="89">
        <v>71317.346550538714</v>
      </c>
      <c r="V91" s="51">
        <v>5.2290933030790666E-2</v>
      </c>
      <c r="W91" s="9">
        <v>1.281527540168724E-3</v>
      </c>
      <c r="X91" s="86">
        <f t="shared" si="3"/>
        <v>9722.9036317478258</v>
      </c>
    </row>
    <row r="92" spans="1:24" x14ac:dyDescent="0.3">
      <c r="A92" s="93">
        <v>2006</v>
      </c>
      <c r="B92" s="29">
        <v>39018</v>
      </c>
      <c r="C92" s="33">
        <v>10</v>
      </c>
      <c r="D92" s="2">
        <v>28</v>
      </c>
      <c r="E92" s="33">
        <v>301</v>
      </c>
      <c r="F92" s="92">
        <v>301</v>
      </c>
      <c r="G92" s="37">
        <v>6.9570624999999993</v>
      </c>
      <c r="H92" s="4"/>
      <c r="I92" s="37"/>
      <c r="J92" s="4"/>
      <c r="K92" s="37"/>
      <c r="L92" s="4"/>
      <c r="M92" s="37"/>
      <c r="N92" s="5">
        <v>1058.0762125000001</v>
      </c>
      <c r="O92" s="41">
        <v>1058.0762125000001</v>
      </c>
      <c r="P92" s="4">
        <v>91.417784760000004</v>
      </c>
      <c r="Q92" s="44">
        <f t="shared" si="2"/>
        <v>91.417784760000004</v>
      </c>
      <c r="R92" s="8">
        <v>239.92359667359699</v>
      </c>
      <c r="S92" s="89">
        <v>1750.62651041667</v>
      </c>
      <c r="T92" s="27"/>
      <c r="U92" s="89">
        <v>71293.815860646457</v>
      </c>
      <c r="V92" s="51">
        <v>5.2066564353554709E-2</v>
      </c>
      <c r="W92" s="9">
        <v>1.2772020362832217E-3</v>
      </c>
      <c r="X92" s="86">
        <f t="shared" si="3"/>
        <v>9814.3214165078261</v>
      </c>
    </row>
    <row r="93" spans="1:24" x14ac:dyDescent="0.3">
      <c r="A93" s="93">
        <v>2006</v>
      </c>
      <c r="B93" s="29">
        <v>39019</v>
      </c>
      <c r="C93" s="33">
        <v>10</v>
      </c>
      <c r="D93" s="2">
        <v>29</v>
      </c>
      <c r="E93" s="33">
        <v>302</v>
      </c>
      <c r="F93" s="92">
        <v>302</v>
      </c>
      <c r="G93" s="37">
        <v>3.2335416666666656</v>
      </c>
      <c r="H93" s="4"/>
      <c r="I93" s="37"/>
      <c r="J93" s="4"/>
      <c r="K93" s="37"/>
      <c r="L93" s="4"/>
      <c r="M93" s="37"/>
      <c r="N93" s="5">
        <v>333.6345</v>
      </c>
      <c r="O93" s="41">
        <v>333.6345</v>
      </c>
      <c r="P93" s="4">
        <v>28.826020799999998</v>
      </c>
      <c r="Q93" s="44">
        <f t="shared" si="2"/>
        <v>28.826020799999998</v>
      </c>
      <c r="R93" s="8">
        <v>240</v>
      </c>
      <c r="S93" s="89">
        <v>1751.184</v>
      </c>
      <c r="T93" s="27"/>
      <c r="U93" s="89">
        <v>71270.285170754199</v>
      </c>
      <c r="V93" s="51">
        <v>1.6408422670246139E-2</v>
      </c>
      <c r="W93" s="9">
        <v>4.0287151163385032E-4</v>
      </c>
      <c r="X93" s="86">
        <f t="shared" si="3"/>
        <v>9843.1474373078254</v>
      </c>
    </row>
    <row r="94" spans="1:24" x14ac:dyDescent="0.3">
      <c r="A94" s="93">
        <v>2006</v>
      </c>
      <c r="B94" s="29">
        <v>39020</v>
      </c>
      <c r="C94" s="33">
        <v>10</v>
      </c>
      <c r="D94" s="2">
        <v>30</v>
      </c>
      <c r="E94" s="33">
        <v>303</v>
      </c>
      <c r="F94" s="92">
        <v>303</v>
      </c>
      <c r="G94" s="37">
        <v>5.5627916666666666</v>
      </c>
      <c r="H94" s="4"/>
      <c r="I94" s="37"/>
      <c r="J94" s="4"/>
      <c r="K94" s="37"/>
      <c r="L94" s="4"/>
      <c r="M94" s="37"/>
      <c r="N94" s="5">
        <v>799.23199583333303</v>
      </c>
      <c r="O94" s="41">
        <v>799.23199583333303</v>
      </c>
      <c r="P94" s="4">
        <v>69.053644439999971</v>
      </c>
      <c r="Q94" s="44">
        <f t="shared" si="2"/>
        <v>69.053644439999971</v>
      </c>
      <c r="R94" s="8">
        <v>225.401554404145</v>
      </c>
      <c r="S94" s="89">
        <v>1644.6649875000001</v>
      </c>
      <c r="T94" s="27"/>
      <c r="U94" s="89">
        <v>71246.754480861942</v>
      </c>
      <c r="V94" s="51">
        <v>7.5434862285975804E-2</v>
      </c>
      <c r="W94" s="9">
        <v>9.6543152023551221E-4</v>
      </c>
      <c r="X94" s="86">
        <f t="shared" si="3"/>
        <v>9912.2010817478258</v>
      </c>
    </row>
    <row r="95" spans="1:24" x14ac:dyDescent="0.3">
      <c r="A95" s="93">
        <v>2006</v>
      </c>
      <c r="B95" s="29">
        <v>39021</v>
      </c>
      <c r="C95" s="33">
        <v>10</v>
      </c>
      <c r="D95" s="2">
        <v>31</v>
      </c>
      <c r="E95" s="33">
        <v>304</v>
      </c>
      <c r="F95" s="92">
        <v>304</v>
      </c>
      <c r="G95" s="37">
        <v>1.1946458333333334</v>
      </c>
      <c r="H95" s="4"/>
      <c r="I95" s="37"/>
      <c r="J95" s="4"/>
      <c r="K95" s="37"/>
      <c r="L95" s="4"/>
      <c r="M95" s="37"/>
      <c r="N95" s="5">
        <v>701.18949999999995</v>
      </c>
      <c r="O95" s="41">
        <v>701.18949999999995</v>
      </c>
      <c r="P95" s="4">
        <v>60.582772799999994</v>
      </c>
      <c r="Q95" s="44">
        <f t="shared" si="2"/>
        <v>60.582772799999994</v>
      </c>
      <c r="R95" s="8">
        <v>196.80051813471499</v>
      </c>
      <c r="S95" s="89">
        <v>1435.9746625</v>
      </c>
      <c r="T95" s="27"/>
      <c r="U95" s="89">
        <v>71223.223790969685</v>
      </c>
      <c r="V95" s="51">
        <v>6.6256019556075671E-2</v>
      </c>
      <c r="W95" s="9">
        <v>8.4729974841006703E-4</v>
      </c>
      <c r="X95" s="86">
        <f t="shared" si="3"/>
        <v>9972.7838545478262</v>
      </c>
    </row>
    <row r="96" spans="1:24" x14ac:dyDescent="0.3">
      <c r="A96" s="93">
        <v>2006</v>
      </c>
      <c r="B96" s="29">
        <v>39022</v>
      </c>
      <c r="C96" s="33">
        <v>11</v>
      </c>
      <c r="D96" s="2">
        <v>1</v>
      </c>
      <c r="E96" s="33">
        <v>305</v>
      </c>
      <c r="F96" s="92">
        <v>305</v>
      </c>
      <c r="G96" s="37">
        <v>0.62529166666666669</v>
      </c>
      <c r="H96" s="4"/>
      <c r="I96" s="37"/>
      <c r="J96" s="4"/>
      <c r="K96" s="37"/>
      <c r="L96" s="4"/>
      <c r="M96" s="37"/>
      <c r="N96" s="5" t="s">
        <v>27</v>
      </c>
      <c r="O96" s="41">
        <v>410.61619999999999</v>
      </c>
      <c r="P96" s="4" t="s">
        <v>27</v>
      </c>
      <c r="Q96" s="44">
        <f t="shared" si="2"/>
        <v>35.47723967999999</v>
      </c>
      <c r="R96" s="8">
        <v>168.19948186528501</v>
      </c>
      <c r="S96" s="89">
        <v>1227.2843375</v>
      </c>
      <c r="T96" s="27"/>
      <c r="U96" s="89">
        <v>71199.693101077428</v>
      </c>
      <c r="V96" s="51" t="s">
        <v>27</v>
      </c>
      <c r="W96" s="9" t="s">
        <v>27</v>
      </c>
      <c r="X96" s="86">
        <f t="shared" si="3"/>
        <v>10008.261094227826</v>
      </c>
    </row>
    <row r="97" spans="1:24" x14ac:dyDescent="0.3">
      <c r="A97" s="93">
        <v>2006</v>
      </c>
      <c r="B97" s="29">
        <v>39023</v>
      </c>
      <c r="C97" s="33">
        <v>11</v>
      </c>
      <c r="D97" s="2">
        <v>2</v>
      </c>
      <c r="E97" s="33">
        <v>306</v>
      </c>
      <c r="F97" s="92">
        <v>306</v>
      </c>
      <c r="G97" s="37">
        <v>0.46016666666666634</v>
      </c>
      <c r="H97" s="4"/>
      <c r="I97" s="37"/>
      <c r="J97" s="4"/>
      <c r="K97" s="37"/>
      <c r="L97" s="4"/>
      <c r="M97" s="37"/>
      <c r="N97" s="5">
        <v>120.0429</v>
      </c>
      <c r="O97" s="41">
        <v>120.0429</v>
      </c>
      <c r="P97" s="4">
        <v>10.37170656</v>
      </c>
      <c r="Q97" s="44">
        <f t="shared" si="2"/>
        <v>10.371706560000002</v>
      </c>
      <c r="R97" s="8">
        <v>139.598445595855</v>
      </c>
      <c r="S97" s="89">
        <v>1018.59401270833</v>
      </c>
      <c r="T97" s="27"/>
      <c r="U97" s="89">
        <v>71176.162411185171</v>
      </c>
      <c r="V97" s="51">
        <v>1.1368665190308928E-2</v>
      </c>
      <c r="W97" s="9">
        <v>1.451591566072269E-4</v>
      </c>
      <c r="X97" s="86">
        <f t="shared" si="3"/>
        <v>10018.632800787826</v>
      </c>
    </row>
    <row r="98" spans="1:24" x14ac:dyDescent="0.3">
      <c r="A98" s="93">
        <v>2006</v>
      </c>
      <c r="B98" s="29">
        <v>39024</v>
      </c>
      <c r="C98" s="33">
        <v>11</v>
      </c>
      <c r="D98" s="2">
        <v>3</v>
      </c>
      <c r="E98" s="33">
        <v>307</v>
      </c>
      <c r="F98" s="92">
        <v>307</v>
      </c>
      <c r="G98" s="37">
        <v>2.3847291666666668</v>
      </c>
      <c r="H98" s="4"/>
      <c r="I98" s="37"/>
      <c r="J98" s="4"/>
      <c r="K98" s="37"/>
      <c r="L98" s="4"/>
      <c r="M98" s="37"/>
      <c r="N98" s="5">
        <v>497.98576428571403</v>
      </c>
      <c r="O98" s="41">
        <v>497.98576428571403</v>
      </c>
      <c r="P98" s="4">
        <v>43.025970034285692</v>
      </c>
      <c r="Q98" s="44">
        <f t="shared" si="2"/>
        <v>43.025970034285685</v>
      </c>
      <c r="R98" s="8">
        <v>125</v>
      </c>
      <c r="S98" s="89">
        <v>912.07500000000005</v>
      </c>
      <c r="T98" s="27"/>
      <c r="U98" s="89">
        <v>71152.631721292913</v>
      </c>
      <c r="V98" s="51">
        <v>4.7215249837856084E-2</v>
      </c>
      <c r="W98" s="9">
        <v>6.0239049248107638E-4</v>
      </c>
      <c r="X98" s="86">
        <f t="shared" si="3"/>
        <v>10061.65877082211</v>
      </c>
    </row>
    <row r="99" spans="1:24" x14ac:dyDescent="0.3">
      <c r="A99" s="93">
        <v>2006</v>
      </c>
      <c r="B99" s="29">
        <v>39025</v>
      </c>
      <c r="C99" s="33">
        <v>11</v>
      </c>
      <c r="D99" s="2">
        <v>4</v>
      </c>
      <c r="E99" s="33">
        <v>308</v>
      </c>
      <c r="F99" s="92">
        <v>308</v>
      </c>
      <c r="G99" s="37">
        <v>4.562708333333334</v>
      </c>
      <c r="H99" s="4"/>
      <c r="I99" s="37"/>
      <c r="J99" s="4"/>
      <c r="K99" s="37"/>
      <c r="L99" s="4"/>
      <c r="M99" s="37"/>
      <c r="N99" s="5">
        <v>521.64331538461499</v>
      </c>
      <c r="O99" s="41">
        <v>521.64331538461499</v>
      </c>
      <c r="P99" s="4">
        <v>45.069982449230736</v>
      </c>
      <c r="Q99" s="44">
        <f t="shared" si="2"/>
        <v>45.069982449230736</v>
      </c>
      <c r="R99" s="8">
        <v>124.930529300567</v>
      </c>
      <c r="S99" s="89">
        <v>911.56809916666703</v>
      </c>
      <c r="T99" s="27"/>
      <c r="U99" s="89">
        <v>71129.101031400656</v>
      </c>
      <c r="V99" s="51">
        <v>4.9514447291490057E-2</v>
      </c>
      <c r="W99" s="9">
        <v>6.31230688220876E-4</v>
      </c>
      <c r="X99" s="86">
        <f t="shared" si="3"/>
        <v>10106.728753271342</v>
      </c>
    </row>
    <row r="100" spans="1:24" x14ac:dyDescent="0.3">
      <c r="A100" s="93">
        <v>2006</v>
      </c>
      <c r="B100" s="29">
        <v>39026</v>
      </c>
      <c r="C100" s="33">
        <v>11</v>
      </c>
      <c r="D100" s="2">
        <v>5</v>
      </c>
      <c r="E100" s="33">
        <v>309</v>
      </c>
      <c r="F100" s="92">
        <v>309</v>
      </c>
      <c r="G100" s="37">
        <v>1.1795624999999996</v>
      </c>
      <c r="H100" s="4"/>
      <c r="I100" s="37"/>
      <c r="J100" s="4"/>
      <c r="K100" s="37"/>
      <c r="L100" s="4"/>
      <c r="M100" s="37"/>
      <c r="N100" s="5" t="s">
        <v>27</v>
      </c>
      <c r="O100" s="41">
        <v>456.20748769230801</v>
      </c>
      <c r="P100" s="4" t="s">
        <v>27</v>
      </c>
      <c r="Q100" s="44">
        <f t="shared" si="2"/>
        <v>39.416326936615413</v>
      </c>
      <c r="R100" s="8">
        <v>124.794423440454</v>
      </c>
      <c r="S100" s="89">
        <v>910.57498958333395</v>
      </c>
      <c r="T100" s="27"/>
      <c r="U100" s="89">
        <v>71105.570341508399</v>
      </c>
      <c r="V100" s="51" t="s">
        <v>27</v>
      </c>
      <c r="W100" s="9" t="s">
        <v>27</v>
      </c>
      <c r="X100" s="86">
        <f t="shared" si="3"/>
        <v>10146.145080207958</v>
      </c>
    </row>
    <row r="101" spans="1:24" x14ac:dyDescent="0.3">
      <c r="A101" s="93">
        <v>2006</v>
      </c>
      <c r="B101" s="29">
        <v>39027</v>
      </c>
      <c r="C101" s="33">
        <v>11</v>
      </c>
      <c r="D101" s="2">
        <v>6</v>
      </c>
      <c r="E101" s="33">
        <v>310</v>
      </c>
      <c r="F101" s="92">
        <v>310</v>
      </c>
      <c r="G101" s="37">
        <v>0.69962500000000005</v>
      </c>
      <c r="H101" s="4"/>
      <c r="I101" s="37"/>
      <c r="J101" s="4"/>
      <c r="K101" s="37"/>
      <c r="L101" s="4"/>
      <c r="M101" s="37"/>
      <c r="N101" s="5">
        <v>390.77166</v>
      </c>
      <c r="O101" s="41">
        <v>390.77166</v>
      </c>
      <c r="P101" s="4">
        <v>33.762671424000004</v>
      </c>
      <c r="Q101" s="44">
        <f t="shared" si="2"/>
        <v>33.762671423999997</v>
      </c>
      <c r="R101" s="8">
        <v>124.65831758034</v>
      </c>
      <c r="S101" s="89">
        <v>909.58188062500005</v>
      </c>
      <c r="T101" s="27"/>
      <c r="U101" s="89">
        <v>71082.039651616142</v>
      </c>
      <c r="V101" s="51">
        <v>3.7176532518869994E-2</v>
      </c>
      <c r="W101" s="9">
        <v>4.7319945396873819E-4</v>
      </c>
      <c r="X101" s="86">
        <f t="shared" si="3"/>
        <v>10179.907751631958</v>
      </c>
    </row>
    <row r="102" spans="1:24" x14ac:dyDescent="0.3">
      <c r="A102" s="93">
        <v>2006</v>
      </c>
      <c r="B102" s="29">
        <v>39028</v>
      </c>
      <c r="C102" s="33">
        <v>11</v>
      </c>
      <c r="D102" s="2">
        <v>7</v>
      </c>
      <c r="E102" s="33">
        <v>311</v>
      </c>
      <c r="F102" s="92">
        <v>311</v>
      </c>
      <c r="G102" s="37">
        <v>2.6571458333333333</v>
      </c>
      <c r="H102" s="4"/>
      <c r="I102" s="37"/>
      <c r="J102" s="4"/>
      <c r="K102" s="37"/>
      <c r="L102" s="4"/>
      <c r="M102" s="37"/>
      <c r="N102" s="5">
        <v>507.67933555555601</v>
      </c>
      <c r="O102" s="41">
        <v>507.67933555555601</v>
      </c>
      <c r="P102" s="4">
        <v>43.863494592000038</v>
      </c>
      <c r="Q102" s="44">
        <f t="shared" si="2"/>
        <v>43.863494592000038</v>
      </c>
      <c r="R102" s="8">
        <v>124.52221172022701</v>
      </c>
      <c r="S102" s="89">
        <v>908.58877125000004</v>
      </c>
      <c r="T102" s="27"/>
      <c r="U102" s="89">
        <v>71058.508961723885</v>
      </c>
      <c r="V102" s="51">
        <v>4.8353722755315048E-2</v>
      </c>
      <c r="W102" s="9">
        <v>6.1498440247380044E-4</v>
      </c>
      <c r="X102" s="86">
        <f t="shared" si="3"/>
        <v>10223.771246223958</v>
      </c>
    </row>
    <row r="103" spans="1:24" x14ac:dyDescent="0.3">
      <c r="A103" s="93">
        <v>2006</v>
      </c>
      <c r="B103" s="29">
        <v>39029</v>
      </c>
      <c r="C103" s="33">
        <v>11</v>
      </c>
      <c r="D103" s="2">
        <v>8</v>
      </c>
      <c r="E103" s="33">
        <v>312</v>
      </c>
      <c r="F103" s="92">
        <v>312</v>
      </c>
      <c r="G103" s="37">
        <v>3.9635000000000002</v>
      </c>
      <c r="H103" s="4"/>
      <c r="I103" s="37"/>
      <c r="J103" s="4"/>
      <c r="K103" s="37"/>
      <c r="L103" s="4"/>
      <c r="M103" s="37"/>
      <c r="N103" s="5">
        <v>353.99411250000003</v>
      </c>
      <c r="O103" s="41">
        <v>353.99411250000003</v>
      </c>
      <c r="P103" s="4">
        <v>30.585091320000004</v>
      </c>
      <c r="Q103" s="44">
        <f t="shared" si="2"/>
        <v>30.58509132</v>
      </c>
      <c r="R103" s="8">
        <v>124.38610586011301</v>
      </c>
      <c r="S103" s="89">
        <v>907.59565999999995</v>
      </c>
      <c r="T103" s="27"/>
      <c r="U103" s="89">
        <v>71034.978271831627</v>
      </c>
      <c r="V103" s="51">
        <v>3.3754497090522376E-2</v>
      </c>
      <c r="W103" s="9">
        <v>4.2896726092560658E-4</v>
      </c>
      <c r="X103" s="86">
        <f t="shared" si="3"/>
        <v>10254.356337543957</v>
      </c>
    </row>
    <row r="104" spans="1:24" x14ac:dyDescent="0.3">
      <c r="A104" s="93">
        <v>2006</v>
      </c>
      <c r="B104" s="29">
        <v>39030</v>
      </c>
      <c r="C104" s="33">
        <v>11</v>
      </c>
      <c r="D104" s="2">
        <v>9</v>
      </c>
      <c r="E104" s="33">
        <v>313</v>
      </c>
      <c r="F104" s="92">
        <v>313</v>
      </c>
      <c r="G104" s="37">
        <v>5.4012291666666661</v>
      </c>
      <c r="H104" s="4"/>
      <c r="I104" s="37"/>
      <c r="J104" s="4"/>
      <c r="K104" s="37"/>
      <c r="L104" s="4"/>
      <c r="M104" s="37"/>
      <c r="N104" s="5">
        <v>562.53160000000003</v>
      </c>
      <c r="O104" s="41">
        <v>562.53160000000003</v>
      </c>
      <c r="P104" s="4">
        <v>48.60273024</v>
      </c>
      <c r="Q104" s="44">
        <f t="shared" si="2"/>
        <v>48.60273024</v>
      </c>
      <c r="R104" s="8">
        <v>124.25</v>
      </c>
      <c r="S104" s="89">
        <v>906.60254999999995</v>
      </c>
      <c r="T104" s="27"/>
      <c r="U104" s="89">
        <v>71011.44758193937</v>
      </c>
      <c r="V104" s="51">
        <v>5.3700492015136998E-2</v>
      </c>
      <c r="W104" s="9">
        <v>6.8191238896753636E-4</v>
      </c>
      <c r="X104" s="86">
        <f t="shared" si="3"/>
        <v>10302.959067783957</v>
      </c>
    </row>
    <row r="105" spans="1:24" x14ac:dyDescent="0.3">
      <c r="A105" s="93">
        <v>2006</v>
      </c>
      <c r="B105" s="29">
        <v>39031</v>
      </c>
      <c r="C105" s="33">
        <v>11</v>
      </c>
      <c r="D105" s="2">
        <v>10</v>
      </c>
      <c r="E105" s="33">
        <v>314</v>
      </c>
      <c r="F105" s="92">
        <v>314</v>
      </c>
      <c r="G105" s="37">
        <v>5.6150625000000014</v>
      </c>
      <c r="H105" s="4"/>
      <c r="I105" s="37"/>
      <c r="J105" s="4"/>
      <c r="K105" s="37"/>
      <c r="L105" s="4"/>
      <c r="M105" s="37"/>
      <c r="N105" s="5">
        <v>522.83910000000003</v>
      </c>
      <c r="O105" s="41">
        <v>522.83910000000003</v>
      </c>
      <c r="P105" s="4">
        <v>45.173298240000001</v>
      </c>
      <c r="Q105" s="44">
        <f t="shared" si="2"/>
        <v>45.173298240000001</v>
      </c>
      <c r="R105" s="8">
        <v>124.11389413988699</v>
      </c>
      <c r="S105" s="89">
        <v>905.60943999999995</v>
      </c>
      <c r="T105" s="27"/>
      <c r="U105" s="89">
        <v>70987.916892047113</v>
      </c>
      <c r="V105" s="51">
        <v>4.9968430002369169E-2</v>
      </c>
      <c r="W105" s="9">
        <v>6.3402052571312657E-4</v>
      </c>
      <c r="X105" s="86">
        <f t="shared" si="3"/>
        <v>10348.132366023958</v>
      </c>
    </row>
    <row r="106" spans="1:24" x14ac:dyDescent="0.3">
      <c r="A106" s="93">
        <v>2006</v>
      </c>
      <c r="B106" s="29">
        <v>39032</v>
      </c>
      <c r="C106" s="33">
        <v>11</v>
      </c>
      <c r="D106" s="2">
        <v>11</v>
      </c>
      <c r="E106" s="33">
        <v>315</v>
      </c>
      <c r="F106" s="92">
        <v>315</v>
      </c>
      <c r="G106" s="37">
        <v>5.1107291666666663</v>
      </c>
      <c r="H106" s="4"/>
      <c r="I106" s="37"/>
      <c r="J106" s="4"/>
      <c r="K106" s="37"/>
      <c r="L106" s="4"/>
      <c r="M106" s="37"/>
      <c r="N106" s="5" t="s">
        <v>27</v>
      </c>
      <c r="O106" s="41">
        <v>486.29766923076897</v>
      </c>
      <c r="P106" s="4" t="s">
        <v>27</v>
      </c>
      <c r="Q106" s="44">
        <f t="shared" si="2"/>
        <v>42.016118621538439</v>
      </c>
      <c r="R106" s="8">
        <v>123.97778827977299</v>
      </c>
      <c r="S106" s="89">
        <v>904.61632874999998</v>
      </c>
      <c r="T106" s="27"/>
      <c r="U106" s="89">
        <v>70964.386202154856</v>
      </c>
      <c r="V106" s="51" t="s">
        <v>27</v>
      </c>
      <c r="W106" s="9" t="s">
        <v>27</v>
      </c>
      <c r="X106" s="86">
        <f t="shared" si="3"/>
        <v>10390.148484645497</v>
      </c>
    </row>
    <row r="107" spans="1:24" x14ac:dyDescent="0.3">
      <c r="A107" s="93">
        <v>2006</v>
      </c>
      <c r="B107" s="29">
        <v>39033</v>
      </c>
      <c r="C107" s="33">
        <v>11</v>
      </c>
      <c r="D107" s="2">
        <v>12</v>
      </c>
      <c r="E107" s="33">
        <v>316</v>
      </c>
      <c r="F107" s="92">
        <v>316</v>
      </c>
      <c r="G107" s="37">
        <v>7.6370833333333339</v>
      </c>
      <c r="H107" s="4"/>
      <c r="I107" s="37"/>
      <c r="J107" s="4">
        <v>11.017692307692307</v>
      </c>
      <c r="K107" s="37">
        <v>11.071538461538459</v>
      </c>
      <c r="L107" s="4">
        <v>10.875384615384615</v>
      </c>
      <c r="M107" s="37">
        <v>9.0107692307692311</v>
      </c>
      <c r="N107" s="5" t="s">
        <v>27</v>
      </c>
      <c r="O107" s="41">
        <v>449.756238461539</v>
      </c>
      <c r="P107" s="4" t="s">
        <v>27</v>
      </c>
      <c r="Q107" s="44">
        <f t="shared" si="2"/>
        <v>38.858939003076969</v>
      </c>
      <c r="R107" s="8">
        <v>123.84168241966</v>
      </c>
      <c r="S107" s="89">
        <v>903.62321937499996</v>
      </c>
      <c r="T107" s="27"/>
      <c r="U107" s="89">
        <v>70940.855512262598</v>
      </c>
      <c r="V107" s="51" t="s">
        <v>27</v>
      </c>
      <c r="W107" s="9" t="s">
        <v>27</v>
      </c>
      <c r="X107" s="86">
        <f t="shared" si="3"/>
        <v>10429.007423648574</v>
      </c>
    </row>
    <row r="108" spans="1:24" x14ac:dyDescent="0.3">
      <c r="A108" s="93">
        <v>2006</v>
      </c>
      <c r="B108" s="29">
        <v>39034</v>
      </c>
      <c r="C108" s="33">
        <v>11</v>
      </c>
      <c r="D108" s="2">
        <v>13</v>
      </c>
      <c r="E108" s="33">
        <v>317</v>
      </c>
      <c r="F108" s="92">
        <v>317</v>
      </c>
      <c r="G108" s="37">
        <v>7.6735624999999992</v>
      </c>
      <c r="H108" s="4"/>
      <c r="I108" s="37"/>
      <c r="J108" s="4">
        <v>11.032083333333334</v>
      </c>
      <c r="K108" s="37">
        <v>11.115</v>
      </c>
      <c r="L108" s="4">
        <v>11.032500000000001</v>
      </c>
      <c r="M108" s="37">
        <v>7.9856249999999989</v>
      </c>
      <c r="N108" s="5" t="s">
        <v>27</v>
      </c>
      <c r="O108" s="41">
        <v>413.214807692308</v>
      </c>
      <c r="P108" s="4" t="s">
        <v>27</v>
      </c>
      <c r="Q108" s="44">
        <f t="shared" si="2"/>
        <v>35.701759384615414</v>
      </c>
      <c r="R108" s="8">
        <v>123.705576559546</v>
      </c>
      <c r="S108" s="89">
        <v>902.63011041666698</v>
      </c>
      <c r="T108" s="27"/>
      <c r="U108" s="89">
        <v>70917.324822370341</v>
      </c>
      <c r="V108" s="51" t="s">
        <v>27</v>
      </c>
      <c r="W108" s="9" t="s">
        <v>27</v>
      </c>
      <c r="X108" s="86">
        <f t="shared" si="3"/>
        <v>10464.70918303319</v>
      </c>
    </row>
    <row r="109" spans="1:24" x14ac:dyDescent="0.3">
      <c r="A109" s="93">
        <v>2006</v>
      </c>
      <c r="B109" s="29">
        <v>39035</v>
      </c>
      <c r="C109" s="33">
        <v>11</v>
      </c>
      <c r="D109" s="2">
        <v>14</v>
      </c>
      <c r="E109" s="33">
        <v>318</v>
      </c>
      <c r="F109" s="92">
        <v>318</v>
      </c>
      <c r="G109" s="37">
        <v>5.5687083333333334</v>
      </c>
      <c r="H109" s="4"/>
      <c r="I109" s="37"/>
      <c r="J109" s="4">
        <v>10.909791666666669</v>
      </c>
      <c r="K109" s="37">
        <v>11.051875000000001</v>
      </c>
      <c r="L109" s="4">
        <v>10.997291666666667</v>
      </c>
      <c r="M109" s="37">
        <v>8.0191666666666652</v>
      </c>
      <c r="N109" s="5" t="s">
        <v>27</v>
      </c>
      <c r="O109" s="41">
        <v>376.673376923077</v>
      </c>
      <c r="P109" s="4" t="s">
        <v>27</v>
      </c>
      <c r="Q109" s="44">
        <f t="shared" si="2"/>
        <v>32.544579766153859</v>
      </c>
      <c r="R109" s="8">
        <v>123.569470699433</v>
      </c>
      <c r="S109" s="89">
        <v>901.63700083333401</v>
      </c>
      <c r="T109" s="27"/>
      <c r="U109" s="89">
        <v>70893.794132478084</v>
      </c>
      <c r="V109" s="51" t="s">
        <v>27</v>
      </c>
      <c r="W109" s="9" t="s">
        <v>27</v>
      </c>
      <c r="X109" s="86">
        <f t="shared" si="3"/>
        <v>10497.253762799344</v>
      </c>
    </row>
    <row r="110" spans="1:24" x14ac:dyDescent="0.3">
      <c r="A110" s="93">
        <v>2006</v>
      </c>
      <c r="B110" s="29">
        <v>39036</v>
      </c>
      <c r="C110" s="33">
        <v>11</v>
      </c>
      <c r="D110" s="2">
        <v>15</v>
      </c>
      <c r="E110" s="33">
        <v>319</v>
      </c>
      <c r="F110" s="92">
        <v>319</v>
      </c>
      <c r="G110" s="37">
        <v>3.3323541666666667</v>
      </c>
      <c r="H110" s="4">
        <v>118.65925925925924</v>
      </c>
      <c r="I110" s="37">
        <v>6.1679814814814833</v>
      </c>
      <c r="J110" s="4">
        <v>10.73104166666667</v>
      </c>
      <c r="K110" s="37">
        <v>10.875208333333331</v>
      </c>
      <c r="L110" s="4">
        <v>10.813124999999999</v>
      </c>
      <c r="M110" s="37">
        <v>6.7878333333333352</v>
      </c>
      <c r="N110" s="5">
        <v>340.131946153846</v>
      </c>
      <c r="O110" s="41">
        <v>340.131946153846</v>
      </c>
      <c r="P110" s="4">
        <v>29.38740014769229</v>
      </c>
      <c r="Q110" s="44">
        <f t="shared" si="2"/>
        <v>29.387400147692297</v>
      </c>
      <c r="R110" s="8">
        <v>123.5</v>
      </c>
      <c r="S110" s="89">
        <v>901.13009999999997</v>
      </c>
      <c r="T110" s="27"/>
      <c r="U110" s="89">
        <v>70870.263442585827</v>
      </c>
      <c r="V110" s="51">
        <v>3.394212236031327E-2</v>
      </c>
      <c r="W110" s="9">
        <v>4.1319162688248411E-4</v>
      </c>
      <c r="X110" s="86">
        <f t="shared" si="3"/>
        <v>10526.641162947037</v>
      </c>
    </row>
    <row r="111" spans="1:24" x14ac:dyDescent="0.3">
      <c r="A111" s="93">
        <v>2006</v>
      </c>
      <c r="B111" s="29">
        <v>39037</v>
      </c>
      <c r="C111" s="33">
        <v>11</v>
      </c>
      <c r="D111" s="2">
        <v>16</v>
      </c>
      <c r="E111" s="33">
        <v>320</v>
      </c>
      <c r="F111" s="92">
        <v>320</v>
      </c>
      <c r="G111" s="37">
        <v>4.628729166666667</v>
      </c>
      <c r="H111" s="4">
        <v>118.06666666666668</v>
      </c>
      <c r="I111" s="37">
        <v>5.6531562500000003</v>
      </c>
      <c r="J111" s="4">
        <v>10.574791666666664</v>
      </c>
      <c r="K111" s="37">
        <v>10.757083333333341</v>
      </c>
      <c r="L111" s="4">
        <v>10.607291666666667</v>
      </c>
      <c r="M111" s="37">
        <v>6.6144791666666682</v>
      </c>
      <c r="N111" s="5">
        <v>529.65342999999996</v>
      </c>
      <c r="O111" s="41">
        <v>529.65342999999996</v>
      </c>
      <c r="P111" s="4">
        <v>45.762056351999995</v>
      </c>
      <c r="Q111" s="44">
        <f t="shared" si="2"/>
        <v>45.762056351999995</v>
      </c>
      <c r="R111" s="8">
        <v>123.71193771626299</v>
      </c>
      <c r="S111" s="89">
        <v>902.67652145833301</v>
      </c>
      <c r="T111" s="27"/>
      <c r="U111" s="89">
        <v>70846.73275269357</v>
      </c>
      <c r="V111" s="51">
        <v>5.3119954036589173E-2</v>
      </c>
      <c r="W111" s="9">
        <v>6.436500487016824E-4</v>
      </c>
      <c r="X111" s="86">
        <f t="shared" si="3"/>
        <v>10572.403219299036</v>
      </c>
    </row>
    <row r="112" spans="1:24" x14ac:dyDescent="0.3">
      <c r="A112" s="93">
        <v>2006</v>
      </c>
      <c r="B112" s="29">
        <v>39038</v>
      </c>
      <c r="C112" s="33">
        <v>11</v>
      </c>
      <c r="D112" s="2">
        <v>17</v>
      </c>
      <c r="E112" s="33">
        <v>321</v>
      </c>
      <c r="F112" s="92">
        <v>321</v>
      </c>
      <c r="G112" s="37">
        <v>4.4041041666666674</v>
      </c>
      <c r="H112" s="4">
        <v>118.3333333333333</v>
      </c>
      <c r="I112" s="37">
        <v>6.1289583333333351</v>
      </c>
      <c r="J112" s="4">
        <v>10.429583333333332</v>
      </c>
      <c r="K112" s="37">
        <v>10.788958333333339</v>
      </c>
      <c r="L112" s="4">
        <v>10.446666666666665</v>
      </c>
      <c r="M112" s="37">
        <v>6.8671842105263154</v>
      </c>
      <c r="N112" s="5">
        <v>317.46608750000001</v>
      </c>
      <c r="O112" s="41">
        <v>317.46608750000001</v>
      </c>
      <c r="P112" s="4">
        <v>27.42906996</v>
      </c>
      <c r="Q112" s="44">
        <f t="shared" si="2"/>
        <v>27.42906996</v>
      </c>
      <c r="R112" s="8">
        <v>124.127162629758</v>
      </c>
      <c r="S112" s="89">
        <v>905.70625833333304</v>
      </c>
      <c r="T112" s="27"/>
      <c r="U112" s="89">
        <v>70823.202062801312</v>
      </c>
      <c r="V112" s="51">
        <v>3.176752972733201E-2</v>
      </c>
      <c r="W112" s="9">
        <v>3.8593071213506651E-4</v>
      </c>
      <c r="X112" s="86">
        <f t="shared" si="3"/>
        <v>10599.832289259037</v>
      </c>
    </row>
    <row r="113" spans="1:24" x14ac:dyDescent="0.3">
      <c r="A113" s="93">
        <v>2006</v>
      </c>
      <c r="B113" s="29">
        <v>39039</v>
      </c>
      <c r="C113" s="33">
        <v>11</v>
      </c>
      <c r="D113" s="2">
        <v>18</v>
      </c>
      <c r="E113" s="33">
        <v>322</v>
      </c>
      <c r="F113" s="92">
        <v>322</v>
      </c>
      <c r="G113" s="37">
        <v>2.0510416666666664</v>
      </c>
      <c r="H113" s="4">
        <v>117.67916666666663</v>
      </c>
      <c r="I113" s="37">
        <v>4.7159479166666669</v>
      </c>
      <c r="J113" s="4">
        <v>10.401458333333331</v>
      </c>
      <c r="K113" s="37">
        <v>11.134374999999997</v>
      </c>
      <c r="L113" s="4">
        <v>10.500208333333335</v>
      </c>
      <c r="M113" s="37">
        <v>6.3732708333333354</v>
      </c>
      <c r="N113" s="5">
        <v>428.15429999999998</v>
      </c>
      <c r="O113" s="41">
        <v>428.15429999999998</v>
      </c>
      <c r="P113" s="4">
        <v>36.992531519999993</v>
      </c>
      <c r="Q113" s="44">
        <f t="shared" si="2"/>
        <v>36.992531519999993</v>
      </c>
      <c r="R113" s="8">
        <v>124.542387543253</v>
      </c>
      <c r="S113" s="89">
        <v>908.73598208333306</v>
      </c>
      <c r="T113" s="27"/>
      <c r="U113" s="89">
        <v>70799.671372909055</v>
      </c>
      <c r="V113" s="51">
        <v>4.3081808838033545E-2</v>
      </c>
      <c r="W113" s="9">
        <v>5.2067454904559766E-4</v>
      </c>
      <c r="X113" s="86">
        <f t="shared" si="3"/>
        <v>10636.824820779037</v>
      </c>
    </row>
    <row r="114" spans="1:24" x14ac:dyDescent="0.3">
      <c r="A114" s="93">
        <v>2006</v>
      </c>
      <c r="B114" s="29">
        <v>39040</v>
      </c>
      <c r="C114" s="33">
        <v>11</v>
      </c>
      <c r="D114" s="2">
        <v>19</v>
      </c>
      <c r="E114" s="33">
        <v>323</v>
      </c>
      <c r="F114" s="92">
        <v>323</v>
      </c>
      <c r="G114" s="37">
        <v>1.1778958333333331</v>
      </c>
      <c r="H114" s="4">
        <v>117.34166666666665</v>
      </c>
      <c r="I114" s="37">
        <v>3.4621354166666669</v>
      </c>
      <c r="J114" s="4">
        <v>10.040416666666667</v>
      </c>
      <c r="K114" s="37">
        <v>11.016875000000004</v>
      </c>
      <c r="L114" s="4">
        <v>10.346666666666668</v>
      </c>
      <c r="M114" s="37">
        <v>6.0986666666666665</v>
      </c>
      <c r="N114" s="5" t="s">
        <v>27</v>
      </c>
      <c r="O114" s="41">
        <v>399.35210909090898</v>
      </c>
      <c r="P114" s="4" t="s">
        <v>27</v>
      </c>
      <c r="Q114" s="44">
        <f t="shared" si="2"/>
        <v>34.504022225454541</v>
      </c>
      <c r="R114" s="8">
        <v>124.957612456747</v>
      </c>
      <c r="S114" s="89">
        <v>911.76571791666697</v>
      </c>
      <c r="T114" s="27"/>
      <c r="U114" s="89">
        <v>70776.140683016798</v>
      </c>
      <c r="V114" s="51" t="s">
        <v>27</v>
      </c>
      <c r="W114" s="9" t="s">
        <v>27</v>
      </c>
      <c r="X114" s="86">
        <f t="shared" si="3"/>
        <v>10671.32884300449</v>
      </c>
    </row>
    <row r="115" spans="1:24" x14ac:dyDescent="0.3">
      <c r="A115" s="93">
        <v>2006</v>
      </c>
      <c r="B115" s="29">
        <v>39041</v>
      </c>
      <c r="C115" s="33">
        <v>11</v>
      </c>
      <c r="D115" s="2">
        <v>20</v>
      </c>
      <c r="E115" s="33">
        <v>324</v>
      </c>
      <c r="F115" s="92">
        <v>324</v>
      </c>
      <c r="G115" s="37">
        <v>1.4649791666666674</v>
      </c>
      <c r="H115" s="4">
        <v>116.28333333333335</v>
      </c>
      <c r="I115" s="37">
        <v>4.104729166666667</v>
      </c>
      <c r="J115" s="4">
        <v>9.7195833333333344</v>
      </c>
      <c r="K115" s="37">
        <v>10.591041666666666</v>
      </c>
      <c r="L115" s="4">
        <v>9.8106249999999964</v>
      </c>
      <c r="M115" s="37">
        <v>6.0524999999999993</v>
      </c>
      <c r="N115" s="5" t="s">
        <v>27</v>
      </c>
      <c r="O115" s="41">
        <v>370.54991818181799</v>
      </c>
      <c r="P115" s="4" t="s">
        <v>27</v>
      </c>
      <c r="Q115" s="44">
        <f t="shared" si="2"/>
        <v>32.015512930909075</v>
      </c>
      <c r="R115" s="8">
        <v>125.372837370242</v>
      </c>
      <c r="S115" s="89">
        <v>914.79544166666699</v>
      </c>
      <c r="T115" s="27"/>
      <c r="U115" s="89">
        <v>70752.609993124541</v>
      </c>
      <c r="V115" s="51" t="s">
        <v>27</v>
      </c>
      <c r="W115" s="9" t="s">
        <v>27</v>
      </c>
      <c r="X115" s="86">
        <f t="shared" si="3"/>
        <v>10703.3443559354</v>
      </c>
    </row>
    <row r="116" spans="1:24" x14ac:dyDescent="0.3">
      <c r="A116" s="93">
        <v>2006</v>
      </c>
      <c r="B116" s="29">
        <v>39042</v>
      </c>
      <c r="C116" s="33">
        <v>11</v>
      </c>
      <c r="D116" s="2">
        <v>21</v>
      </c>
      <c r="E116" s="33">
        <v>325</v>
      </c>
      <c r="F116" s="92">
        <v>325</v>
      </c>
      <c r="G116" s="37">
        <v>0.19091666666666662</v>
      </c>
      <c r="H116" s="4">
        <v>116.21666666666665</v>
      </c>
      <c r="I116" s="37">
        <v>3.13728125</v>
      </c>
      <c r="J116" s="4">
        <v>9.7379166666666688</v>
      </c>
      <c r="K116" s="37">
        <v>10.609166666666667</v>
      </c>
      <c r="L116" s="4">
        <v>9.8683333333333287</v>
      </c>
      <c r="M116" s="37">
        <v>4.8328541666666656</v>
      </c>
      <c r="N116" s="5" t="s">
        <v>27</v>
      </c>
      <c r="O116" s="41">
        <v>341.74772727272699</v>
      </c>
      <c r="P116" s="4" t="s">
        <v>27</v>
      </c>
      <c r="Q116" s="44">
        <f t="shared" si="2"/>
        <v>29.527003636363606</v>
      </c>
      <c r="R116" s="8">
        <v>125.78806228373701</v>
      </c>
      <c r="S116" s="89">
        <v>917.82517854166599</v>
      </c>
      <c r="T116" s="27"/>
      <c r="U116" s="89">
        <v>70729.079303232284</v>
      </c>
      <c r="V116" s="51" t="s">
        <v>27</v>
      </c>
      <c r="W116" s="9" t="s">
        <v>27</v>
      </c>
      <c r="X116" s="86">
        <f t="shared" si="3"/>
        <v>10732.871359571764</v>
      </c>
    </row>
    <row r="117" spans="1:24" x14ac:dyDescent="0.3">
      <c r="A117" s="93">
        <v>2006</v>
      </c>
      <c r="B117" s="29">
        <v>39043</v>
      </c>
      <c r="C117" s="33">
        <v>11</v>
      </c>
      <c r="D117" s="2">
        <v>22</v>
      </c>
      <c r="E117" s="33">
        <v>326</v>
      </c>
      <c r="F117" s="92">
        <v>326</v>
      </c>
      <c r="G117" s="37">
        <v>10.791100000000002</v>
      </c>
      <c r="H117" s="4">
        <v>123.94499999999998</v>
      </c>
      <c r="I117" s="37">
        <v>12.102875000000001</v>
      </c>
      <c r="J117" s="4">
        <v>9.5892499999999963</v>
      </c>
      <c r="K117" s="37">
        <v>10.420749999999996</v>
      </c>
      <c r="L117" s="4">
        <v>9.7219999999999995</v>
      </c>
      <c r="M117" s="37">
        <v>6.7413000000000007</v>
      </c>
      <c r="N117" s="5" t="s">
        <v>27</v>
      </c>
      <c r="O117" s="41">
        <v>312.94553636363599</v>
      </c>
      <c r="P117" s="4" t="s">
        <v>27</v>
      </c>
      <c r="Q117" s="44">
        <f t="shared" si="2"/>
        <v>27.038494341818147</v>
      </c>
      <c r="R117" s="8">
        <v>126</v>
      </c>
      <c r="S117" s="89">
        <v>919.37159999999903</v>
      </c>
      <c r="T117" s="27"/>
      <c r="U117" s="89">
        <v>70705.548613340026</v>
      </c>
      <c r="V117" s="51" t="s">
        <v>27</v>
      </c>
      <c r="W117" s="9" t="s">
        <v>27</v>
      </c>
      <c r="X117" s="86">
        <f t="shared" si="3"/>
        <v>10759.909853913581</v>
      </c>
    </row>
    <row r="118" spans="1:24" x14ac:dyDescent="0.3">
      <c r="A118" s="93">
        <v>2006</v>
      </c>
      <c r="B118" s="29">
        <v>39044</v>
      </c>
      <c r="C118" s="33">
        <v>11</v>
      </c>
      <c r="D118" s="2">
        <v>23</v>
      </c>
      <c r="E118" s="33">
        <v>327</v>
      </c>
      <c r="F118" s="92">
        <v>327</v>
      </c>
      <c r="G118" s="37">
        <v>5.2236458333333324</v>
      </c>
      <c r="H118" s="4">
        <v>127.70833333333337</v>
      </c>
      <c r="I118" s="37">
        <v>7.5236666666666689</v>
      </c>
      <c r="J118" s="4">
        <v>9.415416666666669</v>
      </c>
      <c r="K118" s="37">
        <v>10.165208333333334</v>
      </c>
      <c r="L118" s="4">
        <v>9.4091666666666658</v>
      </c>
      <c r="M118" s="37">
        <v>7.554185185185184</v>
      </c>
      <c r="N118" s="5" t="s">
        <v>27</v>
      </c>
      <c r="O118" s="41">
        <v>284.143345454545</v>
      </c>
      <c r="P118" s="4" t="s">
        <v>27</v>
      </c>
      <c r="Q118" s="44">
        <f t="shared" si="2"/>
        <v>24.549985047272688</v>
      </c>
      <c r="R118" s="8">
        <v>127.70833</v>
      </c>
      <c r="S118" s="89">
        <v>931.83659999999998</v>
      </c>
      <c r="T118" s="27"/>
      <c r="U118" s="89">
        <v>70682.017923447769</v>
      </c>
      <c r="V118" s="51" t="s">
        <v>27</v>
      </c>
      <c r="W118" s="9" t="s">
        <v>27</v>
      </c>
      <c r="X118" s="86">
        <f t="shared" si="3"/>
        <v>10784.459838960855</v>
      </c>
    </row>
    <row r="119" spans="1:24" x14ac:dyDescent="0.3">
      <c r="A119" s="93">
        <v>2006</v>
      </c>
      <c r="B119" s="29">
        <v>39045</v>
      </c>
      <c r="C119" s="33">
        <v>11</v>
      </c>
      <c r="D119" s="2">
        <v>24</v>
      </c>
      <c r="E119" s="33">
        <v>328</v>
      </c>
      <c r="F119" s="92">
        <v>328</v>
      </c>
      <c r="G119" s="37">
        <v>-1.239625</v>
      </c>
      <c r="H119" s="4">
        <v>128.36875000000003</v>
      </c>
      <c r="I119" s="37">
        <v>1.7309375</v>
      </c>
      <c r="J119" s="4">
        <v>9.7861111111111097</v>
      </c>
      <c r="K119" s="37">
        <v>10.121666666666668</v>
      </c>
      <c r="L119" s="4">
        <v>10.431458333333332</v>
      </c>
      <c r="M119" s="37">
        <v>5.099124999999999</v>
      </c>
      <c r="N119" s="5" t="s">
        <v>27</v>
      </c>
      <c r="O119" s="41">
        <v>255.341154545455</v>
      </c>
      <c r="P119" s="4" t="s">
        <v>27</v>
      </c>
      <c r="Q119" s="44">
        <f t="shared" si="2"/>
        <v>22.061475752727311</v>
      </c>
      <c r="R119" s="8">
        <v>128.36875000000001</v>
      </c>
      <c r="S119" s="89">
        <v>936.65542000000005</v>
      </c>
      <c r="T119" s="27"/>
      <c r="U119" s="89">
        <v>70658.487233555512</v>
      </c>
      <c r="V119" s="51" t="s">
        <v>27</v>
      </c>
      <c r="W119" s="9" t="s">
        <v>27</v>
      </c>
      <c r="X119" s="86">
        <f t="shared" si="3"/>
        <v>10806.521314713582</v>
      </c>
    </row>
    <row r="120" spans="1:24" x14ac:dyDescent="0.3">
      <c r="A120" s="93">
        <v>2006</v>
      </c>
      <c r="B120" s="29">
        <v>39046</v>
      </c>
      <c r="C120" s="33">
        <v>11</v>
      </c>
      <c r="D120" s="2">
        <v>25</v>
      </c>
      <c r="E120" s="33">
        <v>329</v>
      </c>
      <c r="F120" s="92">
        <v>329</v>
      </c>
      <c r="G120" s="37">
        <v>1.6411428571428572</v>
      </c>
      <c r="H120" s="4">
        <v>128.47857142857143</v>
      </c>
      <c r="I120" s="37">
        <v>3.8574285714285712</v>
      </c>
      <c r="J120" s="4">
        <v>9.6418948412698438</v>
      </c>
      <c r="K120" s="37">
        <v>10.001656746031747</v>
      </c>
      <c r="L120" s="4">
        <v>10.293829365079363</v>
      </c>
      <c r="M120" s="37">
        <v>3.3339488636363641</v>
      </c>
      <c r="N120" s="5" t="s">
        <v>27</v>
      </c>
      <c r="O120" s="41">
        <v>226.538963636364</v>
      </c>
      <c r="P120" s="4" t="s">
        <v>27</v>
      </c>
      <c r="Q120" s="44">
        <f t="shared" si="2"/>
        <v>19.572966458181849</v>
      </c>
      <c r="R120" s="8">
        <v>128.47856999999999</v>
      </c>
      <c r="S120" s="89">
        <v>937.45672999999999</v>
      </c>
      <c r="T120" s="27"/>
      <c r="U120" s="89">
        <v>70634.956543663255</v>
      </c>
      <c r="V120" s="51" t="s">
        <v>27</v>
      </c>
      <c r="W120" s="9" t="s">
        <v>27</v>
      </c>
      <c r="X120" s="86">
        <f t="shared" si="3"/>
        <v>10826.094281171763</v>
      </c>
    </row>
    <row r="121" spans="1:24" x14ac:dyDescent="0.3">
      <c r="A121" s="93">
        <v>2006</v>
      </c>
      <c r="B121" s="29">
        <v>39047</v>
      </c>
      <c r="C121" s="33">
        <v>11</v>
      </c>
      <c r="D121" s="2">
        <v>26</v>
      </c>
      <c r="E121" s="33">
        <v>330</v>
      </c>
      <c r="F121" s="92">
        <v>330</v>
      </c>
      <c r="G121" s="37">
        <v>-3.3956249999999994</v>
      </c>
      <c r="H121" s="4">
        <v>128.68333333333334</v>
      </c>
      <c r="I121" s="37">
        <v>3.819791666666672E-2</v>
      </c>
      <c r="J121" s="4">
        <v>9.4130555555555535</v>
      </c>
      <c r="K121" s="37">
        <v>10.022291666666668</v>
      </c>
      <c r="L121" s="4">
        <v>10.187291666666667</v>
      </c>
      <c r="M121" s="37">
        <v>3.1420870662329006</v>
      </c>
      <c r="N121" s="5" t="s">
        <v>27</v>
      </c>
      <c r="O121" s="41">
        <v>197.73677272727301</v>
      </c>
      <c r="P121" s="4" t="s">
        <v>27</v>
      </c>
      <c r="Q121" s="44">
        <f t="shared" si="2"/>
        <v>17.084457163636387</v>
      </c>
      <c r="R121" s="8">
        <v>128.68333000000001</v>
      </c>
      <c r="S121" s="89">
        <v>938.95078999999998</v>
      </c>
      <c r="T121" s="27"/>
      <c r="U121" s="89">
        <v>70611.425853770997</v>
      </c>
      <c r="V121" s="51" t="s">
        <v>27</v>
      </c>
      <c r="W121" s="9" t="s">
        <v>27</v>
      </c>
      <c r="X121" s="86">
        <f t="shared" si="3"/>
        <v>10843.1787383354</v>
      </c>
    </row>
    <row r="122" spans="1:24" x14ac:dyDescent="0.3">
      <c r="A122" s="93">
        <v>2006</v>
      </c>
      <c r="B122" s="29">
        <v>39048</v>
      </c>
      <c r="C122" s="33">
        <v>11</v>
      </c>
      <c r="D122" s="2">
        <v>27</v>
      </c>
      <c r="E122" s="33">
        <v>331</v>
      </c>
      <c r="F122" s="92">
        <v>331</v>
      </c>
      <c r="G122" s="37">
        <v>-1.6222291666666677</v>
      </c>
      <c r="H122" s="4">
        <v>134.20000000000002</v>
      </c>
      <c r="I122" s="37">
        <v>0.27799999999999986</v>
      </c>
      <c r="J122" s="4">
        <v>9.2664583333333326</v>
      </c>
      <c r="K122" s="37">
        <v>9.9322916666666696</v>
      </c>
      <c r="L122" s="4">
        <v>10.017638888888889</v>
      </c>
      <c r="M122" s="37">
        <v>3.8554027777777793</v>
      </c>
      <c r="N122" s="5" t="s">
        <v>27</v>
      </c>
      <c r="O122" s="41">
        <v>168.93458181818201</v>
      </c>
      <c r="P122" s="4" t="s">
        <v>27</v>
      </c>
      <c r="Q122" s="44">
        <f t="shared" si="2"/>
        <v>14.595947869090928</v>
      </c>
      <c r="R122" s="8">
        <v>134.19999999999999</v>
      </c>
      <c r="S122" s="89">
        <v>979.20371999999998</v>
      </c>
      <c r="T122" s="27"/>
      <c r="U122" s="89">
        <v>70587.89516387874</v>
      </c>
      <c r="V122" s="51" t="s">
        <v>27</v>
      </c>
      <c r="W122" s="9" t="s">
        <v>27</v>
      </c>
      <c r="X122" s="86">
        <f t="shared" si="3"/>
        <v>10857.774686204491</v>
      </c>
    </row>
    <row r="123" spans="1:24" x14ac:dyDescent="0.3">
      <c r="A123" s="93">
        <v>2006</v>
      </c>
      <c r="B123" s="29">
        <v>39049</v>
      </c>
      <c r="C123" s="33">
        <v>11</v>
      </c>
      <c r="D123" s="2">
        <v>28</v>
      </c>
      <c r="E123" s="33">
        <v>332</v>
      </c>
      <c r="F123" s="92">
        <v>332</v>
      </c>
      <c r="G123" s="37">
        <v>-2.5625833333333339</v>
      </c>
      <c r="H123" s="4">
        <v>134.70833333333334</v>
      </c>
      <c r="I123" s="37">
        <v>-2.1351744237588646</v>
      </c>
      <c r="J123" s="4">
        <v>9.0424305555555549</v>
      </c>
      <c r="K123" s="37">
        <v>9.808263888888888</v>
      </c>
      <c r="L123" s="4">
        <v>9.8629861111111126</v>
      </c>
      <c r="M123" s="37">
        <v>3.8166805555555556</v>
      </c>
      <c r="N123" s="5" t="s">
        <v>27</v>
      </c>
      <c r="O123" s="41">
        <v>140.13239090909099</v>
      </c>
      <c r="P123" s="4" t="s">
        <v>27</v>
      </c>
      <c r="Q123" s="44">
        <f t="shared" si="2"/>
        <v>12.107438574545462</v>
      </c>
      <c r="R123" s="8">
        <v>134.70832999999999</v>
      </c>
      <c r="S123" s="89">
        <v>982.91279999999904</v>
      </c>
      <c r="T123" s="27"/>
      <c r="U123" s="89">
        <v>70564.364473986483</v>
      </c>
      <c r="V123" s="51" t="s">
        <v>27</v>
      </c>
      <c r="W123" s="9" t="s">
        <v>27</v>
      </c>
      <c r="X123" s="86">
        <f t="shared" si="3"/>
        <v>10869.882124779037</v>
      </c>
    </row>
    <row r="124" spans="1:24" x14ac:dyDescent="0.3">
      <c r="A124" s="93">
        <v>2006</v>
      </c>
      <c r="B124" s="29">
        <v>39050</v>
      </c>
      <c r="C124" s="33">
        <v>11</v>
      </c>
      <c r="D124" s="2">
        <v>29</v>
      </c>
      <c r="E124" s="33">
        <v>333</v>
      </c>
      <c r="F124" s="92">
        <v>333</v>
      </c>
      <c r="G124" s="37">
        <v>-0.47977272727272707</v>
      </c>
      <c r="H124" s="4">
        <v>128.69772727272729</v>
      </c>
      <c r="I124" s="37">
        <v>-1.2924545454545453</v>
      </c>
      <c r="J124" s="4">
        <v>8.6316375291375298</v>
      </c>
      <c r="K124" s="37">
        <v>9.4523717948717962</v>
      </c>
      <c r="L124" s="4">
        <v>9.2808624708624681</v>
      </c>
      <c r="M124" s="37">
        <v>3.4372264189299071</v>
      </c>
      <c r="N124" s="5">
        <v>111.3302</v>
      </c>
      <c r="O124" s="41">
        <v>111.3302</v>
      </c>
      <c r="P124" s="4">
        <v>9.6189292800000015</v>
      </c>
      <c r="Q124" s="44">
        <f t="shared" si="2"/>
        <v>9.6189292799999997</v>
      </c>
      <c r="R124" s="8">
        <v>128.69773000000001</v>
      </c>
      <c r="S124" s="89">
        <v>939.05586000000005</v>
      </c>
      <c r="T124" s="27"/>
      <c r="U124" s="89">
        <v>70540.833784094226</v>
      </c>
      <c r="V124" s="51">
        <v>1.0243192047654989E-2</v>
      </c>
      <c r="W124" s="9">
        <v>1.3591802860971644E-4</v>
      </c>
      <c r="X124" s="86">
        <f t="shared" si="3"/>
        <v>10879.501054059037</v>
      </c>
    </row>
    <row r="125" spans="1:24" x14ac:dyDescent="0.3">
      <c r="A125" s="93">
        <v>2006</v>
      </c>
      <c r="B125" s="29">
        <v>39051</v>
      </c>
      <c r="C125" s="33">
        <v>11</v>
      </c>
      <c r="D125" s="2">
        <v>30</v>
      </c>
      <c r="E125" s="33">
        <v>334</v>
      </c>
      <c r="F125" s="92">
        <v>334</v>
      </c>
      <c r="G125" s="37">
        <v>5.5847083333333343</v>
      </c>
      <c r="H125" s="4">
        <v>122.7520833333333</v>
      </c>
      <c r="I125" s="37">
        <v>6.9731666666666676</v>
      </c>
      <c r="J125" s="4">
        <v>8.5292708333333351</v>
      </c>
      <c r="K125" s="37">
        <v>9.2052083333333314</v>
      </c>
      <c r="L125" s="4">
        <v>9.0711458333333326</v>
      </c>
      <c r="M125" s="37">
        <v>5.9685000000000015</v>
      </c>
      <c r="N125" s="5">
        <v>270.36524827586197</v>
      </c>
      <c r="O125" s="41">
        <v>270.36524827586197</v>
      </c>
      <c r="P125" s="4">
        <v>23.359557451034473</v>
      </c>
      <c r="Q125" s="44">
        <f t="shared" si="2"/>
        <v>23.359557451034473</v>
      </c>
      <c r="R125" s="8">
        <v>122.75208000000001</v>
      </c>
      <c r="S125" s="89">
        <v>895.67282999999998</v>
      </c>
      <c r="T125" s="27"/>
      <c r="U125" s="89">
        <v>70517.303094201969</v>
      </c>
      <c r="V125" s="51">
        <v>2.6080457187503122E-2</v>
      </c>
      <c r="W125" s="9">
        <v>3.3019435373302748E-4</v>
      </c>
      <c r="X125" s="86">
        <f t="shared" si="3"/>
        <v>10902.860611510072</v>
      </c>
    </row>
    <row r="126" spans="1:24" x14ac:dyDescent="0.3">
      <c r="A126" s="93">
        <v>2006</v>
      </c>
      <c r="B126" s="29">
        <v>39052</v>
      </c>
      <c r="C126" s="33">
        <v>12</v>
      </c>
      <c r="D126" s="2">
        <v>1</v>
      </c>
      <c r="E126" s="33">
        <v>335</v>
      </c>
      <c r="F126" s="92">
        <v>335</v>
      </c>
      <c r="G126" s="37">
        <v>-0.46779166666666677</v>
      </c>
      <c r="H126" s="4">
        <v>119.79791666666667</v>
      </c>
      <c r="I126" s="37">
        <v>2.3086238918439719</v>
      </c>
      <c r="J126" s="4">
        <v>8.4765625000000036</v>
      </c>
      <c r="K126" s="37">
        <v>9.1218749999999993</v>
      </c>
      <c r="L126" s="4">
        <v>8.7033333333333331</v>
      </c>
      <c r="M126" s="37">
        <v>4.8682291666666675</v>
      </c>
      <c r="N126" s="5">
        <v>174.716434615385</v>
      </c>
      <c r="O126" s="41">
        <v>174.716434615385</v>
      </c>
      <c r="P126" s="4">
        <v>15.095499950769264</v>
      </c>
      <c r="Q126" s="44">
        <f t="shared" si="2"/>
        <v>15.095499950769264</v>
      </c>
      <c r="R126" s="8">
        <v>119.79792</v>
      </c>
      <c r="S126" s="89">
        <v>874.11749999999995</v>
      </c>
      <c r="T126" s="27"/>
      <c r="U126" s="89">
        <v>70493.772404309711</v>
      </c>
      <c r="V126" s="51">
        <v>1.7269417804522152E-2</v>
      </c>
      <c r="W126" s="9">
        <v>2.1345546822165305E-4</v>
      </c>
      <c r="X126" s="86">
        <f t="shared" si="3"/>
        <v>10917.95611146084</v>
      </c>
    </row>
    <row r="127" spans="1:24" x14ac:dyDescent="0.3">
      <c r="A127" s="93">
        <v>2006</v>
      </c>
      <c r="B127" s="29">
        <v>39053</v>
      </c>
      <c r="C127" s="33">
        <v>12</v>
      </c>
      <c r="D127" s="2">
        <v>2</v>
      </c>
      <c r="E127" s="33">
        <v>336</v>
      </c>
      <c r="F127" s="92">
        <v>336</v>
      </c>
      <c r="G127" s="37">
        <v>-3.2967291666666658</v>
      </c>
      <c r="H127" s="4">
        <v>121.30208333333336</v>
      </c>
      <c r="I127" s="37">
        <v>-0.32722916666666657</v>
      </c>
      <c r="J127" s="4">
        <v>8.3127083333333331</v>
      </c>
      <c r="K127" s="37">
        <v>8.9989583333333343</v>
      </c>
      <c r="L127" s="4">
        <v>8.5222916666666677</v>
      </c>
      <c r="M127" s="37">
        <v>2.8135729166666672</v>
      </c>
      <c r="N127" s="5">
        <v>192.168164516129</v>
      </c>
      <c r="O127" s="41">
        <v>192.168164516129</v>
      </c>
      <c r="P127" s="4">
        <v>16.603329414193542</v>
      </c>
      <c r="Q127" s="44">
        <f t="shared" si="2"/>
        <v>16.603329414193549</v>
      </c>
      <c r="R127" s="8">
        <v>121.30208</v>
      </c>
      <c r="S127" s="89">
        <v>885.09276</v>
      </c>
      <c r="T127" s="27"/>
      <c r="U127" s="89">
        <v>70470.241714417454</v>
      </c>
      <c r="V127" s="51">
        <v>1.8758857563774239E-2</v>
      </c>
      <c r="W127" s="9">
        <v>2.3486038874177007E-4</v>
      </c>
      <c r="X127" s="86">
        <f t="shared" si="3"/>
        <v>10934.559440875035</v>
      </c>
    </row>
    <row r="128" spans="1:24" x14ac:dyDescent="0.3">
      <c r="A128" s="93">
        <v>2006</v>
      </c>
      <c r="B128" s="29">
        <v>39054</v>
      </c>
      <c r="C128" s="33">
        <v>12</v>
      </c>
      <c r="D128" s="2">
        <v>3</v>
      </c>
      <c r="E128" s="33">
        <v>337</v>
      </c>
      <c r="F128" s="92">
        <v>337</v>
      </c>
      <c r="G128" s="37">
        <v>-2.9246250000000003</v>
      </c>
      <c r="H128" s="4">
        <v>127.29375000000003</v>
      </c>
      <c r="I128" s="37">
        <v>-0.56377083333333355</v>
      </c>
      <c r="J128" s="4">
        <v>8.180112007168459</v>
      </c>
      <c r="K128" s="37">
        <v>8.8578673835125432</v>
      </c>
      <c r="L128" s="4">
        <v>8.3781496415770604</v>
      </c>
      <c r="M128" s="37">
        <v>2.317727150537634</v>
      </c>
      <c r="N128" s="5">
        <v>253.22390909090899</v>
      </c>
      <c r="O128" s="41">
        <v>253.22390909090899</v>
      </c>
      <c r="P128" s="4">
        <v>21.878545745454534</v>
      </c>
      <c r="Q128" s="44">
        <f t="shared" si="2"/>
        <v>21.878545745454538</v>
      </c>
      <c r="R128" s="8">
        <v>127.29375</v>
      </c>
      <c r="S128" s="89">
        <v>928.81158000000096</v>
      </c>
      <c r="T128" s="31">
        <v>34157.916942841337</v>
      </c>
      <c r="U128" s="89">
        <v>70446.711024525197</v>
      </c>
      <c r="V128" s="51">
        <v>2.3555418886775023E-2</v>
      </c>
      <c r="W128" s="9">
        <v>3.0959069882863178E-4</v>
      </c>
      <c r="X128" s="86">
        <f t="shared" si="3"/>
        <v>10956.437986620489</v>
      </c>
    </row>
    <row r="129" spans="1:24" x14ac:dyDescent="0.3">
      <c r="A129" s="93">
        <v>2006</v>
      </c>
      <c r="B129" s="29">
        <v>39055</v>
      </c>
      <c r="C129" s="33">
        <v>12</v>
      </c>
      <c r="D129" s="2">
        <v>4</v>
      </c>
      <c r="E129" s="33">
        <v>338</v>
      </c>
      <c r="F129" s="92">
        <v>338</v>
      </c>
      <c r="G129" s="37">
        <v>-4.8517916666666663</v>
      </c>
      <c r="H129" s="4">
        <v>134.53124999999997</v>
      </c>
      <c r="I129" s="37">
        <v>-2.9398437499999996</v>
      </c>
      <c r="J129" s="4">
        <v>8.0854861111111109</v>
      </c>
      <c r="K129" s="37">
        <v>8.8154861111111114</v>
      </c>
      <c r="L129" s="4">
        <v>8.3593055555555562</v>
      </c>
      <c r="M129" s="37">
        <v>2.2690555555555556</v>
      </c>
      <c r="N129" s="5" t="s">
        <v>27</v>
      </c>
      <c r="O129" s="41">
        <v>111.87383939393899</v>
      </c>
      <c r="P129" s="4" t="s">
        <v>27</v>
      </c>
      <c r="Q129" s="44">
        <f t="shared" si="2"/>
        <v>9.6658997236363291</v>
      </c>
      <c r="R129" s="8">
        <v>134.53125</v>
      </c>
      <c r="S129" s="89">
        <v>981.62071999999898</v>
      </c>
      <c r="T129" s="27"/>
      <c r="U129" s="89">
        <v>70423.18033463294</v>
      </c>
      <c r="V129" s="51" t="s">
        <v>27</v>
      </c>
      <c r="W129" s="9" t="s">
        <v>27</v>
      </c>
      <c r="X129" s="86">
        <f t="shared" si="3"/>
        <v>10966.103886344124</v>
      </c>
    </row>
    <row r="130" spans="1:24" x14ac:dyDescent="0.3">
      <c r="A130" s="93">
        <v>2006</v>
      </c>
      <c r="B130" s="29">
        <v>39056</v>
      </c>
      <c r="C130" s="33">
        <v>12</v>
      </c>
      <c r="D130" s="2">
        <v>5</v>
      </c>
      <c r="E130" s="33">
        <v>339</v>
      </c>
      <c r="F130" s="92">
        <v>339</v>
      </c>
      <c r="G130" s="37">
        <v>-5.4479791666666664</v>
      </c>
      <c r="H130" s="4">
        <v>134.83124999999998</v>
      </c>
      <c r="I130" s="37">
        <v>-3.3873854166666648</v>
      </c>
      <c r="J130" s="4">
        <v>7.9733333333333336</v>
      </c>
      <c r="K130" s="37">
        <v>8.6040972222222223</v>
      </c>
      <c r="L130" s="4">
        <v>8.1013194444444423</v>
      </c>
      <c r="M130" s="37">
        <v>1.7983472222222219</v>
      </c>
      <c r="N130" s="5" t="s">
        <v>27</v>
      </c>
      <c r="O130" s="41">
        <v>-29.476230303030299</v>
      </c>
      <c r="P130" s="4" t="s">
        <v>27</v>
      </c>
      <c r="Q130" s="44">
        <f t="shared" si="2"/>
        <v>-2.5467462981818181</v>
      </c>
      <c r="R130" s="8">
        <v>134.83125000000001</v>
      </c>
      <c r="S130" s="89">
        <v>983.80970000000002</v>
      </c>
      <c r="T130" s="27"/>
      <c r="U130" s="89">
        <v>70399.649644740683</v>
      </c>
      <c r="V130" s="51" t="s">
        <v>27</v>
      </c>
      <c r="W130" s="9" t="s">
        <v>27</v>
      </c>
      <c r="X130" s="86">
        <f t="shared" si="3"/>
        <v>10963.557140045943</v>
      </c>
    </row>
    <row r="131" spans="1:24" x14ac:dyDescent="0.3">
      <c r="A131" s="93">
        <v>2006</v>
      </c>
      <c r="B131" s="29">
        <v>39057</v>
      </c>
      <c r="C131" s="33">
        <v>12</v>
      </c>
      <c r="D131" s="2">
        <v>6</v>
      </c>
      <c r="E131" s="33">
        <v>340</v>
      </c>
      <c r="F131" s="92">
        <v>340</v>
      </c>
      <c r="G131" s="37">
        <v>-6.7291250000000007</v>
      </c>
      <c r="H131" s="4">
        <v>140.29166666666669</v>
      </c>
      <c r="I131" s="37">
        <v>-4.4888645833333332</v>
      </c>
      <c r="J131" s="4">
        <v>7.9084722222222199</v>
      </c>
      <c r="K131" s="37">
        <v>8.5087499999999991</v>
      </c>
      <c r="L131" s="4">
        <v>8.0342361111111114</v>
      </c>
      <c r="M131" s="37">
        <v>1.739638888888889</v>
      </c>
      <c r="N131" s="5">
        <v>-170.8263</v>
      </c>
      <c r="O131" s="41">
        <v>-170.8263</v>
      </c>
      <c r="P131" s="4">
        <v>-14.75939232</v>
      </c>
      <c r="Q131" s="44">
        <f t="shared" ref="Q131:Q155" si="4">O131*60*60*24/10^6</f>
        <v>-14.759392319999998</v>
      </c>
      <c r="R131" s="8">
        <v>140.29167000000001</v>
      </c>
      <c r="S131" s="89">
        <v>1023.6522</v>
      </c>
      <c r="T131" s="27"/>
      <c r="U131" s="89">
        <v>70376.118954848425</v>
      </c>
      <c r="V131" s="51">
        <v>-1.4418366590194562E-2</v>
      </c>
      <c r="W131" s="9">
        <v>-2.0907535775469059E-4</v>
      </c>
      <c r="X131" s="86">
        <f t="shared" si="3"/>
        <v>10948.797747725943</v>
      </c>
    </row>
    <row r="132" spans="1:24" x14ac:dyDescent="0.3">
      <c r="A132" s="93">
        <v>2006</v>
      </c>
      <c r="B132" s="29">
        <v>39058</v>
      </c>
      <c r="C132" s="33">
        <v>12</v>
      </c>
      <c r="D132" s="2">
        <v>7</v>
      </c>
      <c r="E132" s="33">
        <v>341</v>
      </c>
      <c r="F132" s="92">
        <v>341</v>
      </c>
      <c r="G132" s="37">
        <v>-7.2513333333333341</v>
      </c>
      <c r="H132" s="4">
        <v>140.73333333333332</v>
      </c>
      <c r="I132" s="37">
        <v>-5.2572187499999998</v>
      </c>
      <c r="J132" s="4">
        <v>7.8130555555555548</v>
      </c>
      <c r="K132" s="37">
        <v>8.5607638888888875</v>
      </c>
      <c r="L132" s="4">
        <v>7.9870138888888889</v>
      </c>
      <c r="M132" s="37">
        <v>1.7381527777777777</v>
      </c>
      <c r="N132" s="5">
        <v>-120.8176</v>
      </c>
      <c r="O132" s="41">
        <v>-120.8176</v>
      </c>
      <c r="P132" s="4">
        <v>-10.438640640000001</v>
      </c>
      <c r="Q132" s="44">
        <f t="shared" si="4"/>
        <v>-10.438640640000001</v>
      </c>
      <c r="R132" s="8">
        <v>140.73333</v>
      </c>
      <c r="S132" s="89">
        <v>1026.8748000000001</v>
      </c>
      <c r="T132" s="27"/>
      <c r="U132" s="89">
        <v>70352.588264956168</v>
      </c>
      <c r="V132" s="51">
        <v>-1.0165445907701862E-2</v>
      </c>
      <c r="W132" s="9">
        <v>-1.4792221523117184E-4</v>
      </c>
      <c r="X132" s="86">
        <f t="shared" ref="X132:X195" si="5">X131+Q132</f>
        <v>10938.359107085942</v>
      </c>
    </row>
    <row r="133" spans="1:24" x14ac:dyDescent="0.3">
      <c r="A133" s="93">
        <v>2006</v>
      </c>
      <c r="B133" s="29">
        <v>39059</v>
      </c>
      <c r="C133" s="33">
        <v>12</v>
      </c>
      <c r="D133" s="2">
        <v>8</v>
      </c>
      <c r="E133" s="33">
        <v>342</v>
      </c>
      <c r="F133" s="92">
        <v>342</v>
      </c>
      <c r="G133" s="37">
        <v>-10.218124999999999</v>
      </c>
      <c r="H133" s="4">
        <v>140.22499999999994</v>
      </c>
      <c r="I133" s="37">
        <v>-10.761572916666669</v>
      </c>
      <c r="J133" s="4">
        <v>7.7420833333333334</v>
      </c>
      <c r="K133" s="37">
        <v>8.4986805555555538</v>
      </c>
      <c r="L133" s="4">
        <v>7.9079861111111116</v>
      </c>
      <c r="M133" s="37">
        <v>1.6979097222222224</v>
      </c>
      <c r="N133" s="5" t="s">
        <v>27</v>
      </c>
      <c r="O133" s="41">
        <v>14.97509</v>
      </c>
      <c r="P133" s="4" t="s">
        <v>27</v>
      </c>
      <c r="Q133" s="44">
        <f t="shared" si="4"/>
        <v>1.293847776</v>
      </c>
      <c r="R133" s="8">
        <v>140.22499999999999</v>
      </c>
      <c r="S133" s="89">
        <v>1023.1657</v>
      </c>
      <c r="T133" s="27"/>
      <c r="U133" s="89">
        <v>70329.057575063911</v>
      </c>
      <c r="V133" s="51" t="s">
        <v>27</v>
      </c>
      <c r="W133" s="9" t="s">
        <v>27</v>
      </c>
      <c r="X133" s="86">
        <f t="shared" si="5"/>
        <v>10939.652954861942</v>
      </c>
    </row>
    <row r="134" spans="1:24" x14ac:dyDescent="0.3">
      <c r="A134" s="93">
        <v>2006</v>
      </c>
      <c r="B134" s="29">
        <v>39060</v>
      </c>
      <c r="C134" s="33">
        <v>12</v>
      </c>
      <c r="D134" s="2">
        <v>9</v>
      </c>
      <c r="E134" s="33">
        <v>343</v>
      </c>
      <c r="F134" s="92">
        <v>343</v>
      </c>
      <c r="G134" s="37">
        <v>-11.264104166666669</v>
      </c>
      <c r="H134" s="4">
        <v>138.70208333333332</v>
      </c>
      <c r="I134" s="37">
        <v>-11.929333333333336</v>
      </c>
      <c r="J134" s="4">
        <v>7.6904027777777779</v>
      </c>
      <c r="K134" s="37">
        <v>8.5490277777777788</v>
      </c>
      <c r="L134" s="4">
        <v>7.8149999999999977</v>
      </c>
      <c r="M134" s="37">
        <v>1.5921458333333331</v>
      </c>
      <c r="N134" s="5">
        <v>150.76777999999999</v>
      </c>
      <c r="O134" s="41">
        <v>150.76777999999999</v>
      </c>
      <c r="P134" s="4">
        <v>13.026336191999999</v>
      </c>
      <c r="Q134" s="44">
        <f t="shared" si="4"/>
        <v>13.026336191999999</v>
      </c>
      <c r="R134" s="8">
        <v>138.70208</v>
      </c>
      <c r="S134" s="89">
        <v>1012.0536</v>
      </c>
      <c r="T134" s="27"/>
      <c r="U134" s="89">
        <v>70305.526885171654</v>
      </c>
      <c r="V134" s="51">
        <v>1.2871191721947509E-2</v>
      </c>
      <c r="W134" s="9">
        <v>1.8472346694885315E-4</v>
      </c>
      <c r="X134" s="86">
        <f t="shared" si="5"/>
        <v>10952.679291053943</v>
      </c>
    </row>
    <row r="135" spans="1:24" x14ac:dyDescent="0.3">
      <c r="A135" s="93">
        <v>2006</v>
      </c>
      <c r="B135" s="29">
        <v>39061</v>
      </c>
      <c r="C135" s="33">
        <v>12</v>
      </c>
      <c r="D135" s="2">
        <v>10</v>
      </c>
      <c r="E135" s="33">
        <v>344</v>
      </c>
      <c r="F135" s="92">
        <v>344</v>
      </c>
      <c r="G135" s="37">
        <v>-3.1680833333333331</v>
      </c>
      <c r="H135" s="4">
        <v>140.78749999999997</v>
      </c>
      <c r="I135" s="37">
        <v>-1.020833333333333</v>
      </c>
      <c r="J135" s="4">
        <v>7.5312400793650793</v>
      </c>
      <c r="K135" s="37">
        <v>8.4085515873015879</v>
      </c>
      <c r="L135" s="4">
        <v>7.6467182539682526</v>
      </c>
      <c r="M135" s="37">
        <v>1.5410416666666666</v>
      </c>
      <c r="N135" s="5">
        <v>134.90104705882399</v>
      </c>
      <c r="O135" s="41">
        <v>134.90104705882399</v>
      </c>
      <c r="P135" s="4">
        <v>11.655450465882392</v>
      </c>
      <c r="Q135" s="44">
        <f t="shared" si="4"/>
        <v>11.655450465882392</v>
      </c>
      <c r="R135" s="8">
        <v>140.78749999999999</v>
      </c>
      <c r="S135" s="89">
        <v>1027.2701</v>
      </c>
      <c r="T135" s="27"/>
      <c r="U135" s="89">
        <v>70281.996195279396</v>
      </c>
      <c r="V135" s="51">
        <v>1.1346043049338806E-2</v>
      </c>
      <c r="W135" s="9">
        <v>1.6534234822247922E-4</v>
      </c>
      <c r="X135" s="86">
        <f t="shared" si="5"/>
        <v>10964.334741519824</v>
      </c>
    </row>
    <row r="136" spans="1:24" x14ac:dyDescent="0.3">
      <c r="A136" s="93">
        <v>2006</v>
      </c>
      <c r="B136" s="29">
        <v>39062</v>
      </c>
      <c r="C136" s="33">
        <v>12</v>
      </c>
      <c r="D136" s="2">
        <v>11</v>
      </c>
      <c r="E136" s="33">
        <v>345</v>
      </c>
      <c r="F136" s="92">
        <v>345</v>
      </c>
      <c r="G136" s="37">
        <v>-0.25727659574468092</v>
      </c>
      <c r="H136" s="4">
        <v>140.69375000000002</v>
      </c>
      <c r="I136" s="37">
        <v>1.3251875000000002</v>
      </c>
      <c r="J136" s="4">
        <v>7.3316919191919192</v>
      </c>
      <c r="K136" s="37">
        <v>8.2652714646464673</v>
      </c>
      <c r="L136" s="4">
        <v>7.50169191919192</v>
      </c>
      <c r="M136" s="37">
        <v>1.4376426767676767</v>
      </c>
      <c r="N136" s="5" t="s">
        <v>27</v>
      </c>
      <c r="O136" s="41">
        <v>59.243898039215701</v>
      </c>
      <c r="P136" s="4" t="s">
        <v>27</v>
      </c>
      <c r="Q136" s="44">
        <f t="shared" si="4"/>
        <v>5.1186727905882368</v>
      </c>
      <c r="R136" s="8">
        <v>140.69374999999999</v>
      </c>
      <c r="S136" s="89">
        <v>1026.586</v>
      </c>
      <c r="T136" s="27"/>
      <c r="U136" s="89">
        <v>70258.465505387139</v>
      </c>
      <c r="V136" s="51" t="s">
        <v>27</v>
      </c>
      <c r="W136" s="9" t="s">
        <v>27</v>
      </c>
      <c r="X136" s="86">
        <f t="shared" si="5"/>
        <v>10969.453414310412</v>
      </c>
    </row>
    <row r="137" spans="1:24" x14ac:dyDescent="0.3">
      <c r="A137" s="93">
        <v>2006</v>
      </c>
      <c r="B137" s="29">
        <v>39063</v>
      </c>
      <c r="C137" s="33">
        <v>12</v>
      </c>
      <c r="D137" s="2">
        <v>12</v>
      </c>
      <c r="E137" s="33">
        <v>346</v>
      </c>
      <c r="F137" s="92">
        <v>346</v>
      </c>
      <c r="G137" s="37">
        <v>-1.695875</v>
      </c>
      <c r="H137" s="4">
        <v>144.37916666666666</v>
      </c>
      <c r="I137" s="37">
        <v>0.57320833333333265</v>
      </c>
      <c r="J137" s="4">
        <v>7.1189930555555554</v>
      </c>
      <c r="K137" s="37">
        <v>8.1890000000000001</v>
      </c>
      <c r="L137" s="4">
        <v>7.3968749999999988</v>
      </c>
      <c r="M137" s="37">
        <v>1.5971180555555557</v>
      </c>
      <c r="N137" s="5" t="s">
        <v>27</v>
      </c>
      <c r="O137" s="41">
        <v>-16.413250980392199</v>
      </c>
      <c r="P137" s="4" t="s">
        <v>27</v>
      </c>
      <c r="Q137" s="44">
        <f t="shared" si="4"/>
        <v>-1.4181048847058857</v>
      </c>
      <c r="R137" s="8">
        <v>144.37916999999999</v>
      </c>
      <c r="S137" s="89">
        <v>1053.4771000000001</v>
      </c>
      <c r="T137" s="27"/>
      <c r="U137" s="89">
        <v>70234.934815494882</v>
      </c>
      <c r="V137" s="51" t="s">
        <v>27</v>
      </c>
      <c r="W137" s="9" t="s">
        <v>27</v>
      </c>
      <c r="X137" s="86">
        <f t="shared" si="5"/>
        <v>10968.035309425706</v>
      </c>
    </row>
    <row r="138" spans="1:24" x14ac:dyDescent="0.3">
      <c r="A138" s="93">
        <v>2006</v>
      </c>
      <c r="B138" s="29">
        <v>39064</v>
      </c>
      <c r="C138" s="33">
        <v>12</v>
      </c>
      <c r="D138" s="2">
        <v>13</v>
      </c>
      <c r="E138" s="33">
        <v>347</v>
      </c>
      <c r="F138" s="92">
        <v>347</v>
      </c>
      <c r="G138" s="37">
        <v>-12.350833333333339</v>
      </c>
      <c r="H138" s="4">
        <v>146.79583333333338</v>
      </c>
      <c r="I138" s="37">
        <v>-8.3119375000000026</v>
      </c>
      <c r="J138" s="4">
        <v>7.2771241666666668</v>
      </c>
      <c r="K138" s="37">
        <v>8.1326694444444456</v>
      </c>
      <c r="L138" s="4">
        <v>7.4979861111111115</v>
      </c>
      <c r="M138" s="37">
        <v>1.9734191666666667</v>
      </c>
      <c r="N138" s="5">
        <v>-92.070400000000006</v>
      </c>
      <c r="O138" s="41">
        <v>-92.070400000000006</v>
      </c>
      <c r="P138" s="4">
        <v>-7.9548825600000006</v>
      </c>
      <c r="Q138" s="44">
        <f t="shared" si="4"/>
        <v>-7.9548825600000006</v>
      </c>
      <c r="R138" s="8">
        <v>146.79583</v>
      </c>
      <c r="S138" s="89">
        <v>1071.1105</v>
      </c>
      <c r="T138" s="27"/>
      <c r="U138" s="89">
        <v>70211.404125602625</v>
      </c>
      <c r="V138" s="51">
        <v>-7.4267619700321696E-3</v>
      </c>
      <c r="W138" s="9">
        <v>-1.1296785781177035E-4</v>
      </c>
      <c r="X138" s="86">
        <f t="shared" si="5"/>
        <v>10960.080426865707</v>
      </c>
    </row>
    <row r="139" spans="1:24" x14ac:dyDescent="0.3">
      <c r="A139" s="93">
        <v>2006</v>
      </c>
      <c r="B139" s="29">
        <v>39065</v>
      </c>
      <c r="C139" s="33">
        <v>12</v>
      </c>
      <c r="D139" s="2">
        <v>14</v>
      </c>
      <c r="E139" s="33">
        <v>348</v>
      </c>
      <c r="F139" s="92">
        <v>348</v>
      </c>
      <c r="G139" s="37">
        <v>-11.487083333333333</v>
      </c>
      <c r="H139" s="4">
        <v>140.2208333333333</v>
      </c>
      <c r="I139" s="37">
        <v>-7.8436979166666667</v>
      </c>
      <c r="J139" s="4">
        <v>7.2149438131313124</v>
      </c>
      <c r="K139" s="37">
        <v>8.0132196969696938</v>
      </c>
      <c r="L139" s="4">
        <v>7.363822601010102</v>
      </c>
      <c r="M139" s="37">
        <v>1.7704760101010102</v>
      </c>
      <c r="N139" s="5">
        <v>-1.5885</v>
      </c>
      <c r="O139" s="41">
        <v>-1.5885</v>
      </c>
      <c r="P139" s="4">
        <v>-0.13724639999999999</v>
      </c>
      <c r="Q139" s="44">
        <f t="shared" si="4"/>
        <v>-0.13724640000000002</v>
      </c>
      <c r="R139" s="8">
        <v>140.22083000000001</v>
      </c>
      <c r="S139" s="89">
        <v>1023.1353</v>
      </c>
      <c r="T139" s="27"/>
      <c r="U139" s="89">
        <v>70187.873435710368</v>
      </c>
      <c r="V139" s="51">
        <v>-1.3414295806268622E-4</v>
      </c>
      <c r="W139" s="9">
        <v>-1.9497438302115182E-6</v>
      </c>
      <c r="X139" s="86">
        <f t="shared" si="5"/>
        <v>10959.943180465707</v>
      </c>
    </row>
    <row r="140" spans="1:24" x14ac:dyDescent="0.3">
      <c r="A140" s="93">
        <v>2006</v>
      </c>
      <c r="B140" s="29">
        <v>39066</v>
      </c>
      <c r="C140" s="33">
        <v>12</v>
      </c>
      <c r="D140" s="2">
        <v>15</v>
      </c>
      <c r="E140" s="33">
        <v>349</v>
      </c>
      <c r="F140" s="92">
        <v>349</v>
      </c>
      <c r="G140" s="37">
        <v>-9.0481874999999992</v>
      </c>
      <c r="H140" s="4">
        <v>139.30416666666673</v>
      </c>
      <c r="I140" s="37">
        <v>-7.0017604166666665</v>
      </c>
      <c r="J140" s="4">
        <v>7.1140763888888907</v>
      </c>
      <c r="K140" s="37">
        <v>8.1112499999999965</v>
      </c>
      <c r="L140" s="4">
        <v>7.429743055555555</v>
      </c>
      <c r="M140" s="37">
        <v>2.0992013888888894</v>
      </c>
      <c r="N140" s="5" t="s">
        <v>27</v>
      </c>
      <c r="O140" s="41">
        <v>36.742192307692299</v>
      </c>
      <c r="P140" s="4" t="s">
        <v>27</v>
      </c>
      <c r="Q140" s="44">
        <f t="shared" si="4"/>
        <v>3.1745254153846143</v>
      </c>
      <c r="R140" s="8">
        <v>139.30417</v>
      </c>
      <c r="S140" s="89">
        <v>1016.4468000000001</v>
      </c>
      <c r="T140" s="27"/>
      <c r="U140" s="89">
        <v>70164.34274581811</v>
      </c>
      <c r="V140" s="51" t="s">
        <v>27</v>
      </c>
      <c r="W140" s="9" t="s">
        <v>27</v>
      </c>
      <c r="X140" s="86">
        <f t="shared" si="5"/>
        <v>10963.117705881092</v>
      </c>
    </row>
    <row r="141" spans="1:24" x14ac:dyDescent="0.3">
      <c r="A141" s="93">
        <v>2006</v>
      </c>
      <c r="B141" s="29">
        <v>39067</v>
      </c>
      <c r="C141" s="33">
        <v>12</v>
      </c>
      <c r="D141" s="2">
        <v>16</v>
      </c>
      <c r="E141" s="33">
        <v>350</v>
      </c>
      <c r="F141" s="92">
        <v>350</v>
      </c>
      <c r="G141" s="37">
        <v>-6.6684791666666667</v>
      </c>
      <c r="H141" s="4">
        <v>140.71458333333337</v>
      </c>
      <c r="I141" s="37">
        <v>-4.3885208333333319</v>
      </c>
      <c r="J141" s="4">
        <v>7.0571805555555569</v>
      </c>
      <c r="K141" s="37">
        <v>8.1653472222222234</v>
      </c>
      <c r="L141" s="4">
        <v>7.48948611111111</v>
      </c>
      <c r="M141" s="37">
        <v>2.6273333333333331</v>
      </c>
      <c r="N141" s="5">
        <v>75.072884615384595</v>
      </c>
      <c r="O141" s="41">
        <v>75.072884615384595</v>
      </c>
      <c r="P141" s="4">
        <v>6.486297230769229</v>
      </c>
      <c r="Q141" s="44">
        <f t="shared" si="4"/>
        <v>6.4862972307692299</v>
      </c>
      <c r="R141" s="8">
        <v>140.71458000000001</v>
      </c>
      <c r="S141" s="89">
        <v>1026.7380000000001</v>
      </c>
      <c r="T141" s="27"/>
      <c r="U141" s="89">
        <v>70140.812055925853</v>
      </c>
      <c r="V141" s="51">
        <v>6.3173828660714514E-3</v>
      </c>
      <c r="W141" s="9">
        <v>9.2211386144532394E-5</v>
      </c>
      <c r="X141" s="86">
        <f t="shared" si="5"/>
        <v>10969.604003111861</v>
      </c>
    </row>
    <row r="142" spans="1:24" x14ac:dyDescent="0.3">
      <c r="A142" s="93">
        <v>2006</v>
      </c>
      <c r="B142" s="29">
        <v>39068</v>
      </c>
      <c r="C142" s="33">
        <v>12</v>
      </c>
      <c r="D142" s="2">
        <v>17</v>
      </c>
      <c r="E142" s="33">
        <v>351</v>
      </c>
      <c r="F142" s="92">
        <v>351</v>
      </c>
      <c r="G142" s="37">
        <v>-4.9186041666666664</v>
      </c>
      <c r="H142" s="4">
        <v>143.51041666666666</v>
      </c>
      <c r="I142" s="37">
        <v>-2.542020833333333</v>
      </c>
      <c r="J142" s="4">
        <v>6.8041111111111121</v>
      </c>
      <c r="K142" s="37">
        <v>8.1984027777777797</v>
      </c>
      <c r="L142" s="4">
        <v>7.3771944444444442</v>
      </c>
      <c r="M142" s="37">
        <v>2.4941458333333331</v>
      </c>
      <c r="N142" s="5">
        <v>75.145300000000006</v>
      </c>
      <c r="O142" s="41">
        <v>75.145300000000006</v>
      </c>
      <c r="P142" s="4">
        <v>6.4925539200000006</v>
      </c>
      <c r="Q142" s="44">
        <f t="shared" si="4"/>
        <v>6.4925539200000015</v>
      </c>
      <c r="R142" s="8">
        <v>143.51042000000001</v>
      </c>
      <c r="S142" s="89">
        <v>1047.1380999999999</v>
      </c>
      <c r="T142" s="27"/>
      <c r="U142" s="89">
        <v>70117.281366033596</v>
      </c>
      <c r="V142" s="51">
        <v>6.2002842616921544E-3</v>
      </c>
      <c r="W142" s="9">
        <v>9.2333417191599895E-5</v>
      </c>
      <c r="X142" s="86">
        <f t="shared" si="5"/>
        <v>10976.09655703186</v>
      </c>
    </row>
    <row r="143" spans="1:24" x14ac:dyDescent="0.3">
      <c r="A143" s="93">
        <v>2006</v>
      </c>
      <c r="B143" s="29">
        <v>39069</v>
      </c>
      <c r="C143" s="33">
        <v>12</v>
      </c>
      <c r="D143" s="2">
        <v>18</v>
      </c>
      <c r="E143" s="33">
        <v>352</v>
      </c>
      <c r="F143" s="92">
        <v>352</v>
      </c>
      <c r="G143" s="37">
        <v>-8.5852500000000003</v>
      </c>
      <c r="H143" s="4">
        <v>144.29791666666662</v>
      </c>
      <c r="I143" s="37">
        <v>-6.1878229166666667</v>
      </c>
      <c r="J143" s="4">
        <v>6.3527361111111107</v>
      </c>
      <c r="K143" s="37">
        <v>8.0225972222222222</v>
      </c>
      <c r="L143" s="4">
        <v>7.2284861111111125</v>
      </c>
      <c r="M143" s="37">
        <v>2.4621874999999993</v>
      </c>
      <c r="N143" s="5">
        <v>66.406336170212796</v>
      </c>
      <c r="O143" s="41">
        <v>66.406336170212796</v>
      </c>
      <c r="P143" s="4">
        <v>5.7375074451063854</v>
      </c>
      <c r="Q143" s="44">
        <f t="shared" si="4"/>
        <v>5.7375074451063854</v>
      </c>
      <c r="R143" s="8">
        <v>144.29792</v>
      </c>
      <c r="S143" s="89">
        <v>1052.8842</v>
      </c>
      <c r="T143" s="27"/>
      <c r="U143" s="89">
        <v>70093.750676141339</v>
      </c>
      <c r="V143" s="51">
        <v>5.4493243994966694E-3</v>
      </c>
      <c r="W143" s="9">
        <v>8.1624832082135998E-5</v>
      </c>
      <c r="X143" s="86">
        <f t="shared" si="5"/>
        <v>10981.834064476967</v>
      </c>
    </row>
    <row r="144" spans="1:24" x14ac:dyDescent="0.3">
      <c r="A144" s="93">
        <v>2006</v>
      </c>
      <c r="B144" s="29">
        <v>39070</v>
      </c>
      <c r="C144" s="33">
        <v>12</v>
      </c>
      <c r="D144" s="2">
        <v>19</v>
      </c>
      <c r="E144" s="33">
        <v>353</v>
      </c>
      <c r="F144" s="92">
        <v>353</v>
      </c>
      <c r="G144" s="37">
        <v>-7.5834791666666659</v>
      </c>
      <c r="H144" s="4">
        <v>143.49166666666667</v>
      </c>
      <c r="I144" s="37">
        <v>-5.1263125000000009</v>
      </c>
      <c r="J144" s="4">
        <v>6.2612013888888889</v>
      </c>
      <c r="K144" s="37">
        <v>7.8487013888888884</v>
      </c>
      <c r="L144" s="4">
        <v>7.1312847222222233</v>
      </c>
      <c r="M144" s="37">
        <v>2.4616874999999996</v>
      </c>
      <c r="N144" s="5">
        <v>67.6023</v>
      </c>
      <c r="O144" s="41">
        <v>67.6023</v>
      </c>
      <c r="P144" s="4">
        <v>5.8408387199999998</v>
      </c>
      <c r="Q144" s="44">
        <f t="shared" si="4"/>
        <v>5.8408387199999998</v>
      </c>
      <c r="R144" s="8">
        <v>143.49167</v>
      </c>
      <c r="S144" s="89">
        <v>1047.0012999999999</v>
      </c>
      <c r="T144" s="27"/>
      <c r="U144" s="89">
        <v>70070.219986249082</v>
      </c>
      <c r="V144" s="51">
        <v>5.5786356214583286E-3</v>
      </c>
      <c r="W144" s="9">
        <v>8.3124683387130643E-5</v>
      </c>
      <c r="X144" s="86">
        <f t="shared" si="5"/>
        <v>10987.674903196967</v>
      </c>
    </row>
    <row r="145" spans="1:24" x14ac:dyDescent="0.3">
      <c r="A145" s="93">
        <v>2006</v>
      </c>
      <c r="B145" s="29">
        <v>39071</v>
      </c>
      <c r="C145" s="33">
        <v>12</v>
      </c>
      <c r="D145" s="2">
        <v>20</v>
      </c>
      <c r="E145" s="33">
        <v>354</v>
      </c>
      <c r="F145" s="92">
        <v>354</v>
      </c>
      <c r="G145" s="37">
        <v>-5.3669583333333337</v>
      </c>
      <c r="H145" s="4">
        <v>143.73541666666665</v>
      </c>
      <c r="I145" s="37">
        <v>-3.6413437500000008</v>
      </c>
      <c r="J145" s="4">
        <v>6.2615486111111123</v>
      </c>
      <c r="K145" s="37">
        <v>7.8566944444444458</v>
      </c>
      <c r="L145" s="4">
        <v>7.1181666666666672</v>
      </c>
      <c r="M145" s="37">
        <v>2.4487569444444444</v>
      </c>
      <c r="N145" s="5">
        <v>71.349599999999995</v>
      </c>
      <c r="O145" s="41">
        <v>71.349599999999995</v>
      </c>
      <c r="P145" s="4">
        <v>6.164605439999999</v>
      </c>
      <c r="Q145" s="44">
        <f t="shared" si="4"/>
        <v>6.1646054399999999</v>
      </c>
      <c r="R145" s="8">
        <v>143.73542</v>
      </c>
      <c r="S145" s="89">
        <v>1048.7799</v>
      </c>
      <c r="T145" s="27"/>
      <c r="U145" s="89">
        <v>70046.689296356824</v>
      </c>
      <c r="V145" s="51">
        <v>5.8778832291938848E-3</v>
      </c>
      <c r="W145" s="9">
        <v>8.7763893480986469E-5</v>
      </c>
      <c r="X145" s="86">
        <f t="shared" si="5"/>
        <v>10993.839508636967</v>
      </c>
    </row>
    <row r="146" spans="1:24" x14ac:dyDescent="0.3">
      <c r="A146" s="93">
        <v>2006</v>
      </c>
      <c r="B146" s="29">
        <v>39072</v>
      </c>
      <c r="C146" s="33">
        <v>12</v>
      </c>
      <c r="D146" s="2">
        <v>21</v>
      </c>
      <c r="E146" s="33">
        <v>355</v>
      </c>
      <c r="F146" s="92">
        <v>355</v>
      </c>
      <c r="G146" s="37">
        <v>-6.5112291666666664</v>
      </c>
      <c r="H146" s="4">
        <v>143.89791666666667</v>
      </c>
      <c r="I146" s="37">
        <v>-4.2387812500000006</v>
      </c>
      <c r="J146" s="4">
        <v>6.3008333333333333</v>
      </c>
      <c r="K146" s="37">
        <v>7.8138125</v>
      </c>
      <c r="L146" s="4">
        <v>7.0691527777777781</v>
      </c>
      <c r="M146" s="37">
        <v>2.4092638888888889</v>
      </c>
      <c r="N146" s="5">
        <v>54.786949999999997</v>
      </c>
      <c r="O146" s="41">
        <v>54.786949999999997</v>
      </c>
      <c r="P146" s="4">
        <v>4.7335924799999995</v>
      </c>
      <c r="Q146" s="44">
        <f t="shared" si="4"/>
        <v>4.7335924799999995</v>
      </c>
      <c r="R146" s="8">
        <v>143.89792</v>
      </c>
      <c r="S146" s="89">
        <v>1049.9656</v>
      </c>
      <c r="T146" s="27"/>
      <c r="U146" s="89">
        <v>70023.158606464567</v>
      </c>
      <c r="V146" s="51">
        <v>4.5083312787916963E-3</v>
      </c>
      <c r="W146" s="9">
        <v>6.7415122109130063E-5</v>
      </c>
      <c r="X146" s="86">
        <f t="shared" si="5"/>
        <v>10998.573101116968</v>
      </c>
    </row>
    <row r="147" spans="1:24" x14ac:dyDescent="0.3">
      <c r="A147" s="93">
        <v>2006</v>
      </c>
      <c r="B147" s="29">
        <v>39073</v>
      </c>
      <c r="C147" s="33">
        <v>12</v>
      </c>
      <c r="D147" s="2">
        <v>22</v>
      </c>
      <c r="E147" s="33">
        <v>356</v>
      </c>
      <c r="F147" s="92">
        <v>356</v>
      </c>
      <c r="G147" s="37">
        <v>-5.7275416666666672</v>
      </c>
      <c r="H147" s="4">
        <v>143.43958333333333</v>
      </c>
      <c r="I147" s="37">
        <v>-2.9892708333333338</v>
      </c>
      <c r="J147" s="4">
        <v>6.1352569444444462</v>
      </c>
      <c r="K147" s="37">
        <v>7.7926666666666646</v>
      </c>
      <c r="L147" s="4">
        <v>6.8844791666666652</v>
      </c>
      <c r="M147" s="37">
        <v>2.353951388888889</v>
      </c>
      <c r="N147" s="5" t="s">
        <v>27</v>
      </c>
      <c r="O147" s="41">
        <v>-14.653775</v>
      </c>
      <c r="P147" s="4" t="s">
        <v>27</v>
      </c>
      <c r="Q147" s="44">
        <f t="shared" si="4"/>
        <v>-1.26608616</v>
      </c>
      <c r="R147" s="8">
        <v>143.43958000000001</v>
      </c>
      <c r="S147" s="89">
        <v>1046.6212</v>
      </c>
      <c r="T147" s="27"/>
      <c r="U147" s="89">
        <v>69999.62791657231</v>
      </c>
      <c r="V147" s="51" t="s">
        <v>27</v>
      </c>
      <c r="W147" s="9" t="s">
        <v>27</v>
      </c>
      <c r="X147" s="86">
        <f t="shared" si="5"/>
        <v>10997.307014956968</v>
      </c>
    </row>
    <row r="148" spans="1:24" x14ac:dyDescent="0.3">
      <c r="A148" s="93">
        <v>2006</v>
      </c>
      <c r="B148" s="29">
        <v>39074</v>
      </c>
      <c r="C148" s="33">
        <v>12</v>
      </c>
      <c r="D148" s="2">
        <v>23</v>
      </c>
      <c r="E148" s="33">
        <v>357</v>
      </c>
      <c r="F148" s="92">
        <v>357</v>
      </c>
      <c r="G148" s="37">
        <v>-5.3465000000000016</v>
      </c>
      <c r="H148" s="4">
        <v>143.01458333333332</v>
      </c>
      <c r="I148" s="37">
        <v>-3.2740624999999999</v>
      </c>
      <c r="J148" s="4">
        <v>6.2049444444444442</v>
      </c>
      <c r="K148" s="37">
        <v>7.7046944444444421</v>
      </c>
      <c r="L148" s="4">
        <v>6.9621249999999995</v>
      </c>
      <c r="M148" s="37">
        <v>2.3537569444444442</v>
      </c>
      <c r="N148" s="5">
        <v>-84.094499999999996</v>
      </c>
      <c r="O148" s="41">
        <v>-84.094499999999996</v>
      </c>
      <c r="P148" s="4">
        <v>-7.2657647999999995</v>
      </c>
      <c r="Q148" s="44">
        <f t="shared" si="4"/>
        <v>-7.2657648000000004</v>
      </c>
      <c r="R148" s="8">
        <v>143.01458</v>
      </c>
      <c r="S148" s="89">
        <v>1043.5201999999999</v>
      </c>
      <c r="T148" s="27"/>
      <c r="U148" s="89">
        <v>69976.097226680053</v>
      </c>
      <c r="V148" s="51">
        <v>-6.9627446973005254E-3</v>
      </c>
      <c r="W148" s="9">
        <v>-1.0355228527610074E-4</v>
      </c>
      <c r="X148" s="86">
        <f t="shared" si="5"/>
        <v>10990.041250156968</v>
      </c>
    </row>
    <row r="149" spans="1:24" x14ac:dyDescent="0.3">
      <c r="A149" s="93">
        <v>2006</v>
      </c>
      <c r="B149" s="29">
        <v>39075</v>
      </c>
      <c r="C149" s="33">
        <v>12</v>
      </c>
      <c r="D149" s="2">
        <v>24</v>
      </c>
      <c r="E149" s="33">
        <v>358</v>
      </c>
      <c r="F149" s="92">
        <v>358</v>
      </c>
      <c r="G149" s="37">
        <v>-6.3153750000000004</v>
      </c>
      <c r="H149" s="4">
        <v>142.97500000000005</v>
      </c>
      <c r="I149" s="37">
        <v>-4.877052083333334</v>
      </c>
      <c r="J149" s="4">
        <v>6.2332430555555547</v>
      </c>
      <c r="K149" s="37">
        <v>7.5545763888888926</v>
      </c>
      <c r="L149" s="4">
        <v>6.9254027777777791</v>
      </c>
      <c r="M149" s="37">
        <v>2.3185416666666674</v>
      </c>
      <c r="N149" s="5" t="s">
        <v>27</v>
      </c>
      <c r="O149" s="41">
        <v>-56.926261428571401</v>
      </c>
      <c r="P149" s="4" t="s">
        <v>27</v>
      </c>
      <c r="Q149" s="44">
        <f t="shared" si="4"/>
        <v>-4.9184289874285696</v>
      </c>
      <c r="R149" s="8">
        <v>142.97499999999999</v>
      </c>
      <c r="S149" s="89">
        <v>1043.2313999999999</v>
      </c>
      <c r="T149" s="27"/>
      <c r="U149" s="89">
        <v>69952.566536787795</v>
      </c>
      <c r="V149" s="51" t="s">
        <v>27</v>
      </c>
      <c r="W149" s="9" t="s">
        <v>27</v>
      </c>
      <c r="X149" s="86">
        <f t="shared" si="5"/>
        <v>10985.12282116954</v>
      </c>
    </row>
    <row r="150" spans="1:24" x14ac:dyDescent="0.3">
      <c r="A150" s="93">
        <v>2006</v>
      </c>
      <c r="B150" s="29">
        <v>39076</v>
      </c>
      <c r="C150" s="33">
        <v>12</v>
      </c>
      <c r="D150" s="2">
        <v>25</v>
      </c>
      <c r="E150" s="33">
        <v>359</v>
      </c>
      <c r="F150" s="92">
        <v>359</v>
      </c>
      <c r="G150" s="37">
        <v>-8.0123333333333324</v>
      </c>
      <c r="H150" s="4">
        <v>143.01875000000001</v>
      </c>
      <c r="I150" s="37">
        <v>-5.9787395833333328</v>
      </c>
      <c r="J150" s="4">
        <v>6.1386458333333325</v>
      </c>
      <c r="K150" s="37">
        <v>7.5524236111111094</v>
      </c>
      <c r="L150" s="4">
        <v>6.8556458333333339</v>
      </c>
      <c r="M150" s="37">
        <v>2.2808958333333336</v>
      </c>
      <c r="N150" s="5" t="s">
        <v>27</v>
      </c>
      <c r="O150" s="41">
        <v>-29.758022857142901</v>
      </c>
      <c r="P150" s="4" t="s">
        <v>27</v>
      </c>
      <c r="Q150" s="44">
        <f t="shared" si="4"/>
        <v>-2.5710931748571464</v>
      </c>
      <c r="R150" s="8">
        <v>143.01875000000001</v>
      </c>
      <c r="S150" s="89">
        <v>1043.5506</v>
      </c>
      <c r="T150" s="27"/>
      <c r="U150" s="89">
        <v>69929.035846895538</v>
      </c>
      <c r="V150" s="51" t="s">
        <v>27</v>
      </c>
      <c r="W150" s="9" t="s">
        <v>27</v>
      </c>
      <c r="X150" s="86">
        <f t="shared" si="5"/>
        <v>10982.551727994683</v>
      </c>
    </row>
    <row r="151" spans="1:24" x14ac:dyDescent="0.3">
      <c r="A151" s="93">
        <v>2006</v>
      </c>
      <c r="B151" s="29">
        <v>39077</v>
      </c>
      <c r="C151" s="33">
        <v>12</v>
      </c>
      <c r="D151" s="2">
        <v>26</v>
      </c>
      <c r="E151" s="33">
        <v>360</v>
      </c>
      <c r="F151" s="92">
        <v>360</v>
      </c>
      <c r="G151" s="37">
        <v>-9.4718750000000007</v>
      </c>
      <c r="H151" s="4">
        <v>142.92708333333326</v>
      </c>
      <c r="I151" s="37">
        <v>-9.0988854166666648</v>
      </c>
      <c r="J151" s="4">
        <v>5.9238333333333344</v>
      </c>
      <c r="K151" s="37">
        <v>7.5457777777777784</v>
      </c>
      <c r="L151" s="4">
        <v>6.7716527777777786</v>
      </c>
      <c r="M151" s="37">
        <v>2.1992708333333328</v>
      </c>
      <c r="N151" s="5" t="s">
        <v>27</v>
      </c>
      <c r="O151" s="41">
        <v>-2.5897842857142899</v>
      </c>
      <c r="P151" s="4" t="s">
        <v>27</v>
      </c>
      <c r="Q151" s="44">
        <f t="shared" si="4"/>
        <v>-0.22375736228571466</v>
      </c>
      <c r="R151" s="8">
        <v>142.92707999999999</v>
      </c>
      <c r="S151" s="89">
        <v>1042.8816999999999</v>
      </c>
      <c r="T151" s="27"/>
      <c r="U151" s="89">
        <v>69905.505157003281</v>
      </c>
      <c r="V151" s="51" t="s">
        <v>27</v>
      </c>
      <c r="W151" s="9" t="s">
        <v>27</v>
      </c>
      <c r="X151" s="86">
        <f t="shared" si="5"/>
        <v>10982.327970632397</v>
      </c>
    </row>
    <row r="152" spans="1:24" x14ac:dyDescent="0.3">
      <c r="A152" s="93">
        <v>2006</v>
      </c>
      <c r="B152" s="29">
        <v>39078</v>
      </c>
      <c r="C152" s="33">
        <v>12</v>
      </c>
      <c r="D152" s="2">
        <v>27</v>
      </c>
      <c r="E152" s="33">
        <v>361</v>
      </c>
      <c r="F152" s="92">
        <v>361</v>
      </c>
      <c r="G152" s="37">
        <v>-7.8297083333333335</v>
      </c>
      <c r="H152" s="4">
        <v>142.99791666666681</v>
      </c>
      <c r="I152" s="37">
        <v>-7.002604166666667</v>
      </c>
      <c r="J152" s="4">
        <v>5.931111111111111</v>
      </c>
      <c r="K152" s="37">
        <v>7.4905833333333334</v>
      </c>
      <c r="L152" s="4">
        <v>6.7305555555555552</v>
      </c>
      <c r="M152" s="37">
        <v>2.1196736111111107</v>
      </c>
      <c r="N152" s="5" t="s">
        <v>27</v>
      </c>
      <c r="O152" s="41">
        <v>24.578454285714301</v>
      </c>
      <c r="P152" s="4" t="s">
        <v>27</v>
      </c>
      <c r="Q152" s="44">
        <f t="shared" si="4"/>
        <v>2.1235784502857156</v>
      </c>
      <c r="R152" s="8">
        <v>142.99791999999999</v>
      </c>
      <c r="S152" s="89">
        <v>1043.3986</v>
      </c>
      <c r="T152" s="27"/>
      <c r="U152" s="89">
        <v>69881.974467111024</v>
      </c>
      <c r="V152" s="51" t="s">
        <v>27</v>
      </c>
      <c r="W152" s="9" t="s">
        <v>27</v>
      </c>
      <c r="X152" s="86">
        <f t="shared" si="5"/>
        <v>10984.451549082683</v>
      </c>
    </row>
    <row r="153" spans="1:24" x14ac:dyDescent="0.3">
      <c r="A153" s="93">
        <v>2006</v>
      </c>
      <c r="B153" s="29">
        <v>39079</v>
      </c>
      <c r="C153" s="33">
        <v>12</v>
      </c>
      <c r="D153" s="2">
        <v>28</v>
      </c>
      <c r="E153" s="33">
        <v>362</v>
      </c>
      <c r="F153" s="92">
        <v>362</v>
      </c>
      <c r="G153" s="37">
        <v>-4.9232916666666666</v>
      </c>
      <c r="H153" s="4">
        <v>143.23541666666668</v>
      </c>
      <c r="I153" s="37">
        <v>-2.6554791666666673</v>
      </c>
      <c r="J153" s="4">
        <v>5.7301319444444454</v>
      </c>
      <c r="K153" s="37">
        <v>7.3683125000000009</v>
      </c>
      <c r="L153" s="4">
        <v>6.6664930555555566</v>
      </c>
      <c r="M153" s="37">
        <v>2.0137361111111112</v>
      </c>
      <c r="N153" s="5">
        <v>51.746692857142897</v>
      </c>
      <c r="O153" s="41">
        <v>51.746692857142897</v>
      </c>
      <c r="P153" s="4">
        <v>4.4709142628571463</v>
      </c>
      <c r="Q153" s="44">
        <f t="shared" si="4"/>
        <v>4.4709142628571463</v>
      </c>
      <c r="R153" s="8">
        <v>143.23542</v>
      </c>
      <c r="S153" s="89">
        <v>1045.1315999999999</v>
      </c>
      <c r="T153" s="27"/>
      <c r="U153" s="89">
        <v>69858.443777218767</v>
      </c>
      <c r="V153" s="51">
        <v>4.2778483725692895E-3</v>
      </c>
      <c r="W153" s="9">
        <v>6.3834492324775835E-5</v>
      </c>
      <c r="X153" s="86">
        <f t="shared" si="5"/>
        <v>10988.92246334554</v>
      </c>
    </row>
    <row r="154" spans="1:24" x14ac:dyDescent="0.3">
      <c r="A154" s="93">
        <v>2006</v>
      </c>
      <c r="B154" s="29">
        <v>39080</v>
      </c>
      <c r="C154" s="33">
        <v>12</v>
      </c>
      <c r="D154" s="2">
        <v>29</v>
      </c>
      <c r="E154" s="33">
        <v>363</v>
      </c>
      <c r="F154" s="92">
        <v>363</v>
      </c>
      <c r="G154" s="37">
        <v>-3.8877708333333332</v>
      </c>
      <c r="H154" s="4">
        <v>143.74166666666665</v>
      </c>
      <c r="I154" s="37">
        <v>-1.3131041666666663</v>
      </c>
      <c r="J154" s="4">
        <v>5.6283541666666652</v>
      </c>
      <c r="K154" s="37">
        <v>7.2164236111111109</v>
      </c>
      <c r="L154" s="4">
        <v>6.5075624999999997</v>
      </c>
      <c r="M154" s="37">
        <v>1.8999930555555558</v>
      </c>
      <c r="N154" s="5">
        <v>38.948647826086997</v>
      </c>
      <c r="O154" s="41">
        <v>38.948647826086997</v>
      </c>
      <c r="P154" s="4">
        <v>3.3651631721739164</v>
      </c>
      <c r="Q154" s="44">
        <f t="shared" si="4"/>
        <v>3.3651631721739164</v>
      </c>
      <c r="R154" s="8">
        <v>143.74167</v>
      </c>
      <c r="S154" s="89">
        <v>1048.8254999999999</v>
      </c>
      <c r="T154" s="27"/>
      <c r="U154" s="89">
        <v>69834.913087326509</v>
      </c>
      <c r="V154" s="51">
        <v>3.2085064185050521E-3</v>
      </c>
      <c r="W154" s="9">
        <v>4.8064176529650658E-5</v>
      </c>
      <c r="X154" s="86">
        <f t="shared" si="5"/>
        <v>10992.287626517713</v>
      </c>
    </row>
    <row r="155" spans="1:24" x14ac:dyDescent="0.3">
      <c r="A155" s="93">
        <v>2006</v>
      </c>
      <c r="B155" s="29">
        <v>39081</v>
      </c>
      <c r="C155" s="33">
        <v>12</v>
      </c>
      <c r="D155" s="2">
        <v>30</v>
      </c>
      <c r="E155" s="33">
        <v>364</v>
      </c>
      <c r="F155" s="92">
        <v>364</v>
      </c>
      <c r="G155" s="37">
        <v>-1.3373333333333337</v>
      </c>
      <c r="H155" s="4">
        <v>143.53958333333335</v>
      </c>
      <c r="I155" s="37">
        <v>1.0123020833333334</v>
      </c>
      <c r="J155" s="4">
        <v>5.2920138888888895</v>
      </c>
      <c r="K155" s="37">
        <v>7.1422986111111122</v>
      </c>
      <c r="L155" s="4">
        <v>6.5236111111111095</v>
      </c>
      <c r="M155" s="37">
        <v>1.8616875000000002</v>
      </c>
      <c r="N155" s="5" t="s">
        <v>27</v>
      </c>
      <c r="O155" s="41">
        <v>54.77</v>
      </c>
      <c r="P155" s="4" t="s">
        <v>27</v>
      </c>
      <c r="Q155" s="44">
        <f t="shared" si="4"/>
        <v>4.7321280000000012</v>
      </c>
      <c r="R155" s="8">
        <v>143.53958</v>
      </c>
      <c r="S155" s="89">
        <v>1047.3508999999999</v>
      </c>
      <c r="T155" s="27"/>
      <c r="U155" s="89">
        <v>69811.382397434252</v>
      </c>
      <c r="V155" s="51" t="s">
        <v>27</v>
      </c>
      <c r="W155" s="9" t="s">
        <v>27</v>
      </c>
      <c r="X155" s="86">
        <f t="shared" si="5"/>
        <v>10997.019754517712</v>
      </c>
    </row>
    <row r="156" spans="1:24" x14ac:dyDescent="0.3">
      <c r="A156" s="93">
        <v>2006</v>
      </c>
      <c r="B156" s="29">
        <v>39082</v>
      </c>
      <c r="C156" s="35">
        <v>12</v>
      </c>
      <c r="D156" s="55">
        <v>31</v>
      </c>
      <c r="E156" s="35">
        <v>365</v>
      </c>
      <c r="F156" s="93">
        <v>365</v>
      </c>
      <c r="G156" s="39">
        <v>3.7442708333333332</v>
      </c>
      <c r="H156" s="56">
        <v>139.91458333333335</v>
      </c>
      <c r="I156" s="39">
        <v>4.7210104166666671</v>
      </c>
      <c r="J156" s="56">
        <v>5.3360763888888885</v>
      </c>
      <c r="K156" s="39">
        <v>7.3320833333333333</v>
      </c>
      <c r="L156" s="56">
        <v>6.3599097222222225</v>
      </c>
      <c r="M156" s="39">
        <v>1.2077083333333334</v>
      </c>
      <c r="N156" s="57" t="s">
        <v>27</v>
      </c>
      <c r="O156" s="42">
        <v>70.64</v>
      </c>
      <c r="P156" s="56" t="s">
        <v>27</v>
      </c>
      <c r="Q156" s="45">
        <f>O156*60*60*24/10^6</f>
        <v>6.1032959999999994</v>
      </c>
      <c r="R156" s="58">
        <v>139.91458</v>
      </c>
      <c r="S156" s="90">
        <v>1020.9007</v>
      </c>
      <c r="T156" s="58"/>
      <c r="U156" s="90">
        <v>69787.851707541995</v>
      </c>
      <c r="V156" s="53" t="s">
        <v>27</v>
      </c>
      <c r="W156" s="59" t="s">
        <v>27</v>
      </c>
      <c r="X156" s="88">
        <f t="shared" si="5"/>
        <v>11003.123050517712</v>
      </c>
    </row>
    <row r="157" spans="1:24" x14ac:dyDescent="0.3">
      <c r="A157" s="93">
        <v>2007</v>
      </c>
      <c r="B157" s="29">
        <v>39083</v>
      </c>
      <c r="C157" s="32">
        <v>1</v>
      </c>
      <c r="D157" s="2">
        <v>1</v>
      </c>
      <c r="E157" s="32">
        <v>1</v>
      </c>
      <c r="F157" s="92">
        <v>366</v>
      </c>
      <c r="G157" s="4">
        <v>4.9129166666666668</v>
      </c>
      <c r="H157" s="36">
        <v>139.10416666666666</v>
      </c>
      <c r="I157" s="4">
        <v>6.3305312499999982</v>
      </c>
      <c r="J157" s="36">
        <v>5.5449236111111118</v>
      </c>
      <c r="K157" s="4">
        <v>7.3491388888888878</v>
      </c>
      <c r="L157" s="36">
        <v>6.3426180555555556</v>
      </c>
      <c r="M157" s="4">
        <v>1.7948055555555555</v>
      </c>
      <c r="N157" s="62">
        <v>86.507203703703695</v>
      </c>
      <c r="O157" s="6">
        <v>86.507203703703695</v>
      </c>
      <c r="P157" s="36">
        <v>7.4742223999999995</v>
      </c>
      <c r="Q157" s="7">
        <f>O157*60*60*24/10^6</f>
        <v>7.4742223999999986</v>
      </c>
      <c r="R157" s="60">
        <v>139.10416666666666</v>
      </c>
      <c r="S157" s="65">
        <v>1014.9874624999998</v>
      </c>
      <c r="T157" s="91"/>
      <c r="U157" s="89">
        <v>69764.321017649738</v>
      </c>
      <c r="V157" s="78">
        <v>7.3638568712862318E-3</v>
      </c>
      <c r="W157" s="79">
        <v>1.0686873467048835E-4</v>
      </c>
      <c r="X157" s="85">
        <f t="shared" si="5"/>
        <v>11010.597272917712</v>
      </c>
    </row>
    <row r="158" spans="1:24" x14ac:dyDescent="0.3">
      <c r="A158" s="93">
        <v>2007</v>
      </c>
      <c r="B158" s="29">
        <v>39084</v>
      </c>
      <c r="C158" s="33">
        <v>1</v>
      </c>
      <c r="D158" s="2">
        <v>2</v>
      </c>
      <c r="E158" s="33">
        <v>2</v>
      </c>
      <c r="F158" s="92">
        <v>367</v>
      </c>
      <c r="G158" s="4">
        <v>-6.3317083333333342</v>
      </c>
      <c r="H158" s="37">
        <v>139.97499999999997</v>
      </c>
      <c r="I158" s="4">
        <v>-2.2267812500000002</v>
      </c>
      <c r="J158" s="37">
        <v>5.6748888888888898</v>
      </c>
      <c r="K158" s="4">
        <v>7.2855069444444451</v>
      </c>
      <c r="L158" s="37">
        <v>6.2503055555555562</v>
      </c>
      <c r="M158" s="4">
        <v>2.0853402777777776</v>
      </c>
      <c r="N158" s="63" t="s">
        <v>27</v>
      </c>
      <c r="O158" s="6">
        <v>66.964299905033201</v>
      </c>
      <c r="P158" s="37" t="s">
        <v>27</v>
      </c>
      <c r="Q158" s="7">
        <f t="shared" ref="Q158:Q221" si="6">O158*60*60*24/10^6</f>
        <v>5.7857155117948684</v>
      </c>
      <c r="R158" s="60">
        <v>139.97499999999997</v>
      </c>
      <c r="S158" s="61">
        <v>1021.3415849999998</v>
      </c>
      <c r="T158" s="91"/>
      <c r="U158" s="89">
        <v>69740.790327757481</v>
      </c>
      <c r="V158" s="77" t="s">
        <v>27</v>
      </c>
      <c r="W158" s="80" t="s">
        <v>27</v>
      </c>
      <c r="X158" s="86">
        <f t="shared" si="5"/>
        <v>11016.382988429506</v>
      </c>
    </row>
    <row r="159" spans="1:24" x14ac:dyDescent="0.3">
      <c r="A159" s="93">
        <v>2007</v>
      </c>
      <c r="B159" s="29">
        <v>39085</v>
      </c>
      <c r="C159" s="33">
        <v>1</v>
      </c>
      <c r="D159" s="2">
        <v>3</v>
      </c>
      <c r="E159" s="33">
        <v>3</v>
      </c>
      <c r="F159" s="92">
        <v>368</v>
      </c>
      <c r="G159" s="4">
        <v>-5.6746041666666676</v>
      </c>
      <c r="H159" s="37">
        <v>141.57499999999996</v>
      </c>
      <c r="I159" s="4">
        <v>-4.1219062499999994</v>
      </c>
      <c r="J159" s="37">
        <v>5.6611736111111108</v>
      </c>
      <c r="K159" s="4">
        <v>7.3113125000000041</v>
      </c>
      <c r="L159" s="37">
        <v>6.2368472222222211</v>
      </c>
      <c r="M159" s="4">
        <v>2.0716666666666668</v>
      </c>
      <c r="N159" s="63" t="s">
        <v>27</v>
      </c>
      <c r="O159" s="6">
        <v>47.421396106362799</v>
      </c>
      <c r="P159" s="37" t="s">
        <v>27</v>
      </c>
      <c r="Q159" s="7">
        <f t="shared" si="6"/>
        <v>4.0972086235897454</v>
      </c>
      <c r="R159" s="60">
        <v>141.57499999999996</v>
      </c>
      <c r="S159" s="61">
        <v>1033.0161449999996</v>
      </c>
      <c r="T159" s="91"/>
      <c r="U159" s="89">
        <v>69717.259637865223</v>
      </c>
      <c r="V159" s="77" t="s">
        <v>27</v>
      </c>
      <c r="W159" s="80" t="s">
        <v>27</v>
      </c>
      <c r="X159" s="86">
        <f t="shared" si="5"/>
        <v>11020.480197053097</v>
      </c>
    </row>
    <row r="160" spans="1:24" x14ac:dyDescent="0.3">
      <c r="A160" s="93">
        <v>2007</v>
      </c>
      <c r="B160" s="29">
        <v>39086</v>
      </c>
      <c r="C160" s="33">
        <v>1</v>
      </c>
      <c r="D160" s="2">
        <v>4</v>
      </c>
      <c r="E160" s="33">
        <v>4</v>
      </c>
      <c r="F160" s="92">
        <v>369</v>
      </c>
      <c r="G160" s="4">
        <v>-3.1403750000000001</v>
      </c>
      <c r="H160" s="37">
        <v>146.12916666666669</v>
      </c>
      <c r="I160" s="4">
        <v>-1.2328020833333333</v>
      </c>
      <c r="J160" s="37">
        <v>5.6337430555555557</v>
      </c>
      <c r="K160" s="4">
        <v>7.2970000000000006</v>
      </c>
      <c r="L160" s="37">
        <v>6.1680694444444448</v>
      </c>
      <c r="M160" s="4">
        <v>2.0664375000000001</v>
      </c>
      <c r="N160" s="63">
        <v>27.878492307692301</v>
      </c>
      <c r="O160" s="6">
        <v>27.878492307692301</v>
      </c>
      <c r="P160" s="37">
        <v>2.4087017353846147</v>
      </c>
      <c r="Q160" s="7">
        <f t="shared" si="6"/>
        <v>2.4087017353846152</v>
      </c>
      <c r="R160" s="60">
        <v>146.12916666666669</v>
      </c>
      <c r="S160" s="61">
        <v>1066.2460775000002</v>
      </c>
      <c r="T160" s="91"/>
      <c r="U160" s="89">
        <v>69693.728947972966</v>
      </c>
      <c r="V160" s="77">
        <v>2.2590486250905943E-3</v>
      </c>
      <c r="W160" s="80">
        <v>3.4477634107354734E-5</v>
      </c>
      <c r="X160" s="86">
        <f t="shared" si="5"/>
        <v>11022.888898788482</v>
      </c>
    </row>
    <row r="161" spans="1:24" x14ac:dyDescent="0.3">
      <c r="A161" s="93">
        <v>2007</v>
      </c>
      <c r="B161" s="29">
        <v>39087</v>
      </c>
      <c r="C161" s="33">
        <v>1</v>
      </c>
      <c r="D161" s="2">
        <v>5</v>
      </c>
      <c r="E161" s="33">
        <v>5</v>
      </c>
      <c r="F161" s="92">
        <v>370</v>
      </c>
      <c r="G161" s="4">
        <v>-8.6475833333333316</v>
      </c>
      <c r="H161" s="37">
        <v>149.09791666666675</v>
      </c>
      <c r="I161" s="4">
        <v>-8.9307083333333335</v>
      </c>
      <c r="J161" s="37">
        <v>5.4721458333333333</v>
      </c>
      <c r="K161" s="4">
        <v>7.1832708333333342</v>
      </c>
      <c r="L161" s="37">
        <v>6.1090833333333334</v>
      </c>
      <c r="M161" s="4">
        <v>2.013826388888889</v>
      </c>
      <c r="N161" s="63">
        <v>36.534149999999997</v>
      </c>
      <c r="O161" s="6">
        <v>36.534149999999997</v>
      </c>
      <c r="P161" s="37">
        <v>3.1565505599999995</v>
      </c>
      <c r="Q161" s="7">
        <f t="shared" si="6"/>
        <v>3.1565505599999999</v>
      </c>
      <c r="R161" s="60">
        <v>149.09791666666675</v>
      </c>
      <c r="S161" s="61">
        <v>1087.9078587500005</v>
      </c>
      <c r="T161" s="91"/>
      <c r="U161" s="89">
        <v>69670.198258080709</v>
      </c>
      <c r="V161" s="77">
        <v>2.9014870465471744E-3</v>
      </c>
      <c r="W161" s="80">
        <v>4.5198485957398057E-5</v>
      </c>
      <c r="X161" s="86">
        <f t="shared" si="5"/>
        <v>11026.045449348481</v>
      </c>
    </row>
    <row r="162" spans="1:24" x14ac:dyDescent="0.3">
      <c r="A162" s="93">
        <v>2007</v>
      </c>
      <c r="B162" s="29">
        <v>39088</v>
      </c>
      <c r="C162" s="33">
        <v>1</v>
      </c>
      <c r="D162" s="2">
        <v>6</v>
      </c>
      <c r="E162" s="33">
        <v>6</v>
      </c>
      <c r="F162" s="92">
        <v>371</v>
      </c>
      <c r="G162" s="4">
        <v>-8.1749166666666682</v>
      </c>
      <c r="H162" s="37">
        <v>148.52708333333334</v>
      </c>
      <c r="I162" s="4">
        <v>-6.2862916666666662</v>
      </c>
      <c r="J162" s="37">
        <v>5.5031805555555557</v>
      </c>
      <c r="K162" s="4">
        <v>7.1708819444444467</v>
      </c>
      <c r="L162" s="37">
        <v>5.9692152777777778</v>
      </c>
      <c r="M162" s="4">
        <v>1.9442986111111107</v>
      </c>
      <c r="N162" s="63">
        <v>37.1072214285714</v>
      </c>
      <c r="O162" s="6">
        <v>37.1072214285714</v>
      </c>
      <c r="P162" s="37">
        <v>3.2060639314285688</v>
      </c>
      <c r="Q162" s="7">
        <f t="shared" si="6"/>
        <v>3.2060639314285684</v>
      </c>
      <c r="R162" s="60">
        <v>148.52708333333334</v>
      </c>
      <c r="S162" s="61">
        <v>1083.7427162499998</v>
      </c>
      <c r="T162" s="91"/>
      <c r="U162" s="89">
        <v>69646.667568188452</v>
      </c>
      <c r="V162" s="77">
        <v>2.9583257016225131E-3</v>
      </c>
      <c r="W162" s="80">
        <v>4.5924039131948762E-5</v>
      </c>
      <c r="X162" s="86">
        <f t="shared" si="5"/>
        <v>11029.251513279909</v>
      </c>
    </row>
    <row r="163" spans="1:24" x14ac:dyDescent="0.3">
      <c r="A163" s="93">
        <v>2007</v>
      </c>
      <c r="B163" s="29">
        <v>39089</v>
      </c>
      <c r="C163" s="33">
        <v>1</v>
      </c>
      <c r="D163" s="2">
        <v>7</v>
      </c>
      <c r="E163" s="33">
        <v>7</v>
      </c>
      <c r="F163" s="92">
        <v>372</v>
      </c>
      <c r="G163" s="4">
        <v>-10.492083333333333</v>
      </c>
      <c r="H163" s="37">
        <v>151.25624999999999</v>
      </c>
      <c r="I163" s="4">
        <v>-10.585447916666666</v>
      </c>
      <c r="J163" s="37">
        <v>5.575277777777778</v>
      </c>
      <c r="K163" s="4">
        <v>7.1992777777777777</v>
      </c>
      <c r="L163" s="37">
        <v>5.9924791666666657</v>
      </c>
      <c r="M163" s="4">
        <v>1.9918472222222221</v>
      </c>
      <c r="N163" s="63">
        <v>37.058477777777803</v>
      </c>
      <c r="O163" s="6">
        <v>37.058477777777803</v>
      </c>
      <c r="P163" s="37">
        <v>3.2018524800000021</v>
      </c>
      <c r="Q163" s="7">
        <f t="shared" si="6"/>
        <v>3.2018524800000017</v>
      </c>
      <c r="R163" s="60">
        <v>151.25624999999999</v>
      </c>
      <c r="S163" s="61">
        <v>1103.6563537499999</v>
      </c>
      <c r="T163" s="91"/>
      <c r="U163" s="89">
        <v>69623.136878296194</v>
      </c>
      <c r="V163" s="77">
        <v>2.9011317418875526E-3</v>
      </c>
      <c r="W163" s="80">
        <v>4.5880277730430364E-5</v>
      </c>
      <c r="X163" s="86">
        <f t="shared" si="5"/>
        <v>11032.45336575991</v>
      </c>
    </row>
    <row r="164" spans="1:24" x14ac:dyDescent="0.3">
      <c r="A164" s="93">
        <v>2007</v>
      </c>
      <c r="B164" s="29">
        <v>39090</v>
      </c>
      <c r="C164" s="33">
        <v>1</v>
      </c>
      <c r="D164" s="2">
        <v>8</v>
      </c>
      <c r="E164" s="33">
        <v>8</v>
      </c>
      <c r="F164" s="92">
        <v>373</v>
      </c>
      <c r="G164" s="4">
        <v>-11.04</v>
      </c>
      <c r="H164" s="37">
        <v>150.48541666666668</v>
      </c>
      <c r="I164" s="4">
        <v>-11.484364583333333</v>
      </c>
      <c r="J164" s="37">
        <v>5.4591041666666671</v>
      </c>
      <c r="K164" s="4">
        <v>7.2063055555555566</v>
      </c>
      <c r="L164" s="37">
        <v>5.9201388888888893</v>
      </c>
      <c r="M164" s="4">
        <v>1.8644652777777775</v>
      </c>
      <c r="N164" s="63">
        <v>30.576264285714299</v>
      </c>
      <c r="O164" s="6">
        <v>30.576264285714299</v>
      </c>
      <c r="P164" s="37">
        <v>2.6417892342857154</v>
      </c>
      <c r="Q164" s="7">
        <f t="shared" si="6"/>
        <v>2.6417892342857154</v>
      </c>
      <c r="R164" s="60">
        <v>150.48541666666668</v>
      </c>
      <c r="S164" s="61">
        <v>1098.0318912499999</v>
      </c>
      <c r="T164" s="91"/>
      <c r="U164" s="89">
        <v>69599.606188403937</v>
      </c>
      <c r="V164" s="77">
        <v>2.4059312441993843E-3</v>
      </c>
      <c r="W164" s="80">
        <v>3.7868644653217449E-5</v>
      </c>
      <c r="X164" s="86">
        <f t="shared" si="5"/>
        <v>11035.095154994195</v>
      </c>
    </row>
    <row r="165" spans="1:24" x14ac:dyDescent="0.3">
      <c r="A165" s="93">
        <v>2007</v>
      </c>
      <c r="B165" s="29">
        <v>39091</v>
      </c>
      <c r="C165" s="33">
        <v>1</v>
      </c>
      <c r="D165" s="2">
        <v>9</v>
      </c>
      <c r="E165" s="33">
        <v>9</v>
      </c>
      <c r="F165" s="92">
        <v>374</v>
      </c>
      <c r="G165" s="4">
        <v>-10.163333333333332</v>
      </c>
      <c r="H165" s="37">
        <v>150.23750000000004</v>
      </c>
      <c r="I165" s="4">
        <v>-9.3784062499999994</v>
      </c>
      <c r="J165" s="37">
        <v>5.4695416666666672</v>
      </c>
      <c r="K165" s="4">
        <v>7.1523749999999993</v>
      </c>
      <c r="L165" s="37">
        <v>5.9023541666666661</v>
      </c>
      <c r="M165" s="4">
        <v>1.8859097222222223</v>
      </c>
      <c r="N165" s="63" t="s">
        <v>27</v>
      </c>
      <c r="O165" s="6">
        <v>31.495432712215301</v>
      </c>
      <c r="P165" s="37" t="s">
        <v>27</v>
      </c>
      <c r="Q165" s="7">
        <f t="shared" si="6"/>
        <v>2.7212053863354018</v>
      </c>
      <c r="R165" s="60">
        <v>150.23750000000004</v>
      </c>
      <c r="S165" s="61">
        <v>1096.2229425000003</v>
      </c>
      <c r="T165" s="91"/>
      <c r="U165" s="89">
        <v>69576.07549851168</v>
      </c>
      <c r="V165" s="77" t="s">
        <v>27</v>
      </c>
      <c r="W165" s="80" t="s">
        <v>27</v>
      </c>
      <c r="X165" s="86">
        <f t="shared" si="5"/>
        <v>11037.81636038053</v>
      </c>
    </row>
    <row r="166" spans="1:24" x14ac:dyDescent="0.3">
      <c r="A166" s="93">
        <v>2007</v>
      </c>
      <c r="B166" s="29">
        <v>39092</v>
      </c>
      <c r="C166" s="33">
        <v>1</v>
      </c>
      <c r="D166" s="2">
        <v>10</v>
      </c>
      <c r="E166" s="33">
        <v>10</v>
      </c>
      <c r="F166" s="92">
        <v>375</v>
      </c>
      <c r="G166" s="4">
        <v>-10.672916666666667</v>
      </c>
      <c r="H166" s="37">
        <v>150.73124999999996</v>
      </c>
      <c r="I166" s="4">
        <v>-10.361229166666668</v>
      </c>
      <c r="J166" s="37">
        <v>5.5321736111111113</v>
      </c>
      <c r="K166" s="4">
        <v>7.1297777777777789</v>
      </c>
      <c r="L166" s="37">
        <v>5.8594374999999985</v>
      </c>
      <c r="M166" s="4">
        <v>1.8558263888888886</v>
      </c>
      <c r="N166" s="63" t="s">
        <v>27</v>
      </c>
      <c r="O166" s="6">
        <v>32.414601138716399</v>
      </c>
      <c r="P166" s="37" t="s">
        <v>27</v>
      </c>
      <c r="Q166" s="7">
        <f t="shared" si="6"/>
        <v>2.800621538385097</v>
      </c>
      <c r="R166" s="60">
        <v>150.73124999999996</v>
      </c>
      <c r="S166" s="61">
        <v>1099.8256387499996</v>
      </c>
      <c r="T166" s="31">
        <v>27720</v>
      </c>
      <c r="U166" s="89">
        <v>69552.544808619423</v>
      </c>
      <c r="V166" s="77" t="s">
        <v>27</v>
      </c>
      <c r="W166" s="80" t="s">
        <v>27</v>
      </c>
      <c r="X166" s="86">
        <f t="shared" si="5"/>
        <v>11040.616981918914</v>
      </c>
    </row>
    <row r="167" spans="1:24" x14ac:dyDescent="0.3">
      <c r="A167" s="93">
        <v>2007</v>
      </c>
      <c r="B167" s="29">
        <v>39093</v>
      </c>
      <c r="C167" s="33">
        <v>1</v>
      </c>
      <c r="D167" s="2">
        <v>11</v>
      </c>
      <c r="E167" s="33">
        <v>11</v>
      </c>
      <c r="F167" s="92">
        <v>376</v>
      </c>
      <c r="G167" s="4">
        <v>-7.8780833333333362</v>
      </c>
      <c r="H167" s="37">
        <v>151.00208333333333</v>
      </c>
      <c r="I167" s="4">
        <v>-5.6626979166666676</v>
      </c>
      <c r="J167" s="37">
        <v>5.3356458333333334</v>
      </c>
      <c r="K167" s="4">
        <v>7.1710625000000006</v>
      </c>
      <c r="L167" s="37">
        <v>5.9073541666666669</v>
      </c>
      <c r="M167" s="4">
        <v>1.7421597222222216</v>
      </c>
      <c r="N167" s="63">
        <v>33.333769565217402</v>
      </c>
      <c r="O167" s="6">
        <v>33.333769565217402</v>
      </c>
      <c r="P167" s="37">
        <v>2.8800376904347837</v>
      </c>
      <c r="Q167" s="7">
        <f t="shared" si="6"/>
        <v>2.8800376904347837</v>
      </c>
      <c r="R167" s="60">
        <v>151.00208333333333</v>
      </c>
      <c r="S167" s="61">
        <v>1101.8018012499999</v>
      </c>
      <c r="T167" s="91"/>
      <c r="U167" s="89">
        <v>69529.014118727166</v>
      </c>
      <c r="V167" s="77">
        <v>2.6139344546064146E-3</v>
      </c>
      <c r="W167" s="80">
        <v>4.1328603972250964E-5</v>
      </c>
      <c r="X167" s="86">
        <f t="shared" si="5"/>
        <v>11043.497019609349</v>
      </c>
    </row>
    <row r="168" spans="1:24" x14ac:dyDescent="0.3">
      <c r="A168" s="93">
        <v>2007</v>
      </c>
      <c r="B168" s="29">
        <v>39094</v>
      </c>
      <c r="C168" s="33">
        <v>1</v>
      </c>
      <c r="D168" s="2">
        <v>12</v>
      </c>
      <c r="E168" s="33">
        <v>12</v>
      </c>
      <c r="F168" s="92">
        <v>377</v>
      </c>
      <c r="G168" s="4">
        <v>-9.7610416666666673</v>
      </c>
      <c r="H168" s="37">
        <v>156.30833333333337</v>
      </c>
      <c r="I168" s="4">
        <v>-7.2446666666666673</v>
      </c>
      <c r="J168" s="37">
        <v>5.2826805555555572</v>
      </c>
      <c r="K168" s="4">
        <v>7.1894027777777767</v>
      </c>
      <c r="L168" s="37">
        <v>5.8953055555555549</v>
      </c>
      <c r="M168" s="4">
        <v>1.6964652777777778</v>
      </c>
      <c r="N168" s="63">
        <v>24.155080000000002</v>
      </c>
      <c r="O168" s="6">
        <v>24.155080000000002</v>
      </c>
      <c r="P168" s="37">
        <v>2.0869989120000003</v>
      </c>
      <c r="Q168" s="7">
        <f t="shared" si="6"/>
        <v>2.0869989119999999</v>
      </c>
      <c r="R168" s="60">
        <v>156.30833333333337</v>
      </c>
      <c r="S168" s="61">
        <v>1140.5193850000003</v>
      </c>
      <c r="T168" s="91"/>
      <c r="U168" s="89">
        <v>69505.483428834908</v>
      </c>
      <c r="V168" s="77">
        <v>1.8298671109391095E-3</v>
      </c>
      <c r="W168" s="80">
        <v>2.9959315744186529E-5</v>
      </c>
      <c r="X168" s="86">
        <f t="shared" si="5"/>
        <v>11045.584018521349</v>
      </c>
    </row>
    <row r="169" spans="1:24" x14ac:dyDescent="0.3">
      <c r="A169" s="93">
        <v>2007</v>
      </c>
      <c r="B169" s="29">
        <v>39095</v>
      </c>
      <c r="C169" s="33">
        <v>1</v>
      </c>
      <c r="D169" s="2">
        <v>13</v>
      </c>
      <c r="E169" s="33">
        <v>13</v>
      </c>
      <c r="F169" s="92">
        <v>378</v>
      </c>
      <c r="G169" s="4">
        <v>-9.9439583333333346</v>
      </c>
      <c r="H169" s="37">
        <v>159.30208333333331</v>
      </c>
      <c r="I169" s="4">
        <v>-8.8063229166666694</v>
      </c>
      <c r="J169" s="37">
        <v>5.3134722222222219</v>
      </c>
      <c r="K169" s="4">
        <v>7.1104513888888903</v>
      </c>
      <c r="L169" s="37">
        <v>5.9671388888888899</v>
      </c>
      <c r="M169" s="4">
        <v>1.6808888888888889</v>
      </c>
      <c r="N169" s="63">
        <v>56.9069</v>
      </c>
      <c r="O169" s="6">
        <v>56.9069</v>
      </c>
      <c r="P169" s="37">
        <v>4.9167561600000003</v>
      </c>
      <c r="Q169" s="7">
        <f t="shared" si="6"/>
        <v>4.9167561600000003</v>
      </c>
      <c r="R169" s="60">
        <v>159.30208333333331</v>
      </c>
      <c r="S169" s="61">
        <v>1162.3635812499999</v>
      </c>
      <c r="T169" s="91"/>
      <c r="U169" s="89">
        <v>69481.952738942651</v>
      </c>
      <c r="V169" s="77">
        <v>4.2299640485230494E-3</v>
      </c>
      <c r="W169" s="80">
        <v>7.0606632356912338E-5</v>
      </c>
      <c r="X169" s="86">
        <f t="shared" si="5"/>
        <v>11050.50077468135</v>
      </c>
    </row>
    <row r="170" spans="1:24" x14ac:dyDescent="0.3">
      <c r="A170" s="93">
        <v>2007</v>
      </c>
      <c r="B170" s="29">
        <v>39096</v>
      </c>
      <c r="C170" s="33">
        <v>1</v>
      </c>
      <c r="D170" s="2">
        <v>14</v>
      </c>
      <c r="E170" s="33">
        <v>14</v>
      </c>
      <c r="F170" s="92">
        <v>379</v>
      </c>
      <c r="G170" s="4">
        <v>-8.5393750000000015</v>
      </c>
      <c r="H170" s="37">
        <v>198.35208333333333</v>
      </c>
      <c r="I170" s="4">
        <v>-7.5737499999999995</v>
      </c>
      <c r="J170" s="37">
        <v>5.7482013888888899</v>
      </c>
      <c r="K170" s="4">
        <v>6.9254027777777774</v>
      </c>
      <c r="L170" s="37">
        <v>5.623520833333334</v>
      </c>
      <c r="M170" s="4">
        <v>2.0020694444444445</v>
      </c>
      <c r="N170" s="63">
        <v>103.850920930233</v>
      </c>
      <c r="O170" s="6">
        <v>103.850920930233</v>
      </c>
      <c r="P170" s="37">
        <v>8.9727195683721312</v>
      </c>
      <c r="Q170" s="7">
        <f t="shared" si="6"/>
        <v>8.9727195683721312</v>
      </c>
      <c r="R170" s="60">
        <v>198.35208333333333</v>
      </c>
      <c r="S170" s="61">
        <v>1447.29581125</v>
      </c>
      <c r="T170" s="91"/>
      <c r="U170" s="89">
        <v>69458.422049050394</v>
      </c>
      <c r="V170" s="77">
        <v>6.1996445361246332E-3</v>
      </c>
      <c r="W170" s="80">
        <v>1.2889858173200142E-4</v>
      </c>
      <c r="X170" s="86">
        <f t="shared" si="5"/>
        <v>11059.473494249722</v>
      </c>
    </row>
    <row r="171" spans="1:24" x14ac:dyDescent="0.3">
      <c r="A171" s="93">
        <v>2007</v>
      </c>
      <c r="B171" s="29">
        <v>39097</v>
      </c>
      <c r="C171" s="33">
        <v>1</v>
      </c>
      <c r="D171" s="2">
        <v>15</v>
      </c>
      <c r="E171" s="33">
        <v>15</v>
      </c>
      <c r="F171" s="92">
        <v>380</v>
      </c>
      <c r="G171" s="4">
        <v>-6.5272083333333351</v>
      </c>
      <c r="H171" s="37">
        <v>209.41041666666669</v>
      </c>
      <c r="I171" s="4">
        <v>-4.5704270833333336</v>
      </c>
      <c r="J171" s="37">
        <v>6.076458333333334</v>
      </c>
      <c r="K171" s="4">
        <v>6.873298611111113</v>
      </c>
      <c r="L171" s="37">
        <v>5.4722986111111132</v>
      </c>
      <c r="M171" s="4">
        <v>2.4580138888888885</v>
      </c>
      <c r="N171" s="63">
        <v>104.107252173913</v>
      </c>
      <c r="O171" s="6">
        <v>104.107252173913</v>
      </c>
      <c r="P171" s="37">
        <v>8.9948665878260829</v>
      </c>
      <c r="Q171" s="7">
        <f t="shared" si="6"/>
        <v>8.9948665878260847</v>
      </c>
      <c r="R171" s="60">
        <v>209.41041666666669</v>
      </c>
      <c r="S171" s="61">
        <v>1527.9840462500003</v>
      </c>
      <c r="T171" s="91"/>
      <c r="U171" s="89">
        <v>69434.891359158137</v>
      </c>
      <c r="V171" s="77">
        <v>5.8867542563035323E-3</v>
      </c>
      <c r="W171" s="80">
        <v>1.2926353969986408E-4</v>
      </c>
      <c r="X171" s="86">
        <f t="shared" si="5"/>
        <v>11068.468360837547</v>
      </c>
    </row>
    <row r="172" spans="1:24" x14ac:dyDescent="0.3">
      <c r="A172" s="93">
        <v>2007</v>
      </c>
      <c r="B172" s="29">
        <v>39098</v>
      </c>
      <c r="C172" s="33">
        <v>1</v>
      </c>
      <c r="D172" s="2">
        <v>16</v>
      </c>
      <c r="E172" s="33">
        <v>16</v>
      </c>
      <c r="F172" s="92">
        <v>381</v>
      </c>
      <c r="G172" s="4">
        <v>-13.209999999999999</v>
      </c>
      <c r="H172" s="37">
        <v>208.72291666666663</v>
      </c>
      <c r="I172" s="4">
        <v>-10.93403125</v>
      </c>
      <c r="J172" s="37">
        <v>6.2711527777777762</v>
      </c>
      <c r="K172" s="4">
        <v>6.9165000000000019</v>
      </c>
      <c r="L172" s="37">
        <v>6.0347083333333345</v>
      </c>
      <c r="M172" s="4">
        <v>2.986548611111111</v>
      </c>
      <c r="N172" s="63" t="s">
        <v>27</v>
      </c>
      <c r="O172" s="6">
        <v>108.445397515528</v>
      </c>
      <c r="P172" s="37" t="s">
        <v>27</v>
      </c>
      <c r="Q172" s="7">
        <f t="shared" si="6"/>
        <v>9.3696823453416194</v>
      </c>
      <c r="R172" s="60">
        <v>208.72291666666663</v>
      </c>
      <c r="S172" s="61">
        <v>1522.9676337499998</v>
      </c>
      <c r="T172" s="91"/>
      <c r="U172" s="89">
        <v>69411.36066926588</v>
      </c>
      <c r="V172" s="77" t="s">
        <v>27</v>
      </c>
      <c r="W172" s="80" t="s">
        <v>27</v>
      </c>
      <c r="X172" s="86">
        <f t="shared" si="5"/>
        <v>11077.838043182888</v>
      </c>
    </row>
    <row r="173" spans="1:24" x14ac:dyDescent="0.3">
      <c r="A173" s="93">
        <v>2007</v>
      </c>
      <c r="B173" s="29">
        <v>39099</v>
      </c>
      <c r="C173" s="33">
        <v>1</v>
      </c>
      <c r="D173" s="2">
        <v>17</v>
      </c>
      <c r="E173" s="33">
        <v>17</v>
      </c>
      <c r="F173" s="92">
        <v>382</v>
      </c>
      <c r="G173" s="4">
        <v>-12.836520833333326</v>
      </c>
      <c r="H173" s="37">
        <v>205.9083333333333</v>
      </c>
      <c r="I173" s="4">
        <v>-11.572406249999997</v>
      </c>
      <c r="J173" s="37">
        <v>6.1562361111111095</v>
      </c>
      <c r="K173" s="4">
        <v>6.9005347222222229</v>
      </c>
      <c r="L173" s="37">
        <v>6.0565347222222208</v>
      </c>
      <c r="M173" s="4">
        <v>3.3828472222222215</v>
      </c>
      <c r="N173" s="63">
        <v>112.783542857143</v>
      </c>
      <c r="O173" s="6">
        <v>112.783542857143</v>
      </c>
      <c r="P173" s="37">
        <v>9.7444981028571558</v>
      </c>
      <c r="Q173" s="7">
        <f t="shared" si="6"/>
        <v>9.7444981028571558</v>
      </c>
      <c r="R173" s="60">
        <v>205.9083333333333</v>
      </c>
      <c r="S173" s="61">
        <v>1502.4307449999997</v>
      </c>
      <c r="T173" s="91"/>
      <c r="U173" s="89">
        <v>69387.829979373622</v>
      </c>
      <c r="V173" s="77">
        <v>6.4858218159381167E-3</v>
      </c>
      <c r="W173" s="80">
        <v>1.4013786991927762E-4</v>
      </c>
      <c r="X173" s="86">
        <f t="shared" si="5"/>
        <v>11087.582541285745</v>
      </c>
    </row>
    <row r="174" spans="1:24" x14ac:dyDescent="0.3">
      <c r="A174" s="93">
        <v>2007</v>
      </c>
      <c r="B174" s="29">
        <v>39100</v>
      </c>
      <c r="C174" s="33">
        <v>1</v>
      </c>
      <c r="D174" s="2">
        <v>18</v>
      </c>
      <c r="E174" s="33">
        <v>18</v>
      </c>
      <c r="F174" s="92">
        <v>383</v>
      </c>
      <c r="G174" s="4">
        <v>-1.5427083333333329</v>
      </c>
      <c r="H174" s="37">
        <v>203.19583333333335</v>
      </c>
      <c r="I174" s="4">
        <v>0.98883333333333301</v>
      </c>
      <c r="J174" s="37">
        <v>5.4668680555555556</v>
      </c>
      <c r="K174" s="4">
        <v>6.5087986111111116</v>
      </c>
      <c r="L174" s="37">
        <v>5.6804861111111107</v>
      </c>
      <c r="M174" s="4">
        <v>2.9773402777777775</v>
      </c>
      <c r="N174" s="63">
        <v>216.151344827586</v>
      </c>
      <c r="O174" s="6">
        <v>216.151344827586</v>
      </c>
      <c r="P174" s="37">
        <v>18.675476193103428</v>
      </c>
      <c r="Q174" s="7">
        <f t="shared" si="6"/>
        <v>18.675476193103432</v>
      </c>
      <c r="R174" s="60">
        <v>203.19583333333335</v>
      </c>
      <c r="S174" s="61">
        <v>1482.6387175000002</v>
      </c>
      <c r="T174" s="91"/>
      <c r="U174" s="89">
        <v>69364.299289481365</v>
      </c>
      <c r="V174" s="77">
        <v>1.2596107178823505E-2</v>
      </c>
      <c r="W174" s="80">
        <v>2.6867370597002645E-4</v>
      </c>
      <c r="X174" s="86">
        <f t="shared" si="5"/>
        <v>11106.258017478849</v>
      </c>
    </row>
    <row r="175" spans="1:24" x14ac:dyDescent="0.3">
      <c r="A175" s="93">
        <v>2007</v>
      </c>
      <c r="B175" s="29">
        <v>39101</v>
      </c>
      <c r="C175" s="33">
        <v>1</v>
      </c>
      <c r="D175" s="2">
        <v>19</v>
      </c>
      <c r="E175" s="33">
        <v>19</v>
      </c>
      <c r="F175" s="92">
        <v>384</v>
      </c>
      <c r="G175" s="4">
        <v>-10.028333333333331</v>
      </c>
      <c r="H175" s="37">
        <v>202.70624999999993</v>
      </c>
      <c r="I175" s="4">
        <v>-7.1251666666666669</v>
      </c>
      <c r="J175" s="37">
        <v>5.8313055555555549</v>
      </c>
      <c r="K175" s="4">
        <v>6.630097222222223</v>
      </c>
      <c r="L175" s="37">
        <v>5.7673888888888882</v>
      </c>
      <c r="M175" s="4">
        <v>3.0905833333333335</v>
      </c>
      <c r="N175" s="63">
        <v>138.20634999999999</v>
      </c>
      <c r="O175" s="6">
        <v>138.20634999999999</v>
      </c>
      <c r="P175" s="37">
        <v>11.941028639999999</v>
      </c>
      <c r="Q175" s="7">
        <f t="shared" si="6"/>
        <v>11.941028640000001</v>
      </c>
      <c r="R175" s="60">
        <v>202.70624999999993</v>
      </c>
      <c r="S175" s="61">
        <v>1479.0664237499993</v>
      </c>
      <c r="T175" s="91"/>
      <c r="U175" s="89">
        <v>69340.768599589108</v>
      </c>
      <c r="V175" s="77">
        <v>8.0733552247943818E-3</v>
      </c>
      <c r="W175" s="80">
        <v>1.7185126104967991E-4</v>
      </c>
      <c r="X175" s="86">
        <f t="shared" si="5"/>
        <v>11118.199046118849</v>
      </c>
    </row>
    <row r="176" spans="1:24" x14ac:dyDescent="0.3">
      <c r="A176" s="93">
        <v>2007</v>
      </c>
      <c r="B176" s="29">
        <v>39102</v>
      </c>
      <c r="C176" s="33">
        <v>1</v>
      </c>
      <c r="D176" s="2">
        <v>20</v>
      </c>
      <c r="E176" s="33">
        <v>20</v>
      </c>
      <c r="F176" s="92">
        <v>385</v>
      </c>
      <c r="G176" s="4">
        <v>-10.523541666666668</v>
      </c>
      <c r="H176" s="37">
        <v>202.51250000000002</v>
      </c>
      <c r="I176" s="4">
        <v>-8.4178854166666675</v>
      </c>
      <c r="J176" s="37">
        <v>5.7563055555555556</v>
      </c>
      <c r="K176" s="4">
        <v>6.5880972222222232</v>
      </c>
      <c r="L176" s="37">
        <v>5.7473750000000008</v>
      </c>
      <c r="M176" s="4">
        <v>2.8635277777777781</v>
      </c>
      <c r="N176" s="63">
        <v>188.60376086956501</v>
      </c>
      <c r="O176" s="6">
        <v>188.60376086956501</v>
      </c>
      <c r="P176" s="37">
        <v>16.295364939130415</v>
      </c>
      <c r="Q176" s="7">
        <f t="shared" si="6"/>
        <v>16.295364939130419</v>
      </c>
      <c r="R176" s="60">
        <v>202.51250000000002</v>
      </c>
      <c r="S176" s="61">
        <v>1477.6527074999999</v>
      </c>
      <c r="T176" s="91"/>
      <c r="U176" s="89">
        <v>69317.237909696851</v>
      </c>
      <c r="V176" s="77">
        <v>1.1027872013783331E-2</v>
      </c>
      <c r="W176" s="80">
        <v>2.3460249876917021E-4</v>
      </c>
      <c r="X176" s="86">
        <f t="shared" si="5"/>
        <v>11134.49441105798</v>
      </c>
    </row>
    <row r="177" spans="1:24" x14ac:dyDescent="0.3">
      <c r="A177" s="93">
        <v>2007</v>
      </c>
      <c r="B177" s="29">
        <v>39103</v>
      </c>
      <c r="C177" s="33">
        <v>1</v>
      </c>
      <c r="D177" s="2">
        <v>21</v>
      </c>
      <c r="E177" s="33">
        <v>21</v>
      </c>
      <c r="F177" s="92">
        <v>386</v>
      </c>
      <c r="G177" s="4">
        <v>-11.803749999999999</v>
      </c>
      <c r="H177" s="37">
        <v>206.89583333333334</v>
      </c>
      <c r="I177" s="4">
        <v>-11.099437500000001</v>
      </c>
      <c r="J177" s="37">
        <v>5.5522847222222218</v>
      </c>
      <c r="K177" s="4">
        <v>6.4714652777777752</v>
      </c>
      <c r="L177" s="37">
        <v>5.7033749999999985</v>
      </c>
      <c r="M177" s="4">
        <v>2.6531458333333333</v>
      </c>
      <c r="N177" s="63">
        <v>180.63969166666701</v>
      </c>
      <c r="O177" s="6">
        <v>180.63969166666701</v>
      </c>
      <c r="P177" s="37">
        <v>15.607269360000029</v>
      </c>
      <c r="Q177" s="7">
        <f t="shared" si="6"/>
        <v>15.607269360000029</v>
      </c>
      <c r="R177" s="60">
        <v>206.89583333333334</v>
      </c>
      <c r="S177" s="61">
        <v>1509.6361374999999</v>
      </c>
      <c r="T177" s="91"/>
      <c r="U177" s="89">
        <v>69293.707219804593</v>
      </c>
      <c r="V177" s="77">
        <v>1.0338431210216064E-2</v>
      </c>
      <c r="W177" s="80">
        <v>2.2477762827911814E-4</v>
      </c>
      <c r="X177" s="86">
        <f t="shared" si="5"/>
        <v>11150.10168041798</v>
      </c>
    </row>
    <row r="178" spans="1:24" x14ac:dyDescent="0.3">
      <c r="A178" s="93">
        <v>2007</v>
      </c>
      <c r="B178" s="29">
        <v>39104</v>
      </c>
      <c r="C178" s="33">
        <v>1</v>
      </c>
      <c r="D178" s="2">
        <v>22</v>
      </c>
      <c r="E178" s="33">
        <v>22</v>
      </c>
      <c r="F178" s="92">
        <v>387</v>
      </c>
      <c r="G178" s="4">
        <v>-13.624375000000001</v>
      </c>
      <c r="H178" s="37">
        <v>204.63958333333332</v>
      </c>
      <c r="I178" s="4">
        <v>-11.690312500000003</v>
      </c>
      <c r="J178" s="37">
        <v>5.6197013888888891</v>
      </c>
      <c r="K178" s="4">
        <v>6.3908125000000027</v>
      </c>
      <c r="L178" s="37">
        <v>5.577263888888889</v>
      </c>
      <c r="M178" s="4">
        <v>2.5014791666666665</v>
      </c>
      <c r="N178" s="63">
        <v>151.927222727273</v>
      </c>
      <c r="O178" s="6">
        <v>151.927222727273</v>
      </c>
      <c r="P178" s="37">
        <v>13.126512043636387</v>
      </c>
      <c r="Q178" s="7">
        <f t="shared" si="6"/>
        <v>13.126512043636385</v>
      </c>
      <c r="R178" s="60">
        <v>204.63958333333332</v>
      </c>
      <c r="S178" s="61">
        <v>1493.1731837499997</v>
      </c>
      <c r="T178" s="91"/>
      <c r="U178" s="89">
        <v>69270.176529912336</v>
      </c>
      <c r="V178" s="77">
        <v>8.7910178045590617E-3</v>
      </c>
      <c r="W178" s="80">
        <v>1.8911813376842174E-4</v>
      </c>
      <c r="X178" s="86">
        <f t="shared" si="5"/>
        <v>11163.228192461616</v>
      </c>
    </row>
    <row r="179" spans="1:24" x14ac:dyDescent="0.3">
      <c r="A179" s="93">
        <v>2007</v>
      </c>
      <c r="B179" s="29">
        <v>39105</v>
      </c>
      <c r="C179" s="33">
        <v>1</v>
      </c>
      <c r="D179" s="2">
        <v>23</v>
      </c>
      <c r="E179" s="33">
        <v>23</v>
      </c>
      <c r="F179" s="92">
        <v>388</v>
      </c>
      <c r="G179" s="4">
        <v>-19.687083333333337</v>
      </c>
      <c r="H179" s="37">
        <v>207.28958333333324</v>
      </c>
      <c r="I179" s="4">
        <v>-19.329895833333332</v>
      </c>
      <c r="J179" s="37">
        <v>5.6770416666666668</v>
      </c>
      <c r="K179" s="4">
        <v>6.3677499999999982</v>
      </c>
      <c r="L179" s="37">
        <v>5.6598611111111117</v>
      </c>
      <c r="M179" s="4">
        <v>2.5069652777777778</v>
      </c>
      <c r="N179" s="63" t="s">
        <v>27</v>
      </c>
      <c r="O179" s="6">
        <v>126.207753671329</v>
      </c>
      <c r="P179" s="37" t="s">
        <v>27</v>
      </c>
      <c r="Q179" s="7">
        <f t="shared" si="6"/>
        <v>10.904349917202826</v>
      </c>
      <c r="R179" s="60">
        <v>207.28958333333324</v>
      </c>
      <c r="S179" s="61">
        <v>1512.5091737499993</v>
      </c>
      <c r="T179" s="91"/>
      <c r="U179" s="89">
        <v>69246.645840020079</v>
      </c>
      <c r="V179" s="77" t="s">
        <v>27</v>
      </c>
      <c r="W179" s="80" t="s">
        <v>27</v>
      </c>
      <c r="X179" s="86">
        <f t="shared" si="5"/>
        <v>11174.132542378818</v>
      </c>
    </row>
    <row r="180" spans="1:24" x14ac:dyDescent="0.3">
      <c r="A180" s="93">
        <v>2007</v>
      </c>
      <c r="B180" s="29">
        <v>39106</v>
      </c>
      <c r="C180" s="33">
        <v>1</v>
      </c>
      <c r="D180" s="2">
        <v>24</v>
      </c>
      <c r="E180" s="33">
        <v>24</v>
      </c>
      <c r="F180" s="92">
        <v>389</v>
      </c>
      <c r="G180" s="4">
        <v>-16.081666666666667</v>
      </c>
      <c r="H180" s="37">
        <v>206.96875000000003</v>
      </c>
      <c r="I180" s="4">
        <v>-14.142468749999999</v>
      </c>
      <c r="J180" s="37">
        <v>5.6681805555555549</v>
      </c>
      <c r="K180" s="4">
        <v>6.3072083333333326</v>
      </c>
      <c r="L180" s="37">
        <v>5.6023472222222219</v>
      </c>
      <c r="M180" s="4">
        <v>2.4228888888888886</v>
      </c>
      <c r="N180" s="63">
        <v>100.488284615385</v>
      </c>
      <c r="O180" s="6">
        <v>100.488284615385</v>
      </c>
      <c r="P180" s="37">
        <v>8.6821877907692642</v>
      </c>
      <c r="Q180" s="7">
        <f t="shared" si="6"/>
        <v>8.6821877907692642</v>
      </c>
      <c r="R180" s="60">
        <v>206.96875000000003</v>
      </c>
      <c r="S180" s="61">
        <v>1510.1681812500001</v>
      </c>
      <c r="T180" s="91"/>
      <c r="U180" s="89">
        <v>69223.115150127822</v>
      </c>
      <c r="V180" s="77">
        <v>5.7491529079779858E-3</v>
      </c>
      <c r="W180" s="80">
        <v>1.2517814922596217E-4</v>
      </c>
      <c r="X180" s="86">
        <f t="shared" si="5"/>
        <v>11182.814730169588</v>
      </c>
    </row>
    <row r="181" spans="1:24" x14ac:dyDescent="0.3">
      <c r="A181" s="93">
        <v>2007</v>
      </c>
      <c r="B181" s="29">
        <v>39107</v>
      </c>
      <c r="C181" s="33">
        <v>1</v>
      </c>
      <c r="D181" s="2">
        <v>25</v>
      </c>
      <c r="E181" s="33">
        <v>25</v>
      </c>
      <c r="F181" s="92">
        <v>390</v>
      </c>
      <c r="G181" s="4">
        <v>-4.6300624999999984</v>
      </c>
      <c r="H181" s="37">
        <v>207.46041666666665</v>
      </c>
      <c r="I181" s="4">
        <v>-2.0134895833333335</v>
      </c>
      <c r="J181" s="37">
        <v>5.3685555555555551</v>
      </c>
      <c r="K181" s="4">
        <v>6.1410555555555559</v>
      </c>
      <c r="L181" s="37">
        <v>5.3539513888888903</v>
      </c>
      <c r="M181" s="4">
        <v>2.2867569444444436</v>
      </c>
      <c r="N181" s="63">
        <v>120.578761904762</v>
      </c>
      <c r="O181" s="6">
        <v>120.578761904762</v>
      </c>
      <c r="P181" s="37">
        <v>10.418005028571438</v>
      </c>
      <c r="Q181" s="7">
        <f t="shared" si="6"/>
        <v>10.418005028571438</v>
      </c>
      <c r="R181" s="60">
        <v>207.46041666666665</v>
      </c>
      <c r="S181" s="61">
        <v>1513.7556762499996</v>
      </c>
      <c r="T181" s="91"/>
      <c r="U181" s="89">
        <v>69199.584460235565</v>
      </c>
      <c r="V181" s="77">
        <v>6.8822235926340363E-3</v>
      </c>
      <c r="W181" s="80">
        <v>1.5025943765193636E-4</v>
      </c>
      <c r="X181" s="86">
        <f t="shared" si="5"/>
        <v>11193.23273519816</v>
      </c>
    </row>
    <row r="182" spans="1:24" x14ac:dyDescent="0.3">
      <c r="A182" s="93">
        <v>2007</v>
      </c>
      <c r="B182" s="29">
        <v>39108</v>
      </c>
      <c r="C182" s="33">
        <v>1</v>
      </c>
      <c r="D182" s="2">
        <v>26</v>
      </c>
      <c r="E182" s="33">
        <v>26</v>
      </c>
      <c r="F182" s="92">
        <v>391</v>
      </c>
      <c r="G182" s="4">
        <v>-3.9290416666666665</v>
      </c>
      <c r="H182" s="37">
        <v>205.85416666666671</v>
      </c>
      <c r="I182" s="4">
        <v>-2.1057291666666664</v>
      </c>
      <c r="J182" s="37">
        <v>5.4291527777777766</v>
      </c>
      <c r="K182" s="4">
        <v>6.1948680555555553</v>
      </c>
      <c r="L182" s="37">
        <v>5.5149791666666665</v>
      </c>
      <c r="M182" s="4">
        <v>2.274729166666666</v>
      </c>
      <c r="N182" s="63">
        <v>102.4426</v>
      </c>
      <c r="O182" s="6">
        <v>102.4426</v>
      </c>
      <c r="P182" s="37">
        <v>8.8510406400000008</v>
      </c>
      <c r="Q182" s="7">
        <f t="shared" si="6"/>
        <v>8.8510406400000008</v>
      </c>
      <c r="R182" s="60">
        <v>205.85416666666671</v>
      </c>
      <c r="S182" s="61">
        <v>1502.0355125000001</v>
      </c>
      <c r="T182" s="91"/>
      <c r="U182" s="89">
        <v>69176.053770343307</v>
      </c>
      <c r="V182" s="77">
        <v>5.8926973206300942E-3</v>
      </c>
      <c r="W182" s="80">
        <v>1.2770545068059095E-4</v>
      </c>
      <c r="X182" s="86">
        <f t="shared" si="5"/>
        <v>11202.08377583816</v>
      </c>
    </row>
    <row r="183" spans="1:24" x14ac:dyDescent="0.3">
      <c r="A183" s="93">
        <v>2007</v>
      </c>
      <c r="B183" s="29">
        <v>39109</v>
      </c>
      <c r="C183" s="33">
        <v>1</v>
      </c>
      <c r="D183" s="2">
        <v>27</v>
      </c>
      <c r="E183" s="33">
        <v>27</v>
      </c>
      <c r="F183" s="92">
        <v>392</v>
      </c>
      <c r="G183" s="4">
        <v>-4.9658124999999993</v>
      </c>
      <c r="H183" s="37">
        <v>206.47083333333339</v>
      </c>
      <c r="I183" s="4">
        <v>-3.2893958333333337</v>
      </c>
      <c r="J183" s="37">
        <v>5.4445000000000014</v>
      </c>
      <c r="K183" s="4">
        <v>6.1561944444444459</v>
      </c>
      <c r="L183" s="37">
        <v>5.5283958333333336</v>
      </c>
      <c r="M183" s="4">
        <v>2.2705625</v>
      </c>
      <c r="N183" s="63">
        <v>131.383030434783</v>
      </c>
      <c r="O183" s="6">
        <v>131.383030434783</v>
      </c>
      <c r="P183" s="37">
        <v>11.35149382956525</v>
      </c>
      <c r="Q183" s="7">
        <f t="shared" si="6"/>
        <v>11.351493829565252</v>
      </c>
      <c r="R183" s="60">
        <v>206.47083333333339</v>
      </c>
      <c r="S183" s="61">
        <v>1506.5350825000005</v>
      </c>
      <c r="T183" s="91"/>
      <c r="U183" s="89">
        <v>69152.52308045105</v>
      </c>
      <c r="V183" s="77">
        <v>7.5348353725212674E-3</v>
      </c>
      <c r="W183" s="80">
        <v>1.6384231545075878E-4</v>
      </c>
      <c r="X183" s="86">
        <f t="shared" si="5"/>
        <v>11213.435269667725</v>
      </c>
    </row>
    <row r="184" spans="1:24" x14ac:dyDescent="0.3">
      <c r="A184" s="93">
        <v>2007</v>
      </c>
      <c r="B184" s="29">
        <v>39110</v>
      </c>
      <c r="C184" s="33">
        <v>1</v>
      </c>
      <c r="D184" s="2">
        <v>28</v>
      </c>
      <c r="E184" s="33">
        <v>28</v>
      </c>
      <c r="F184" s="92">
        <v>393</v>
      </c>
      <c r="G184" s="4">
        <v>-6.1017500000000018</v>
      </c>
      <c r="H184" s="37">
        <v>206.06874999999994</v>
      </c>
      <c r="I184" s="4">
        <v>-3.9360208333333331</v>
      </c>
      <c r="J184" s="37">
        <v>5.3781249999999998</v>
      </c>
      <c r="K184" s="4">
        <v>6.1335347222222216</v>
      </c>
      <c r="L184" s="37">
        <v>5.4904791666666668</v>
      </c>
      <c r="M184" s="4">
        <v>2.2920000000000003</v>
      </c>
      <c r="N184" s="63">
        <v>116.63684000000001</v>
      </c>
      <c r="O184" s="6">
        <v>116.63684000000001</v>
      </c>
      <c r="P184" s="37">
        <v>10.077422975999999</v>
      </c>
      <c r="Q184" s="7">
        <f t="shared" si="6"/>
        <v>10.077422975999999</v>
      </c>
      <c r="R184" s="60">
        <v>206.06874999999994</v>
      </c>
      <c r="S184" s="61">
        <v>1503.6012412499995</v>
      </c>
      <c r="T184" s="91"/>
      <c r="U184" s="89">
        <v>69128.992390558793</v>
      </c>
      <c r="V184" s="77">
        <v>6.7021911791069443E-3</v>
      </c>
      <c r="W184" s="80">
        <v>1.4550588695435074E-4</v>
      </c>
      <c r="X184" s="86">
        <f t="shared" si="5"/>
        <v>11223.512692643726</v>
      </c>
    </row>
    <row r="185" spans="1:24" x14ac:dyDescent="0.3">
      <c r="A185" s="93">
        <v>2007</v>
      </c>
      <c r="B185" s="29">
        <v>39111</v>
      </c>
      <c r="C185" s="33">
        <v>1</v>
      </c>
      <c r="D185" s="2">
        <v>29</v>
      </c>
      <c r="E185" s="33">
        <v>29</v>
      </c>
      <c r="F185" s="92">
        <v>394</v>
      </c>
      <c r="G185" s="4">
        <v>-9.9174999999999986</v>
      </c>
      <c r="H185" s="37">
        <v>207.89999999999995</v>
      </c>
      <c r="I185" s="4">
        <v>-9.7516145833333336</v>
      </c>
      <c r="J185" s="37">
        <v>5.3603402777777776</v>
      </c>
      <c r="K185" s="4">
        <v>6.1077569444444437</v>
      </c>
      <c r="L185" s="37">
        <v>5.3530833333333332</v>
      </c>
      <c r="M185" s="4">
        <v>2.2196180555555558</v>
      </c>
      <c r="N185" s="63" t="s">
        <v>27</v>
      </c>
      <c r="O185" s="6">
        <v>114.65941896551701</v>
      </c>
      <c r="P185" s="37" t="s">
        <v>27</v>
      </c>
      <c r="Q185" s="7">
        <f t="shared" si="6"/>
        <v>9.9065737986206699</v>
      </c>
      <c r="R185" s="60">
        <v>207.89999999999995</v>
      </c>
      <c r="S185" s="61">
        <v>1516.9631399999996</v>
      </c>
      <c r="T185" s="91"/>
      <c r="U185" s="89">
        <v>69105.461700666536</v>
      </c>
      <c r="V185" s="77" t="s">
        <v>27</v>
      </c>
      <c r="W185" s="80" t="s">
        <v>27</v>
      </c>
      <c r="X185" s="86">
        <f t="shared" si="5"/>
        <v>11233.419266442346</v>
      </c>
    </row>
    <row r="186" spans="1:24" x14ac:dyDescent="0.3">
      <c r="A186" s="93">
        <v>2007</v>
      </c>
      <c r="B186" s="29">
        <v>39112</v>
      </c>
      <c r="C186" s="33">
        <v>1</v>
      </c>
      <c r="D186" s="2">
        <v>30</v>
      </c>
      <c r="E186" s="33">
        <v>30</v>
      </c>
      <c r="F186" s="92">
        <v>395</v>
      </c>
      <c r="G186" s="4">
        <v>-11.995416666666669</v>
      </c>
      <c r="H186" s="37">
        <v>208.02291666666665</v>
      </c>
      <c r="I186" s="4">
        <v>-11.597447916666665</v>
      </c>
      <c r="J186" s="37">
        <v>5.2371249999999998</v>
      </c>
      <c r="K186" s="4">
        <v>6.0394722222222201</v>
      </c>
      <c r="L186" s="37">
        <v>5.3390347222222223</v>
      </c>
      <c r="M186" s="4">
        <v>2.0832361111111117</v>
      </c>
      <c r="N186" s="63" t="s">
        <v>27</v>
      </c>
      <c r="O186" s="6">
        <v>112.681997931034</v>
      </c>
      <c r="P186" s="37" t="s">
        <v>27</v>
      </c>
      <c r="Q186" s="7">
        <f t="shared" si="6"/>
        <v>9.7357246212413386</v>
      </c>
      <c r="R186" s="60">
        <v>208.02291666666665</v>
      </c>
      <c r="S186" s="61">
        <v>1517.86001375</v>
      </c>
      <c r="T186" s="91"/>
      <c r="U186" s="89">
        <v>69081.931010774279</v>
      </c>
      <c r="V186" s="77" t="s">
        <v>27</v>
      </c>
      <c r="W186" s="80" t="s">
        <v>27</v>
      </c>
      <c r="X186" s="86">
        <f t="shared" si="5"/>
        <v>11243.154991063588</v>
      </c>
    </row>
    <row r="187" spans="1:24" x14ac:dyDescent="0.3">
      <c r="A187" s="93">
        <v>2007</v>
      </c>
      <c r="B187" s="29">
        <v>39113</v>
      </c>
      <c r="C187" s="33">
        <v>1</v>
      </c>
      <c r="D187" s="2">
        <v>31</v>
      </c>
      <c r="E187" s="33">
        <v>31</v>
      </c>
      <c r="F187" s="92">
        <v>396</v>
      </c>
      <c r="G187" s="4">
        <v>-16.198125000000005</v>
      </c>
      <c r="H187" s="37">
        <v>208.24374999999989</v>
      </c>
      <c r="I187" s="4">
        <v>-14.413229166666667</v>
      </c>
      <c r="J187" s="37">
        <v>5.4113263888888889</v>
      </c>
      <c r="K187" s="4">
        <v>6.0294652777777777</v>
      </c>
      <c r="L187" s="37">
        <v>5.4286944444444449</v>
      </c>
      <c r="M187" s="4">
        <v>2.1191458333333331</v>
      </c>
      <c r="N187" s="63" t="s">
        <v>27</v>
      </c>
      <c r="O187" s="6">
        <v>110.704576896552</v>
      </c>
      <c r="P187" s="37" t="s">
        <v>27</v>
      </c>
      <c r="Q187" s="7">
        <f t="shared" si="6"/>
        <v>9.5648754438620909</v>
      </c>
      <c r="R187" s="60">
        <v>208.24374999999989</v>
      </c>
      <c r="S187" s="61">
        <v>1519.4713462499992</v>
      </c>
      <c r="T187" s="91"/>
      <c r="U187" s="89">
        <v>69058.400320882021</v>
      </c>
      <c r="V187" s="77" t="s">
        <v>27</v>
      </c>
      <c r="W187" s="80" t="s">
        <v>27</v>
      </c>
      <c r="X187" s="86">
        <f t="shared" si="5"/>
        <v>11252.71986650745</v>
      </c>
    </row>
    <row r="188" spans="1:24" x14ac:dyDescent="0.3">
      <c r="A188" s="93">
        <v>2007</v>
      </c>
      <c r="B188" s="29">
        <v>39114</v>
      </c>
      <c r="C188" s="33">
        <v>2</v>
      </c>
      <c r="D188" s="2">
        <v>1</v>
      </c>
      <c r="E188" s="33">
        <v>32</v>
      </c>
      <c r="F188" s="92">
        <v>397</v>
      </c>
      <c r="G188" s="4">
        <v>-11.831041666666669</v>
      </c>
      <c r="H188" s="37">
        <v>207.88541666666671</v>
      </c>
      <c r="I188" s="4">
        <v>-8.4258750000000013</v>
      </c>
      <c r="J188" s="37">
        <v>5.4887430555555552</v>
      </c>
      <c r="K188" s="4">
        <v>6.0945486111111116</v>
      </c>
      <c r="L188" s="37">
        <v>5.4185555555555558</v>
      </c>
      <c r="M188" s="4">
        <v>2.0639444444444446</v>
      </c>
      <c r="N188" s="63" t="s">
        <v>27</v>
      </c>
      <c r="O188" s="6">
        <v>108.727155862069</v>
      </c>
      <c r="P188" s="37" t="s">
        <v>27</v>
      </c>
      <c r="Q188" s="7">
        <f t="shared" si="6"/>
        <v>9.3940262664827614</v>
      </c>
      <c r="R188" s="60">
        <v>207.88541666666671</v>
      </c>
      <c r="S188" s="61">
        <v>1516.8567312500004</v>
      </c>
      <c r="T188" s="91"/>
      <c r="U188" s="89">
        <v>69034.869630989764</v>
      </c>
      <c r="V188" s="77" t="s">
        <v>27</v>
      </c>
      <c r="W188" s="80" t="s">
        <v>27</v>
      </c>
      <c r="X188" s="86">
        <f t="shared" si="5"/>
        <v>11262.113892773932</v>
      </c>
    </row>
    <row r="189" spans="1:24" x14ac:dyDescent="0.3">
      <c r="A189" s="93">
        <v>2007</v>
      </c>
      <c r="B189" s="29">
        <v>39115</v>
      </c>
      <c r="C189" s="33">
        <v>2</v>
      </c>
      <c r="D189" s="2">
        <v>2</v>
      </c>
      <c r="E189" s="33">
        <v>33</v>
      </c>
      <c r="F189" s="92">
        <v>398</v>
      </c>
      <c r="G189" s="4">
        <v>-11.540416666666667</v>
      </c>
      <c r="H189" s="37">
        <v>206.70208333333335</v>
      </c>
      <c r="I189" s="4">
        <v>-9.8616666666666664</v>
      </c>
      <c r="J189" s="37">
        <v>5.4025833333333333</v>
      </c>
      <c r="K189" s="4">
        <v>6.0252222222222223</v>
      </c>
      <c r="L189" s="37">
        <v>5.4377777777777778</v>
      </c>
      <c r="M189" s="4">
        <v>2.0900277777777778</v>
      </c>
      <c r="N189" s="63" t="s">
        <v>27</v>
      </c>
      <c r="O189" s="6">
        <v>106.749734827586</v>
      </c>
      <c r="P189" s="37" t="s">
        <v>27</v>
      </c>
      <c r="Q189" s="7">
        <f t="shared" si="6"/>
        <v>9.2231770891034301</v>
      </c>
      <c r="R189" s="60">
        <v>206.70208333333335</v>
      </c>
      <c r="S189" s="61">
        <v>1508.2224212500003</v>
      </c>
      <c r="T189" s="91"/>
      <c r="U189" s="89">
        <v>69011.338941097507</v>
      </c>
      <c r="V189" s="77" t="s">
        <v>27</v>
      </c>
      <c r="W189" s="80" t="s">
        <v>27</v>
      </c>
      <c r="X189" s="86">
        <f t="shared" si="5"/>
        <v>11271.337069863035</v>
      </c>
    </row>
    <row r="190" spans="1:24" x14ac:dyDescent="0.3">
      <c r="A190" s="93">
        <v>2007</v>
      </c>
      <c r="B190" s="29">
        <v>39116</v>
      </c>
      <c r="C190" s="33">
        <v>2</v>
      </c>
      <c r="D190" s="2">
        <v>3</v>
      </c>
      <c r="E190" s="33">
        <v>34</v>
      </c>
      <c r="F190" s="92">
        <v>399</v>
      </c>
      <c r="G190" s="4">
        <v>-11.762291666666668</v>
      </c>
      <c r="H190" s="37">
        <v>207.07916666666657</v>
      </c>
      <c r="I190" s="4">
        <v>-13.751458333333332</v>
      </c>
      <c r="J190" s="37">
        <v>5.3079652777777779</v>
      </c>
      <c r="K190" s="4">
        <v>5.9755486111111118</v>
      </c>
      <c r="L190" s="37">
        <v>5.3338680555555555</v>
      </c>
      <c r="M190" s="4">
        <v>2.0374722222222226</v>
      </c>
      <c r="N190" s="63">
        <v>104.772313793103</v>
      </c>
      <c r="O190" s="6">
        <v>104.772313793103</v>
      </c>
      <c r="P190" s="37">
        <v>9.0523279117240971</v>
      </c>
      <c r="Q190" s="7">
        <f t="shared" si="6"/>
        <v>9.0523279117240989</v>
      </c>
      <c r="R190" s="60">
        <v>207.07916666666657</v>
      </c>
      <c r="S190" s="61">
        <v>1510.973847499999</v>
      </c>
      <c r="T190" s="91"/>
      <c r="U190" s="89">
        <v>68987.80825120525</v>
      </c>
      <c r="V190" s="77">
        <v>5.991055322831524E-3</v>
      </c>
      <c r="W190" s="80">
        <v>1.3099076248924085E-4</v>
      </c>
      <c r="X190" s="86">
        <f t="shared" si="5"/>
        <v>11280.389397774759</v>
      </c>
    </row>
    <row r="191" spans="1:24" x14ac:dyDescent="0.3">
      <c r="A191" s="93">
        <v>2007</v>
      </c>
      <c r="B191" s="29">
        <v>39117</v>
      </c>
      <c r="C191" s="33">
        <v>2</v>
      </c>
      <c r="D191" s="2">
        <v>4</v>
      </c>
      <c r="E191" s="33">
        <v>35</v>
      </c>
      <c r="F191" s="92">
        <v>400</v>
      </c>
      <c r="G191" s="4">
        <v>-10.759583333333333</v>
      </c>
      <c r="H191" s="37">
        <v>207.23958333333329</v>
      </c>
      <c r="I191" s="4">
        <v>-10.394885416666668</v>
      </c>
      <c r="J191" s="37">
        <v>5.3659166666666662</v>
      </c>
      <c r="K191" s="4">
        <v>6.0127222222222221</v>
      </c>
      <c r="L191" s="37">
        <v>5.3727847222222218</v>
      </c>
      <c r="M191" s="4">
        <v>1.9357222222222223</v>
      </c>
      <c r="N191" s="63">
        <v>120.2685125</v>
      </c>
      <c r="O191" s="6">
        <v>120.2685125</v>
      </c>
      <c r="P191" s="37">
        <v>10.391199479999999</v>
      </c>
      <c r="Q191" s="7">
        <f t="shared" si="6"/>
        <v>10.391199480000001</v>
      </c>
      <c r="R191" s="60">
        <v>207.23958333333329</v>
      </c>
      <c r="S191" s="61">
        <v>1512.1443437499995</v>
      </c>
      <c r="T191" s="91"/>
      <c r="U191" s="89">
        <v>68964.277561312992</v>
      </c>
      <c r="V191" s="77">
        <v>6.8718304062366413E-3</v>
      </c>
      <c r="W191" s="80">
        <v>1.5041962302809444E-4</v>
      </c>
      <c r="X191" s="86">
        <f t="shared" si="5"/>
        <v>11290.780597254759</v>
      </c>
    </row>
    <row r="192" spans="1:24" x14ac:dyDescent="0.3">
      <c r="A192" s="93">
        <v>2007</v>
      </c>
      <c r="B192" s="29">
        <v>39118</v>
      </c>
      <c r="C192" s="33">
        <v>2</v>
      </c>
      <c r="D192" s="2">
        <v>5</v>
      </c>
      <c r="E192" s="33">
        <v>36</v>
      </c>
      <c r="F192" s="92">
        <v>401</v>
      </c>
      <c r="G192" s="4">
        <v>-6.8058750000000003</v>
      </c>
      <c r="H192" s="37">
        <v>207.13750000000005</v>
      </c>
      <c r="I192" s="4">
        <v>-6.8647499999999999</v>
      </c>
      <c r="J192" s="37">
        <v>5.2987499999999992</v>
      </c>
      <c r="K192" s="4">
        <v>5.9341388888888886</v>
      </c>
      <c r="L192" s="37">
        <v>5.2102777777777769</v>
      </c>
      <c r="M192" s="4">
        <v>1.7962013888888884</v>
      </c>
      <c r="N192" s="63">
        <v>141.58775652173901</v>
      </c>
      <c r="O192" s="6">
        <v>141.58775652173901</v>
      </c>
      <c r="P192" s="37">
        <v>12.233182163478249</v>
      </c>
      <c r="Q192" s="7">
        <f t="shared" si="6"/>
        <v>12.233182163478251</v>
      </c>
      <c r="R192" s="60">
        <v>207.13750000000005</v>
      </c>
      <c r="S192" s="61">
        <v>1511.3994825000002</v>
      </c>
      <c r="T192" s="91"/>
      <c r="U192" s="89">
        <v>68940.746871420735</v>
      </c>
      <c r="V192" s="77">
        <v>8.0939435967275764E-3</v>
      </c>
      <c r="W192" s="80">
        <v>1.7714819669064664E-4</v>
      </c>
      <c r="X192" s="86">
        <f t="shared" si="5"/>
        <v>11303.013779418237</v>
      </c>
    </row>
    <row r="193" spans="1:24" x14ac:dyDescent="0.3">
      <c r="A193" s="93">
        <v>2007</v>
      </c>
      <c r="B193" s="29">
        <v>39119</v>
      </c>
      <c r="C193" s="33">
        <v>2</v>
      </c>
      <c r="D193" s="2">
        <v>6</v>
      </c>
      <c r="E193" s="33">
        <v>37</v>
      </c>
      <c r="F193" s="92">
        <v>402</v>
      </c>
      <c r="G193" s="4">
        <v>-4.1757083333333345</v>
      </c>
      <c r="H193" s="37">
        <v>207.96666666666661</v>
      </c>
      <c r="I193" s="4">
        <v>-1.9226562500000004</v>
      </c>
      <c r="J193" s="37">
        <v>5.0484166666666681</v>
      </c>
      <c r="K193" s="4">
        <v>5.8300833333333344</v>
      </c>
      <c r="L193" s="37">
        <v>5.0198333333333318</v>
      </c>
      <c r="M193" s="4">
        <v>1.6620694444444439</v>
      </c>
      <c r="N193" s="63">
        <v>97.174559459459502</v>
      </c>
      <c r="O193" s="6">
        <v>97.174559459459502</v>
      </c>
      <c r="P193" s="37">
        <v>8.3958819372973004</v>
      </c>
      <c r="Q193" s="7">
        <f t="shared" si="6"/>
        <v>8.3958819372973004</v>
      </c>
      <c r="R193" s="60">
        <v>207.96666666666661</v>
      </c>
      <c r="S193" s="61">
        <v>1517.4495799999995</v>
      </c>
      <c r="T193" s="91"/>
      <c r="U193" s="89">
        <v>68917.216181528478</v>
      </c>
      <c r="V193" s="77">
        <v>5.5328902178728755E-3</v>
      </c>
      <c r="W193" s="80">
        <v>1.2162480379062802E-4</v>
      </c>
      <c r="X193" s="86">
        <f t="shared" si="5"/>
        <v>11311.409661355534</v>
      </c>
    </row>
    <row r="194" spans="1:24" x14ac:dyDescent="0.3">
      <c r="A194" s="93">
        <v>2007</v>
      </c>
      <c r="B194" s="29">
        <v>39120</v>
      </c>
      <c r="C194" s="33">
        <v>2</v>
      </c>
      <c r="D194" s="2">
        <v>7</v>
      </c>
      <c r="E194" s="33">
        <v>38</v>
      </c>
      <c r="F194" s="92">
        <v>403</v>
      </c>
      <c r="G194" s="4">
        <v>-4.9620624999999992</v>
      </c>
      <c r="H194" s="37">
        <v>209.88124999999999</v>
      </c>
      <c r="I194" s="4">
        <v>-3.0560312500000002</v>
      </c>
      <c r="J194" s="37">
        <v>4.9216180555555553</v>
      </c>
      <c r="K194" s="4">
        <v>5.6950277777777778</v>
      </c>
      <c r="L194" s="37">
        <v>5.0667638888888895</v>
      </c>
      <c r="M194" s="4">
        <v>1.6586527777777775</v>
      </c>
      <c r="N194" s="63">
        <v>101.41858999999999</v>
      </c>
      <c r="O194" s="6">
        <v>101.41858999999999</v>
      </c>
      <c r="P194" s="37">
        <v>8.7625661759999982</v>
      </c>
      <c r="Q194" s="7">
        <f t="shared" si="6"/>
        <v>8.7625661759999982</v>
      </c>
      <c r="R194" s="60">
        <v>209.88124999999999</v>
      </c>
      <c r="S194" s="61">
        <v>1531.4195287499999</v>
      </c>
      <c r="T194" s="91"/>
      <c r="U194" s="89">
        <v>68893.685491636221</v>
      </c>
      <c r="V194" s="77">
        <v>5.7218587144127137E-3</v>
      </c>
      <c r="W194" s="80">
        <v>1.2698304449292893E-4</v>
      </c>
      <c r="X194" s="86">
        <f t="shared" si="5"/>
        <v>11320.172227531533</v>
      </c>
    </row>
    <row r="195" spans="1:24" x14ac:dyDescent="0.3">
      <c r="A195" s="93">
        <v>2007</v>
      </c>
      <c r="B195" s="29">
        <v>39121</v>
      </c>
      <c r="C195" s="33">
        <v>2</v>
      </c>
      <c r="D195" s="2">
        <v>8</v>
      </c>
      <c r="E195" s="33">
        <v>39</v>
      </c>
      <c r="F195" s="92">
        <v>404</v>
      </c>
      <c r="G195" s="4">
        <v>-14.221666666666662</v>
      </c>
      <c r="H195" s="37">
        <v>210.10833333333332</v>
      </c>
      <c r="I195" s="4">
        <v>-13.954583333333337</v>
      </c>
      <c r="J195" s="37">
        <v>5.130472222222223</v>
      </c>
      <c r="K195" s="4">
        <v>5.8953750000000014</v>
      </c>
      <c r="L195" s="37">
        <v>5.183937499999999</v>
      </c>
      <c r="M195" s="4">
        <v>1.7188125000000001</v>
      </c>
      <c r="N195" s="63">
        <v>80.370388888888897</v>
      </c>
      <c r="O195" s="6">
        <v>80.370388888888897</v>
      </c>
      <c r="P195" s="37">
        <v>6.9440016</v>
      </c>
      <c r="Q195" s="7">
        <f t="shared" si="6"/>
        <v>6.9440016000000009</v>
      </c>
      <c r="R195" s="60">
        <v>210.10833333333332</v>
      </c>
      <c r="S195" s="61">
        <v>1533.0764649999996</v>
      </c>
      <c r="T195" s="91"/>
      <c r="U195" s="89">
        <v>68870.154801743964</v>
      </c>
      <c r="V195" s="77">
        <v>4.5294554828352943E-3</v>
      </c>
      <c r="W195" s="80">
        <v>1.0066601792031542E-4</v>
      </c>
      <c r="X195" s="86">
        <f t="shared" si="5"/>
        <v>11327.116229131534</v>
      </c>
    </row>
    <row r="196" spans="1:24" x14ac:dyDescent="0.3">
      <c r="A196" s="93">
        <v>2007</v>
      </c>
      <c r="B196" s="29">
        <v>39122</v>
      </c>
      <c r="C196" s="33">
        <v>2</v>
      </c>
      <c r="D196" s="2">
        <v>9</v>
      </c>
      <c r="E196" s="33">
        <v>40</v>
      </c>
      <c r="F196" s="92">
        <v>405</v>
      </c>
      <c r="G196" s="4">
        <v>-13.144166666666665</v>
      </c>
      <c r="H196" s="37">
        <v>211.2083333333334</v>
      </c>
      <c r="I196" s="4">
        <v>-12.675531250000001</v>
      </c>
      <c r="J196" s="37">
        <v>5.1101041666666669</v>
      </c>
      <c r="K196" s="4">
        <v>5.9091319444444439</v>
      </c>
      <c r="L196" s="37">
        <v>5.1488958333333334</v>
      </c>
      <c r="M196" s="4">
        <v>1.7194861111111113</v>
      </c>
      <c r="N196" s="63">
        <v>100.47879268292699</v>
      </c>
      <c r="O196" s="6">
        <v>100.47879268292699</v>
      </c>
      <c r="P196" s="37">
        <v>8.681367687804892</v>
      </c>
      <c r="Q196" s="7">
        <f t="shared" si="6"/>
        <v>8.681367687804892</v>
      </c>
      <c r="R196" s="60">
        <v>211.2083333333334</v>
      </c>
      <c r="S196" s="61">
        <v>1541.1027250000004</v>
      </c>
      <c r="T196" s="91"/>
      <c r="U196" s="89">
        <v>68846.624111851706</v>
      </c>
      <c r="V196" s="77">
        <v>5.6332180502794774E-3</v>
      </c>
      <c r="W196" s="80">
        <v>1.2589832102831124E-4</v>
      </c>
      <c r="X196" s="86">
        <f t="shared" ref="X196:X259" si="7">X195+Q196</f>
        <v>11335.797596819339</v>
      </c>
    </row>
    <row r="197" spans="1:24" x14ac:dyDescent="0.3">
      <c r="A197" s="93">
        <v>2007</v>
      </c>
      <c r="B197" s="29">
        <v>39123</v>
      </c>
      <c r="C197" s="33">
        <v>2</v>
      </c>
      <c r="D197" s="2">
        <v>10</v>
      </c>
      <c r="E197" s="33">
        <v>41</v>
      </c>
      <c r="F197" s="92">
        <v>406</v>
      </c>
      <c r="G197" s="4">
        <v>-15.538958333333333</v>
      </c>
      <c r="H197" s="37">
        <v>211.84583333333333</v>
      </c>
      <c r="I197" s="4">
        <v>-15.307812500000001</v>
      </c>
      <c r="J197" s="37">
        <v>5.2072499999999993</v>
      </c>
      <c r="K197" s="4">
        <v>5.8461250000000007</v>
      </c>
      <c r="L197" s="37">
        <v>5.1036666666666664</v>
      </c>
      <c r="M197" s="4">
        <v>1.6955069444444444</v>
      </c>
      <c r="N197" s="63">
        <v>108.45958043478301</v>
      </c>
      <c r="O197" s="6">
        <v>108.45958043478301</v>
      </c>
      <c r="P197" s="37">
        <v>9.3709077495652515</v>
      </c>
      <c r="Q197" s="7">
        <f t="shared" si="6"/>
        <v>9.3709077495652515</v>
      </c>
      <c r="R197" s="60">
        <v>211.84583333333333</v>
      </c>
      <c r="S197" s="61">
        <v>1545.7543075000001</v>
      </c>
      <c r="T197" s="91"/>
      <c r="U197" s="89">
        <v>68823.093421959449</v>
      </c>
      <c r="V197" s="77">
        <v>6.0623526676248651E-3</v>
      </c>
      <c r="W197" s="80">
        <v>1.3594781100592261E-4</v>
      </c>
      <c r="X197" s="86">
        <f t="shared" si="7"/>
        <v>11345.168504568905</v>
      </c>
    </row>
    <row r="198" spans="1:24" x14ac:dyDescent="0.3">
      <c r="A198" s="93">
        <v>2007</v>
      </c>
      <c r="B198" s="29">
        <v>39124</v>
      </c>
      <c r="C198" s="33">
        <v>2</v>
      </c>
      <c r="D198" s="2">
        <v>11</v>
      </c>
      <c r="E198" s="33">
        <v>42</v>
      </c>
      <c r="F198" s="92">
        <v>407</v>
      </c>
      <c r="G198" s="4">
        <v>-13.500000000000005</v>
      </c>
      <c r="H198" s="37">
        <v>211.79999999999998</v>
      </c>
      <c r="I198" s="4">
        <v>-13.665812500000001</v>
      </c>
      <c r="J198" s="37">
        <v>5.1549097222222224</v>
      </c>
      <c r="K198" s="4">
        <v>5.8244930555555543</v>
      </c>
      <c r="L198" s="37">
        <v>5.0683541666666665</v>
      </c>
      <c r="M198" s="4">
        <v>1.7165347222222216</v>
      </c>
      <c r="N198" s="63">
        <v>112.035258536585</v>
      </c>
      <c r="O198" s="6">
        <v>112.035258536585</v>
      </c>
      <c r="P198" s="37">
        <v>9.679846337560944</v>
      </c>
      <c r="Q198" s="7">
        <f t="shared" si="6"/>
        <v>9.679846337560944</v>
      </c>
      <c r="R198" s="60">
        <v>211.79999999999998</v>
      </c>
      <c r="S198" s="61">
        <v>1545.4198799999999</v>
      </c>
      <c r="T198" s="91"/>
      <c r="U198" s="89">
        <v>68799.562732067192</v>
      </c>
      <c r="V198" s="77">
        <v>6.2635704786979602E-3</v>
      </c>
      <c r="W198" s="80">
        <v>1.4048108293679984E-4</v>
      </c>
      <c r="X198" s="86">
        <f t="shared" si="7"/>
        <v>11354.848350906466</v>
      </c>
    </row>
    <row r="199" spans="1:24" x14ac:dyDescent="0.3">
      <c r="A199" s="93">
        <v>2007</v>
      </c>
      <c r="B199" s="29">
        <v>39125</v>
      </c>
      <c r="C199" s="33">
        <v>2</v>
      </c>
      <c r="D199" s="2">
        <v>12</v>
      </c>
      <c r="E199" s="33">
        <v>43</v>
      </c>
      <c r="F199" s="92">
        <v>408</v>
      </c>
      <c r="G199" s="4">
        <v>-7.214291666666667</v>
      </c>
      <c r="H199" s="37">
        <v>217.24583333333331</v>
      </c>
      <c r="I199" s="4">
        <v>-6.5715312500000014</v>
      </c>
      <c r="J199" s="37">
        <v>5.1120069444444445</v>
      </c>
      <c r="K199" s="4">
        <v>5.7975972222222225</v>
      </c>
      <c r="L199" s="37">
        <v>4.9640902777777782</v>
      </c>
      <c r="M199" s="4">
        <v>1.7259722222222218</v>
      </c>
      <c r="N199" s="63">
        <v>95.326815384615401</v>
      </c>
      <c r="O199" s="6">
        <v>95.326815384615401</v>
      </c>
      <c r="P199" s="37">
        <v>8.2362368492307709</v>
      </c>
      <c r="Q199" s="7">
        <f t="shared" si="6"/>
        <v>8.2362368492307692</v>
      </c>
      <c r="R199" s="60">
        <v>217.24583333333331</v>
      </c>
      <c r="S199" s="61">
        <v>1585.1559474999999</v>
      </c>
      <c r="T199" s="91"/>
      <c r="U199" s="89">
        <v>68776.032042174935</v>
      </c>
      <c r="V199" s="77">
        <v>5.1958527249135354E-3</v>
      </c>
      <c r="W199" s="80">
        <v>1.1957409298318831E-4</v>
      </c>
      <c r="X199" s="86">
        <f t="shared" si="7"/>
        <v>11363.084587755697</v>
      </c>
    </row>
    <row r="200" spans="1:24" x14ac:dyDescent="0.3">
      <c r="A200" s="93">
        <v>2007</v>
      </c>
      <c r="B200" s="29">
        <v>39126</v>
      </c>
      <c r="C200" s="33">
        <v>2</v>
      </c>
      <c r="D200" s="2">
        <v>13</v>
      </c>
      <c r="E200" s="33">
        <v>44</v>
      </c>
      <c r="F200" s="92">
        <v>409</v>
      </c>
      <c r="G200" s="4">
        <v>-0.99074999999999969</v>
      </c>
      <c r="H200" s="37">
        <v>215.89374999999998</v>
      </c>
      <c r="I200" s="4">
        <v>3.7062499999999748E-2</v>
      </c>
      <c r="J200" s="37">
        <v>5.0748402777777786</v>
      </c>
      <c r="K200" s="4">
        <v>5.7527152777777779</v>
      </c>
      <c r="L200" s="37">
        <v>4.9955902777777785</v>
      </c>
      <c r="M200" s="4">
        <v>1.6233194444444443</v>
      </c>
      <c r="N200" s="63">
        <v>101.876827659575</v>
      </c>
      <c r="O200" s="6">
        <v>101.876827659575</v>
      </c>
      <c r="P200" s="37">
        <v>8.8021579097872795</v>
      </c>
      <c r="Q200" s="7">
        <f t="shared" si="6"/>
        <v>8.8021579097872813</v>
      </c>
      <c r="R200" s="60">
        <v>215.89374999999998</v>
      </c>
      <c r="S200" s="61">
        <v>1575.2903362499999</v>
      </c>
      <c r="T200" s="91"/>
      <c r="U200" s="89">
        <v>68752.501352282678</v>
      </c>
      <c r="V200" s="77">
        <v>5.5876416602294006E-3</v>
      </c>
      <c r="W200" s="80">
        <v>1.2783694004176371E-4</v>
      </c>
      <c r="X200" s="86">
        <f t="shared" si="7"/>
        <v>11371.886745665484</v>
      </c>
    </row>
    <row r="201" spans="1:24" x14ac:dyDescent="0.3">
      <c r="A201" s="93">
        <v>2007</v>
      </c>
      <c r="B201" s="29">
        <v>39127</v>
      </c>
      <c r="C201" s="33">
        <v>2</v>
      </c>
      <c r="D201" s="2">
        <v>14</v>
      </c>
      <c r="E201" s="33">
        <v>45</v>
      </c>
      <c r="F201" s="92">
        <v>410</v>
      </c>
      <c r="G201" s="4">
        <v>-1.7625000000000004</v>
      </c>
      <c r="H201" s="37">
        <v>213.92291666666685</v>
      </c>
      <c r="I201" s="4">
        <v>-1.2149062500000003</v>
      </c>
      <c r="J201" s="37">
        <v>5.1283680555555549</v>
      </c>
      <c r="K201" s="4">
        <v>5.7139236111111105</v>
      </c>
      <c r="L201" s="37">
        <v>4.8358055555555559</v>
      </c>
      <c r="M201" s="4">
        <v>1.6750902777777774</v>
      </c>
      <c r="N201" s="63">
        <v>102.753053846154</v>
      </c>
      <c r="O201" s="6">
        <v>102.753053846154</v>
      </c>
      <c r="P201" s="37">
        <v>8.8778638523077049</v>
      </c>
      <c r="Q201" s="7">
        <f t="shared" si="6"/>
        <v>8.8778638523077067</v>
      </c>
      <c r="R201" s="60">
        <v>213.92291666666685</v>
      </c>
      <c r="S201" s="61">
        <v>1560.9099537500013</v>
      </c>
      <c r="T201" s="91"/>
      <c r="U201" s="89">
        <v>68728.97066239042</v>
      </c>
      <c r="V201" s="77">
        <v>5.687620756712532E-3</v>
      </c>
      <c r="W201" s="80">
        <v>1.2898365902606679E-4</v>
      </c>
      <c r="X201" s="86">
        <f t="shared" si="7"/>
        <v>11380.764609517792</v>
      </c>
    </row>
    <row r="202" spans="1:24" x14ac:dyDescent="0.3">
      <c r="A202" s="93">
        <v>2007</v>
      </c>
      <c r="B202" s="29">
        <v>39128</v>
      </c>
      <c r="C202" s="33">
        <v>2</v>
      </c>
      <c r="D202" s="2">
        <v>15</v>
      </c>
      <c r="E202" s="33">
        <v>46</v>
      </c>
      <c r="F202" s="92">
        <v>411</v>
      </c>
      <c r="G202" s="4">
        <v>-10.199270833333335</v>
      </c>
      <c r="H202" s="37">
        <v>212.71875000000003</v>
      </c>
      <c r="I202" s="4">
        <v>-11.262947916666668</v>
      </c>
      <c r="J202" s="37">
        <v>5.103958333333332</v>
      </c>
      <c r="K202" s="4">
        <v>5.7140555555555546</v>
      </c>
      <c r="L202" s="37">
        <v>4.9129791666666671</v>
      </c>
      <c r="M202" s="4">
        <v>1.6625972222222216</v>
      </c>
      <c r="N202" s="63">
        <v>92.164124000000001</v>
      </c>
      <c r="O202" s="6">
        <v>92.164124000000001</v>
      </c>
      <c r="P202" s="37">
        <v>7.9629803135999992</v>
      </c>
      <c r="Q202" s="7">
        <f t="shared" si="6"/>
        <v>7.962980313600001</v>
      </c>
      <c r="R202" s="60">
        <v>212.71875000000003</v>
      </c>
      <c r="S202" s="61">
        <v>1552.12363125</v>
      </c>
      <c r="T202" s="91"/>
      <c r="U202" s="89">
        <v>68705.439972498163</v>
      </c>
      <c r="V202" s="77">
        <v>5.1303776021933431E-3</v>
      </c>
      <c r="W202" s="80">
        <v>1.1573398676809161E-4</v>
      </c>
      <c r="X202" s="86">
        <f t="shared" si="7"/>
        <v>11388.727589831391</v>
      </c>
    </row>
    <row r="203" spans="1:24" x14ac:dyDescent="0.3">
      <c r="A203" s="93">
        <v>2007</v>
      </c>
      <c r="B203" s="29">
        <v>39129</v>
      </c>
      <c r="C203" s="33">
        <v>2</v>
      </c>
      <c r="D203" s="2">
        <v>16</v>
      </c>
      <c r="E203" s="33">
        <v>47</v>
      </c>
      <c r="F203" s="92">
        <v>412</v>
      </c>
      <c r="G203" s="4">
        <v>-1.5124166666666661</v>
      </c>
      <c r="H203" s="37">
        <v>213.08125000000015</v>
      </c>
      <c r="I203" s="4">
        <v>-1.2371249999999991</v>
      </c>
      <c r="J203" s="37">
        <v>4.936826388888889</v>
      </c>
      <c r="K203" s="4">
        <v>5.7158888888888884</v>
      </c>
      <c r="L203" s="37">
        <v>4.9079652777777776</v>
      </c>
      <c r="M203" s="4">
        <v>1.5663958333333337</v>
      </c>
      <c r="N203" s="63">
        <v>120.290327906977</v>
      </c>
      <c r="O203" s="6">
        <v>120.290327906977</v>
      </c>
      <c r="P203" s="37">
        <v>10.393084331162811</v>
      </c>
      <c r="Q203" s="7">
        <f t="shared" si="6"/>
        <v>10.393084331162814</v>
      </c>
      <c r="R203" s="60">
        <v>213.08125000000015</v>
      </c>
      <c r="S203" s="61">
        <v>1554.7686487500011</v>
      </c>
      <c r="T203" s="91"/>
      <c r="U203" s="89">
        <v>68681.909282605906</v>
      </c>
      <c r="V203" s="77">
        <v>6.6846500535746051E-3</v>
      </c>
      <c r="W203" s="80">
        <v>1.5110848128209215E-4</v>
      </c>
      <c r="X203" s="86">
        <f t="shared" si="7"/>
        <v>11399.120674162554</v>
      </c>
    </row>
    <row r="204" spans="1:24" x14ac:dyDescent="0.3">
      <c r="A204" s="93">
        <v>2007</v>
      </c>
      <c r="B204" s="29">
        <v>39130</v>
      </c>
      <c r="C204" s="33">
        <v>2</v>
      </c>
      <c r="D204" s="2">
        <v>17</v>
      </c>
      <c r="E204" s="33">
        <v>48</v>
      </c>
      <c r="F204" s="92">
        <v>413</v>
      </c>
      <c r="G204" s="4">
        <v>4.3403125000000005</v>
      </c>
      <c r="H204" s="37">
        <v>210.04583333333326</v>
      </c>
      <c r="I204" s="4">
        <v>3.3180208333333332</v>
      </c>
      <c r="J204" s="37">
        <v>4.7723263888888887</v>
      </c>
      <c r="K204" s="4">
        <v>5.6157916666666665</v>
      </c>
      <c r="L204" s="37">
        <v>4.8389305555555557</v>
      </c>
      <c r="M204" s="4">
        <v>1.5581875000000001</v>
      </c>
      <c r="N204" s="63">
        <v>83.149737500000001</v>
      </c>
      <c r="O204" s="6">
        <v>83.149737500000001</v>
      </c>
      <c r="P204" s="37">
        <v>7.1841373199999996</v>
      </c>
      <c r="Q204" s="7">
        <f t="shared" si="6"/>
        <v>7.1841373200000014</v>
      </c>
      <c r="R204" s="60">
        <v>210.04583333333326</v>
      </c>
      <c r="S204" s="61">
        <v>1532.6204274999993</v>
      </c>
      <c r="T204" s="91"/>
      <c r="U204" s="89">
        <v>68658.378592713649</v>
      </c>
      <c r="V204" s="77">
        <v>4.6874863411018987E-3</v>
      </c>
      <c r="W204" s="80">
        <v>1.0449083278623668E-4</v>
      </c>
      <c r="X204" s="86">
        <f t="shared" si="7"/>
        <v>11406.304811482554</v>
      </c>
    </row>
    <row r="205" spans="1:24" x14ac:dyDescent="0.3">
      <c r="A205" s="93">
        <v>2007</v>
      </c>
      <c r="B205" s="29">
        <v>39131</v>
      </c>
      <c r="C205" s="33">
        <v>2</v>
      </c>
      <c r="D205" s="2">
        <v>18</v>
      </c>
      <c r="E205" s="33">
        <v>49</v>
      </c>
      <c r="F205" s="92">
        <v>414</v>
      </c>
      <c r="G205" s="4">
        <v>3.6884791666666668</v>
      </c>
      <c r="H205" s="37">
        <v>197.92083333333335</v>
      </c>
      <c r="I205" s="4">
        <v>2.5657708333333336</v>
      </c>
      <c r="J205" s="37">
        <v>4.8851597222222232</v>
      </c>
      <c r="K205" s="4">
        <v>5.5824999999999996</v>
      </c>
      <c r="L205" s="37">
        <v>4.4909097222222227</v>
      </c>
      <c r="M205" s="4">
        <v>1.4810347222222224</v>
      </c>
      <c r="N205" s="63">
        <v>113.565144</v>
      </c>
      <c r="O205" s="6">
        <v>113.565144</v>
      </c>
      <c r="P205" s="37">
        <v>9.8120284416000008</v>
      </c>
      <c r="Q205" s="7">
        <f t="shared" si="6"/>
        <v>9.8120284416000025</v>
      </c>
      <c r="R205" s="60">
        <v>197.92083333333335</v>
      </c>
      <c r="S205" s="61">
        <v>1444.1491524999999</v>
      </c>
      <c r="T205" s="91"/>
      <c r="U205" s="89">
        <v>68634.847902821391</v>
      </c>
      <c r="V205" s="77">
        <v>6.794331752100655E-3</v>
      </c>
      <c r="W205" s="80">
        <v>1.4276495024028251E-4</v>
      </c>
      <c r="X205" s="86">
        <f t="shared" si="7"/>
        <v>11416.116839924154</v>
      </c>
    </row>
    <row r="206" spans="1:24" x14ac:dyDescent="0.3">
      <c r="A206" s="93">
        <v>2007</v>
      </c>
      <c r="B206" s="29">
        <v>39132</v>
      </c>
      <c r="C206" s="33">
        <v>2</v>
      </c>
      <c r="D206" s="2">
        <v>19</v>
      </c>
      <c r="E206" s="33">
        <v>50</v>
      </c>
      <c r="F206" s="92">
        <v>415</v>
      </c>
      <c r="G206" s="4">
        <v>-5.9830624999999991</v>
      </c>
      <c r="H206" s="37">
        <v>197.63750000000002</v>
      </c>
      <c r="I206" s="4">
        <v>-3.7803333333333331</v>
      </c>
      <c r="J206" s="37">
        <v>5.0939583333333331</v>
      </c>
      <c r="K206" s="4">
        <v>5.5680486111111103</v>
      </c>
      <c r="L206" s="37">
        <v>4.5775555555555547</v>
      </c>
      <c r="M206" s="4">
        <v>1.4657777777777774</v>
      </c>
      <c r="N206" s="63" t="s">
        <v>27</v>
      </c>
      <c r="O206" s="6">
        <v>81.658056999999999</v>
      </c>
      <c r="P206" s="37" t="s">
        <v>27</v>
      </c>
      <c r="Q206" s="7">
        <f t="shared" si="6"/>
        <v>7.0552561247999988</v>
      </c>
      <c r="R206" s="60">
        <v>197.63750000000002</v>
      </c>
      <c r="S206" s="61">
        <v>1442.0817824999999</v>
      </c>
      <c r="T206" s="91"/>
      <c r="U206" s="89">
        <v>68611.317212929134</v>
      </c>
      <c r="V206" s="77" t="s">
        <v>27</v>
      </c>
      <c r="W206" s="80" t="s">
        <v>27</v>
      </c>
      <c r="X206" s="86">
        <f t="shared" si="7"/>
        <v>11423.172096048955</v>
      </c>
    </row>
    <row r="207" spans="1:24" x14ac:dyDescent="0.3">
      <c r="A207" s="93">
        <v>2007</v>
      </c>
      <c r="B207" s="29">
        <v>39133</v>
      </c>
      <c r="C207" s="33">
        <v>2</v>
      </c>
      <c r="D207" s="2">
        <v>20</v>
      </c>
      <c r="E207" s="33">
        <v>51</v>
      </c>
      <c r="F207" s="92">
        <v>416</v>
      </c>
      <c r="G207" s="4">
        <v>-6.7990833333333329</v>
      </c>
      <c r="H207" s="37">
        <v>197.22708333333333</v>
      </c>
      <c r="I207" s="4">
        <v>-5.4983020833333338</v>
      </c>
      <c r="J207" s="37">
        <v>4.9551249999999998</v>
      </c>
      <c r="K207" s="4">
        <v>5.5417916666666658</v>
      </c>
      <c r="L207" s="37">
        <v>4.606694444444444</v>
      </c>
      <c r="M207" s="4">
        <v>1.4405277777777774</v>
      </c>
      <c r="N207" s="63">
        <v>49.750970000000002</v>
      </c>
      <c r="O207" s="6">
        <v>49.750970000000002</v>
      </c>
      <c r="P207" s="37">
        <v>4.2984838080000003</v>
      </c>
      <c r="Q207" s="7">
        <f t="shared" si="6"/>
        <v>4.2984838080000003</v>
      </c>
      <c r="R207" s="60">
        <v>197.22708333333333</v>
      </c>
      <c r="S207" s="61">
        <v>1439.0871362499997</v>
      </c>
      <c r="T207" s="91"/>
      <c r="U207" s="89">
        <v>68587.786523036877</v>
      </c>
      <c r="V207" s="77">
        <v>2.9869517277467091E-3</v>
      </c>
      <c r="W207" s="80">
        <v>6.258881643618933E-5</v>
      </c>
      <c r="X207" s="86">
        <f t="shared" si="7"/>
        <v>11427.470579856954</v>
      </c>
    </row>
    <row r="208" spans="1:24" x14ac:dyDescent="0.3">
      <c r="A208" s="93">
        <v>2007</v>
      </c>
      <c r="B208" s="29">
        <v>39134</v>
      </c>
      <c r="C208" s="33">
        <v>2</v>
      </c>
      <c r="D208" s="2">
        <v>21</v>
      </c>
      <c r="E208" s="33">
        <v>52</v>
      </c>
      <c r="F208" s="92">
        <v>417</v>
      </c>
      <c r="G208" s="4">
        <v>-11.197500000000003</v>
      </c>
      <c r="H208" s="37">
        <v>200.46041666666667</v>
      </c>
      <c r="I208" s="4">
        <v>-9.0806354166666701</v>
      </c>
      <c r="J208" s="37">
        <v>4.8587152777777778</v>
      </c>
      <c r="K208" s="4">
        <v>5.6356319444444436</v>
      </c>
      <c r="L208" s="37">
        <v>4.5803611111111113</v>
      </c>
      <c r="M208" s="4">
        <v>1.3653819444444446</v>
      </c>
      <c r="N208" s="63">
        <v>78.108417073170799</v>
      </c>
      <c r="O208" s="6">
        <v>78.108417073170799</v>
      </c>
      <c r="P208" s="37">
        <v>6.748567235121957</v>
      </c>
      <c r="Q208" s="7">
        <f t="shared" si="6"/>
        <v>6.7485672351219561</v>
      </c>
      <c r="R208" s="60">
        <v>200.46041666666667</v>
      </c>
      <c r="S208" s="61">
        <v>1462.6794762500001</v>
      </c>
      <c r="T208" s="91"/>
      <c r="U208" s="89">
        <v>68564.25583314462</v>
      </c>
      <c r="V208" s="77">
        <v>4.6138387423223107E-3</v>
      </c>
      <c r="W208" s="80">
        <v>9.8299754392374444E-5</v>
      </c>
      <c r="X208" s="86">
        <f t="shared" si="7"/>
        <v>11434.219147092075</v>
      </c>
    </row>
    <row r="209" spans="1:24" x14ac:dyDescent="0.3">
      <c r="A209" s="93">
        <v>2007</v>
      </c>
      <c r="B209" s="29">
        <v>39135</v>
      </c>
      <c r="C209" s="33">
        <v>2</v>
      </c>
      <c r="D209" s="2">
        <v>22</v>
      </c>
      <c r="E209" s="33">
        <v>53</v>
      </c>
      <c r="F209" s="92">
        <v>418</v>
      </c>
      <c r="G209" s="4">
        <v>-10.942020833333332</v>
      </c>
      <c r="H209" s="37">
        <v>199.67083333333338</v>
      </c>
      <c r="I209" s="4">
        <v>-11.965947916666664</v>
      </c>
      <c r="J209" s="37">
        <v>4.8878819444444455</v>
      </c>
      <c r="K209" s="4">
        <v>5.6314166666666674</v>
      </c>
      <c r="L209" s="37">
        <v>4.531493055555555</v>
      </c>
      <c r="M209" s="4">
        <v>1.1646041666666667</v>
      </c>
      <c r="N209" s="63">
        <v>77.798291176470599</v>
      </c>
      <c r="O209" s="6">
        <v>77.798291176470599</v>
      </c>
      <c r="P209" s="37">
        <v>6.7217723576470592</v>
      </c>
      <c r="Q209" s="7">
        <f t="shared" si="6"/>
        <v>6.7217723576470583</v>
      </c>
      <c r="R209" s="60">
        <v>199.67083333333338</v>
      </c>
      <c r="S209" s="61">
        <v>1456.9182025000002</v>
      </c>
      <c r="T209" s="91"/>
      <c r="U209" s="89">
        <v>68540.725143252363</v>
      </c>
      <c r="V209" s="77">
        <v>4.6136923446442133E-3</v>
      </c>
      <c r="W209" s="80">
        <v>9.7945417616847555E-5</v>
      </c>
      <c r="X209" s="86">
        <f t="shared" si="7"/>
        <v>11440.940919449722</v>
      </c>
    </row>
    <row r="210" spans="1:24" x14ac:dyDescent="0.3">
      <c r="A210" s="93">
        <v>2007</v>
      </c>
      <c r="B210" s="29">
        <v>39136</v>
      </c>
      <c r="C210" s="33">
        <v>2</v>
      </c>
      <c r="D210" s="2">
        <v>23</v>
      </c>
      <c r="E210" s="33">
        <v>54</v>
      </c>
      <c r="F210" s="92">
        <v>419</v>
      </c>
      <c r="G210" s="4">
        <v>-5.6935833333333354</v>
      </c>
      <c r="H210" s="37">
        <v>199.51458333333332</v>
      </c>
      <c r="I210" s="4">
        <v>-7.7861145833333332</v>
      </c>
      <c r="J210" s="37">
        <v>4.8439305555555565</v>
      </c>
      <c r="K210" s="4">
        <v>5.6398472222222216</v>
      </c>
      <c r="L210" s="37">
        <v>4.5588194444444445</v>
      </c>
      <c r="M210" s="4">
        <v>1.0371736111111109</v>
      </c>
      <c r="N210" s="63">
        <v>53.684142857142902</v>
      </c>
      <c r="O210" s="6">
        <v>53.684142857142902</v>
      </c>
      <c r="P210" s="37">
        <v>4.6383099428571466</v>
      </c>
      <c r="Q210" s="7">
        <f t="shared" si="6"/>
        <v>4.6383099428571466</v>
      </c>
      <c r="R210" s="60">
        <v>199.51458333333332</v>
      </c>
      <c r="S210" s="61">
        <v>1455.77810875</v>
      </c>
      <c r="T210" s="91"/>
      <c r="U210" s="89">
        <v>68517.194453360105</v>
      </c>
      <c r="V210" s="77">
        <v>3.1861379938181783E-3</v>
      </c>
      <c r="W210" s="80">
        <v>6.7611351092277145E-5</v>
      </c>
      <c r="X210" s="86">
        <f t="shared" si="7"/>
        <v>11445.579229392579</v>
      </c>
    </row>
    <row r="211" spans="1:24" x14ac:dyDescent="0.3">
      <c r="A211" s="93">
        <v>2007</v>
      </c>
      <c r="B211" s="29">
        <v>39137</v>
      </c>
      <c r="C211" s="33">
        <v>2</v>
      </c>
      <c r="D211" s="2">
        <v>24</v>
      </c>
      <c r="E211" s="33">
        <v>55</v>
      </c>
      <c r="F211" s="92">
        <v>420</v>
      </c>
      <c r="G211" s="4">
        <v>-3.1733958333333341</v>
      </c>
      <c r="H211" s="37">
        <v>215.46250000000009</v>
      </c>
      <c r="I211" s="4">
        <v>-1.1914687500000003</v>
      </c>
      <c r="J211" s="37">
        <v>4.9558958333333329</v>
      </c>
      <c r="K211" s="4">
        <v>5.5590208333333342</v>
      </c>
      <c r="L211" s="37">
        <v>4.584083333333334</v>
      </c>
      <c r="M211" s="4">
        <v>1.3420208333333337</v>
      </c>
      <c r="N211" s="63">
        <v>84.867628571428597</v>
      </c>
      <c r="O211" s="6">
        <v>84.867628571428597</v>
      </c>
      <c r="P211" s="37">
        <v>7.3325631085714305</v>
      </c>
      <c r="Q211" s="7">
        <f t="shared" si="6"/>
        <v>7.3325631085714296</v>
      </c>
      <c r="R211" s="60">
        <v>215.46250000000009</v>
      </c>
      <c r="S211" s="61">
        <v>1572.1436775000006</v>
      </c>
      <c r="T211" s="91"/>
      <c r="U211" s="89">
        <v>68493.663763467848</v>
      </c>
      <c r="V211" s="77">
        <v>4.6640540642134964E-3</v>
      </c>
      <c r="W211" s="80">
        <v>1.0692401144010465E-4</v>
      </c>
      <c r="X211" s="86">
        <f t="shared" si="7"/>
        <v>11452.911792501151</v>
      </c>
    </row>
    <row r="212" spans="1:24" x14ac:dyDescent="0.3">
      <c r="A212" s="93">
        <v>2007</v>
      </c>
      <c r="B212" s="29">
        <v>39138</v>
      </c>
      <c r="C212" s="33">
        <v>2</v>
      </c>
      <c r="D212" s="2">
        <v>25</v>
      </c>
      <c r="E212" s="33">
        <v>56</v>
      </c>
      <c r="F212" s="92">
        <v>421</v>
      </c>
      <c r="G212" s="4">
        <v>-5.1278333333333341</v>
      </c>
      <c r="H212" s="37">
        <v>270.11875000000003</v>
      </c>
      <c r="I212" s="4">
        <v>-4.4572708333333324</v>
      </c>
      <c r="J212" s="37">
        <v>5.0156111111111121</v>
      </c>
      <c r="K212" s="4">
        <v>5.256388888888889</v>
      </c>
      <c r="L212" s="37">
        <v>4.5387777777777787</v>
      </c>
      <c r="M212" s="4">
        <v>2.4877847222222216</v>
      </c>
      <c r="N212" s="63">
        <v>43.08811</v>
      </c>
      <c r="O212" s="6">
        <v>43.08811</v>
      </c>
      <c r="P212" s="37">
        <v>3.7228127039999999</v>
      </c>
      <c r="Q212" s="7">
        <f t="shared" si="6"/>
        <v>3.7228127039999999</v>
      </c>
      <c r="R212" s="60">
        <v>270.11875000000003</v>
      </c>
      <c r="S212" s="61">
        <v>1970.9484712500002</v>
      </c>
      <c r="T212" s="91"/>
      <c r="U212" s="89">
        <v>68470.133073575591</v>
      </c>
      <c r="V212" s="77">
        <v>1.8888432439022342E-3</v>
      </c>
      <c r="W212" s="80">
        <v>5.4306306400884853E-5</v>
      </c>
      <c r="X212" s="86">
        <f t="shared" si="7"/>
        <v>11456.63460520515</v>
      </c>
    </row>
    <row r="213" spans="1:24" x14ac:dyDescent="0.3">
      <c r="A213" s="93">
        <v>2007</v>
      </c>
      <c r="B213" s="29">
        <v>39139</v>
      </c>
      <c r="C213" s="33">
        <v>2</v>
      </c>
      <c r="D213" s="2">
        <v>26</v>
      </c>
      <c r="E213" s="33">
        <v>57</v>
      </c>
      <c r="F213" s="92">
        <v>422</v>
      </c>
      <c r="G213" s="4">
        <v>-5.5345208333333318</v>
      </c>
      <c r="H213" s="37">
        <v>273.58333333333331</v>
      </c>
      <c r="I213" s="4">
        <v>-4.1911145833333343</v>
      </c>
      <c r="J213" s="37">
        <v>5.0277986111111117</v>
      </c>
      <c r="K213" s="4">
        <v>5.3392986111111114</v>
      </c>
      <c r="L213" s="37">
        <v>4.4820416666666665</v>
      </c>
      <c r="M213" s="4">
        <v>2.3062916666666666</v>
      </c>
      <c r="N213" s="63">
        <v>56.704825925925903</v>
      </c>
      <c r="O213" s="6">
        <v>56.704825925925903</v>
      </c>
      <c r="P213" s="37">
        <v>4.8992969599999983</v>
      </c>
      <c r="Q213" s="7">
        <f t="shared" si="6"/>
        <v>4.8992969599999983</v>
      </c>
      <c r="R213" s="60">
        <v>273.58333333333331</v>
      </c>
      <c r="S213" s="61">
        <v>1996.2281499999997</v>
      </c>
      <c r="T213" s="91"/>
      <c r="U213" s="89">
        <v>68446.602383683334</v>
      </c>
      <c r="V213" s="77">
        <v>2.4542770624690364E-3</v>
      </c>
      <c r="W213" s="80">
        <v>7.1494485510109807E-5</v>
      </c>
      <c r="X213" s="86">
        <f t="shared" si="7"/>
        <v>11461.533902165151</v>
      </c>
    </row>
    <row r="214" spans="1:24" x14ac:dyDescent="0.3">
      <c r="A214" s="93">
        <v>2007</v>
      </c>
      <c r="B214" s="29">
        <v>39140</v>
      </c>
      <c r="C214" s="33">
        <v>2</v>
      </c>
      <c r="D214" s="2">
        <v>27</v>
      </c>
      <c r="E214" s="33">
        <v>58</v>
      </c>
      <c r="F214" s="92">
        <v>423</v>
      </c>
      <c r="G214" s="4">
        <v>-1.3062708333333328</v>
      </c>
      <c r="H214" s="37">
        <v>279.83958333333334</v>
      </c>
      <c r="I214" s="4">
        <v>0.63989583333333333</v>
      </c>
      <c r="J214" s="37">
        <v>4.5710902777777784</v>
      </c>
      <c r="K214" s="4">
        <v>5.1398263888888893</v>
      </c>
      <c r="L214" s="37">
        <v>4.3769583333333335</v>
      </c>
      <c r="M214" s="4">
        <v>1.9073402777777773</v>
      </c>
      <c r="N214" s="63">
        <v>77.667624444444499</v>
      </c>
      <c r="O214" s="6">
        <v>77.667624444444499</v>
      </c>
      <c r="P214" s="37">
        <v>6.7104827520000043</v>
      </c>
      <c r="Q214" s="7">
        <f t="shared" si="6"/>
        <v>6.7104827520000052</v>
      </c>
      <c r="R214" s="60">
        <v>279.83958333333334</v>
      </c>
      <c r="S214" s="61">
        <v>2041.87750375</v>
      </c>
      <c r="T214" s="91"/>
      <c r="U214" s="89">
        <v>68423.071693791077</v>
      </c>
      <c r="V214" s="77">
        <v>3.2864276822071356E-3</v>
      </c>
      <c r="W214" s="80">
        <v>9.7960796400250953E-5</v>
      </c>
      <c r="X214" s="86">
        <f t="shared" si="7"/>
        <v>11468.24438491715</v>
      </c>
    </row>
    <row r="215" spans="1:24" x14ac:dyDescent="0.3">
      <c r="A215" s="93">
        <v>2007</v>
      </c>
      <c r="B215" s="29">
        <v>39141</v>
      </c>
      <c r="C215" s="33">
        <v>2</v>
      </c>
      <c r="D215" s="2">
        <v>28</v>
      </c>
      <c r="E215" s="33">
        <v>59</v>
      </c>
      <c r="F215" s="92">
        <v>424</v>
      </c>
      <c r="G215" s="4">
        <v>-1.931604166666667</v>
      </c>
      <c r="H215" s="37">
        <v>273.7520833333333</v>
      </c>
      <c r="I215" s="4">
        <v>-0.25582291666666657</v>
      </c>
      <c r="J215" s="37">
        <v>4.815534722222222</v>
      </c>
      <c r="K215" s="4">
        <v>5.3836805555555562</v>
      </c>
      <c r="L215" s="37">
        <v>4.4755902777777772</v>
      </c>
      <c r="M215" s="4">
        <v>1.6109583333333335</v>
      </c>
      <c r="N215" s="63">
        <v>73.136700000000005</v>
      </c>
      <c r="O215" s="6">
        <v>73.136700000000005</v>
      </c>
      <c r="P215" s="37">
        <v>6.3190108800000004</v>
      </c>
      <c r="Q215" s="7">
        <f t="shared" si="6"/>
        <v>6.3190108799999996</v>
      </c>
      <c r="R215" s="60">
        <v>273.7520833333333</v>
      </c>
      <c r="S215" s="61">
        <v>1997.4594512499998</v>
      </c>
      <c r="T215" s="91"/>
      <c r="U215" s="89">
        <v>68399.541003898819</v>
      </c>
      <c r="V215" s="77">
        <v>3.163523983450876E-3</v>
      </c>
      <c r="W215" s="80">
        <v>9.2279974588784487E-5</v>
      </c>
      <c r="X215" s="86">
        <f t="shared" si="7"/>
        <v>11474.563395797151</v>
      </c>
    </row>
    <row r="216" spans="1:24" x14ac:dyDescent="0.3">
      <c r="A216" s="93">
        <v>2007</v>
      </c>
      <c r="B216" s="29">
        <v>39142</v>
      </c>
      <c r="C216" s="33">
        <v>3</v>
      </c>
      <c r="D216" s="2">
        <v>1</v>
      </c>
      <c r="E216" s="33">
        <v>60</v>
      </c>
      <c r="F216" s="92">
        <v>425</v>
      </c>
      <c r="G216" s="4">
        <v>-4.501854166666666</v>
      </c>
      <c r="H216" s="37">
        <v>272.10833333333341</v>
      </c>
      <c r="I216" s="4">
        <v>-5.0383854166666664</v>
      </c>
      <c r="J216" s="37">
        <v>5.0040555555555555</v>
      </c>
      <c r="K216" s="4">
        <v>5.4654444444444437</v>
      </c>
      <c r="L216" s="37">
        <v>4.5349027777777779</v>
      </c>
      <c r="M216" s="4">
        <v>1.4122986111111107</v>
      </c>
      <c r="N216" s="63">
        <v>96.589603333333301</v>
      </c>
      <c r="O216" s="6">
        <v>96.589603333333301</v>
      </c>
      <c r="P216" s="37">
        <v>8.3453417279999975</v>
      </c>
      <c r="Q216" s="7">
        <f t="shared" si="6"/>
        <v>8.3453417279999957</v>
      </c>
      <c r="R216" s="60">
        <v>272.10833333333341</v>
      </c>
      <c r="S216" s="61">
        <v>1985.4656650000004</v>
      </c>
      <c r="T216" s="91"/>
      <c r="U216" s="89">
        <v>68376.010314006562</v>
      </c>
      <c r="V216" s="77">
        <v>4.2032163411901639E-3</v>
      </c>
      <c r="W216" s="80">
        <v>1.2191646658984763E-4</v>
      </c>
      <c r="X216" s="86">
        <f t="shared" si="7"/>
        <v>11482.908737525151</v>
      </c>
    </row>
    <row r="217" spans="1:24" x14ac:dyDescent="0.3">
      <c r="A217" s="93">
        <v>2007</v>
      </c>
      <c r="B217" s="29">
        <v>39143</v>
      </c>
      <c r="C217" s="33">
        <v>3</v>
      </c>
      <c r="D217" s="2">
        <v>2</v>
      </c>
      <c r="E217" s="33">
        <v>61</v>
      </c>
      <c r="F217" s="92">
        <v>426</v>
      </c>
      <c r="G217" s="4">
        <v>-7.8658125000000014</v>
      </c>
      <c r="H217" s="37">
        <v>273.39999999999998</v>
      </c>
      <c r="I217" s="4">
        <v>-6.7308124999999981</v>
      </c>
      <c r="J217" s="37">
        <v>5.0435902777777768</v>
      </c>
      <c r="K217" s="4">
        <v>5.4697222222222228</v>
      </c>
      <c r="L217" s="37">
        <v>4.5344791666666673</v>
      </c>
      <c r="M217" s="4">
        <v>1.2391458333333334</v>
      </c>
      <c r="N217" s="63">
        <v>66.737575000000007</v>
      </c>
      <c r="O217" s="6">
        <v>66.737575000000007</v>
      </c>
      <c r="P217" s="37">
        <v>5.7661264800000005</v>
      </c>
      <c r="Q217" s="7">
        <f t="shared" si="6"/>
        <v>5.7661264800000005</v>
      </c>
      <c r="R217" s="60">
        <v>273.39999999999998</v>
      </c>
      <c r="S217" s="61">
        <v>1994.8904399999997</v>
      </c>
      <c r="T217" s="91"/>
      <c r="U217" s="89">
        <v>68352.479624114305</v>
      </c>
      <c r="V217" s="77">
        <v>2.8904476979698199E-3</v>
      </c>
      <c r="W217" s="80">
        <v>8.4267933687561441E-5</v>
      </c>
      <c r="X217" s="86">
        <f t="shared" si="7"/>
        <v>11488.674864005152</v>
      </c>
    </row>
    <row r="218" spans="1:24" x14ac:dyDescent="0.3">
      <c r="A218" s="93">
        <v>2007</v>
      </c>
      <c r="B218" s="29">
        <v>39144</v>
      </c>
      <c r="C218" s="33">
        <v>3</v>
      </c>
      <c r="D218" s="2">
        <v>3</v>
      </c>
      <c r="E218" s="33">
        <v>62</v>
      </c>
      <c r="F218" s="92">
        <v>427</v>
      </c>
      <c r="G218" s="4">
        <v>-7.6560208333333337</v>
      </c>
      <c r="H218" s="37">
        <v>273.93124999999992</v>
      </c>
      <c r="I218" s="4">
        <v>-6.6195833333333329</v>
      </c>
      <c r="J218" s="37">
        <v>5.1244375</v>
      </c>
      <c r="K218" s="4">
        <v>5.489826388888889</v>
      </c>
      <c r="L218" s="37">
        <v>4.4588888888888896</v>
      </c>
      <c r="M218" s="4">
        <v>1.0936458333333334</v>
      </c>
      <c r="N218" s="63">
        <v>64.686980000000005</v>
      </c>
      <c r="O218" s="6">
        <v>64.686980000000005</v>
      </c>
      <c r="P218" s="37">
        <v>5.5889550720000001</v>
      </c>
      <c r="Q218" s="7">
        <f t="shared" si="6"/>
        <v>5.588955072000001</v>
      </c>
      <c r="R218" s="60">
        <v>273.93124999999992</v>
      </c>
      <c r="S218" s="61">
        <v>1998.7667587499993</v>
      </c>
      <c r="T218" s="91"/>
      <c r="U218" s="89">
        <v>68328.948934222048</v>
      </c>
      <c r="V218" s="77">
        <v>2.7962017316594031E-3</v>
      </c>
      <c r="W218" s="80">
        <v>8.1708793137245616E-5</v>
      </c>
      <c r="X218" s="86">
        <f t="shared" si="7"/>
        <v>11494.263819077152</v>
      </c>
    </row>
    <row r="219" spans="1:24" x14ac:dyDescent="0.3">
      <c r="A219" s="93">
        <v>2007</v>
      </c>
      <c r="B219" s="29">
        <v>39145</v>
      </c>
      <c r="C219" s="33">
        <v>3</v>
      </c>
      <c r="D219" s="2">
        <v>4</v>
      </c>
      <c r="E219" s="33">
        <v>63</v>
      </c>
      <c r="F219" s="92">
        <v>428</v>
      </c>
      <c r="G219" s="4">
        <v>-1.3487916666666659</v>
      </c>
      <c r="H219" s="37">
        <v>276.125</v>
      </c>
      <c r="I219" s="4">
        <v>-0.52088541666666699</v>
      </c>
      <c r="J219" s="37">
        <v>5.0826458333333333</v>
      </c>
      <c r="K219" s="4">
        <v>5.461423611111111</v>
      </c>
      <c r="L219" s="37">
        <v>4.3732708333333337</v>
      </c>
      <c r="M219" s="4">
        <v>0.94745138888888913</v>
      </c>
      <c r="N219" s="63">
        <v>90.647237500000003</v>
      </c>
      <c r="O219" s="6">
        <v>90.647237500000003</v>
      </c>
      <c r="P219" s="37">
        <v>7.8319213200000002</v>
      </c>
      <c r="Q219" s="7">
        <f t="shared" si="6"/>
        <v>7.8319213200000002</v>
      </c>
      <c r="R219" s="60">
        <v>276.125</v>
      </c>
      <c r="S219" s="61">
        <v>2014.7736749999999</v>
      </c>
      <c r="T219" s="91"/>
      <c r="U219" s="89">
        <v>68305.41824432979</v>
      </c>
      <c r="V219" s="77">
        <v>3.8872462039687911E-3</v>
      </c>
      <c r="W219" s="80">
        <v>1.145424713818009E-4</v>
      </c>
      <c r="X219" s="86">
        <f t="shared" si="7"/>
        <v>11502.095740397152</v>
      </c>
    </row>
    <row r="220" spans="1:24" x14ac:dyDescent="0.3">
      <c r="A220" s="93">
        <v>2007</v>
      </c>
      <c r="B220" s="29">
        <v>39146</v>
      </c>
      <c r="C220" s="33">
        <v>3</v>
      </c>
      <c r="D220" s="2">
        <v>5</v>
      </c>
      <c r="E220" s="33">
        <v>64</v>
      </c>
      <c r="F220" s="92">
        <v>429</v>
      </c>
      <c r="G220" s="4">
        <v>1.188791666666666</v>
      </c>
      <c r="H220" s="37">
        <v>272.20416666666665</v>
      </c>
      <c r="I220" s="4">
        <v>3.3886458333333334</v>
      </c>
      <c r="J220" s="37">
        <v>5.1323680555555553</v>
      </c>
      <c r="K220" s="4">
        <v>5.4826180555555561</v>
      </c>
      <c r="L220" s="37">
        <v>4.28767361111111</v>
      </c>
      <c r="M220" s="4">
        <v>0.89664583333333348</v>
      </c>
      <c r="N220" s="63">
        <v>69.890230769230797</v>
      </c>
      <c r="O220" s="6">
        <v>69.890230769230797</v>
      </c>
      <c r="P220" s="37">
        <v>6.0385159384615408</v>
      </c>
      <c r="Q220" s="7">
        <f t="shared" si="6"/>
        <v>6.0385159384615408</v>
      </c>
      <c r="R220" s="60">
        <v>272.20416666666665</v>
      </c>
      <c r="S220" s="61">
        <v>1986.1649224999999</v>
      </c>
      <c r="T220" s="91"/>
      <c r="U220" s="89">
        <v>68281.887554437533</v>
      </c>
      <c r="V220" s="77">
        <v>3.0402892881930561E-3</v>
      </c>
      <c r="W220" s="80">
        <v>8.8346340611056149E-5</v>
      </c>
      <c r="X220" s="86">
        <f t="shared" si="7"/>
        <v>11508.134256335614</v>
      </c>
    </row>
    <row r="221" spans="1:24" x14ac:dyDescent="0.3">
      <c r="A221" s="93">
        <v>2007</v>
      </c>
      <c r="B221" s="29">
        <v>39147</v>
      </c>
      <c r="C221" s="33">
        <v>3</v>
      </c>
      <c r="D221" s="2">
        <v>6</v>
      </c>
      <c r="E221" s="33">
        <v>65</v>
      </c>
      <c r="F221" s="92">
        <v>430</v>
      </c>
      <c r="G221" s="4">
        <v>-7.6442916666666649</v>
      </c>
      <c r="H221" s="37">
        <v>287.77291666666662</v>
      </c>
      <c r="I221" s="4">
        <v>-6.5623750000000012</v>
      </c>
      <c r="J221" s="37">
        <v>5.2514722222222225</v>
      </c>
      <c r="K221" s="4">
        <v>5.5001458333333337</v>
      </c>
      <c r="L221" s="37">
        <v>4.250506944444445</v>
      </c>
      <c r="M221" s="4">
        <v>0.87420833333333325</v>
      </c>
      <c r="N221" s="63">
        <v>88.850233333333307</v>
      </c>
      <c r="O221" s="6">
        <v>88.850233333333307</v>
      </c>
      <c r="P221" s="37">
        <v>7.6766601599999973</v>
      </c>
      <c r="Q221" s="7">
        <f t="shared" si="6"/>
        <v>7.6766601599999982</v>
      </c>
      <c r="R221" s="60">
        <v>287.77291666666662</v>
      </c>
      <c r="S221" s="61">
        <v>2099.7638637499995</v>
      </c>
      <c r="T221" s="91"/>
      <c r="U221" s="89">
        <v>68258.356864545276</v>
      </c>
      <c r="V221" s="77">
        <v>3.6559635550114365E-3</v>
      </c>
      <c r="W221" s="80">
        <v>1.1235459473289835E-4</v>
      </c>
      <c r="X221" s="86">
        <f t="shared" si="7"/>
        <v>11515.810916495613</v>
      </c>
    </row>
    <row r="222" spans="1:24" x14ac:dyDescent="0.3">
      <c r="A222" s="93">
        <v>2007</v>
      </c>
      <c r="B222" s="29">
        <v>39148</v>
      </c>
      <c r="C222" s="33">
        <v>3</v>
      </c>
      <c r="D222" s="2">
        <v>7</v>
      </c>
      <c r="E222" s="33">
        <v>66</v>
      </c>
      <c r="F222" s="92">
        <v>431</v>
      </c>
      <c r="G222" s="4">
        <v>-8.9353333333333307</v>
      </c>
      <c r="H222" s="37">
        <v>285.01666666666682</v>
      </c>
      <c r="I222" s="4">
        <v>-9.7181874999999991</v>
      </c>
      <c r="J222" s="37">
        <v>5.2590694444444441</v>
      </c>
      <c r="K222" s="4">
        <v>5.5455902777777775</v>
      </c>
      <c r="L222" s="37">
        <v>4.2145138888888889</v>
      </c>
      <c r="M222" s="4">
        <v>0.82975694444444448</v>
      </c>
      <c r="N222" s="63">
        <v>148.26397499999999</v>
      </c>
      <c r="O222" s="6">
        <v>148.26397499999999</v>
      </c>
      <c r="P222" s="37">
        <v>12.81000744</v>
      </c>
      <c r="Q222" s="7">
        <f t="shared" ref="Q222:Q285" si="8">O222*60*60*24/10^6</f>
        <v>12.810007439999998</v>
      </c>
      <c r="R222" s="60">
        <v>285.01666666666682</v>
      </c>
      <c r="S222" s="61">
        <v>2079.652610000001</v>
      </c>
      <c r="T222" s="91"/>
      <c r="U222" s="89">
        <v>68234.826174653019</v>
      </c>
      <c r="V222" s="77">
        <v>6.1596861795105255E-3</v>
      </c>
      <c r="W222" s="80">
        <v>1.8755478022586895E-4</v>
      </c>
      <c r="X222" s="86">
        <f t="shared" si="7"/>
        <v>11528.620923935614</v>
      </c>
    </row>
    <row r="223" spans="1:24" x14ac:dyDescent="0.3">
      <c r="A223" s="93">
        <v>2007</v>
      </c>
      <c r="B223" s="29">
        <v>39149</v>
      </c>
      <c r="C223" s="33">
        <v>3</v>
      </c>
      <c r="D223" s="2">
        <v>8</v>
      </c>
      <c r="E223" s="33">
        <v>67</v>
      </c>
      <c r="F223" s="92">
        <v>432</v>
      </c>
      <c r="G223" s="4">
        <v>-3.5243541666666687</v>
      </c>
      <c r="H223" s="37">
        <v>282.48124999999999</v>
      </c>
      <c r="I223" s="4">
        <v>-3.8733854166666672</v>
      </c>
      <c r="J223" s="37">
        <v>5.3319513888888892</v>
      </c>
      <c r="K223" s="4">
        <v>5.5378402777777778</v>
      </c>
      <c r="L223" s="37">
        <v>4.1312638888888884</v>
      </c>
      <c r="M223" s="4">
        <v>0.76642361111111068</v>
      </c>
      <c r="N223" s="63">
        <v>47.088724999999997</v>
      </c>
      <c r="O223" s="6">
        <v>47.088724999999997</v>
      </c>
      <c r="P223" s="37">
        <v>4.06846584</v>
      </c>
      <c r="Q223" s="7">
        <f t="shared" si="8"/>
        <v>4.06846584</v>
      </c>
      <c r="R223" s="60">
        <v>282.48124999999999</v>
      </c>
      <c r="S223" s="61">
        <v>2061.1526887499999</v>
      </c>
      <c r="T223" s="91"/>
      <c r="U223" s="89">
        <v>68211.295484760762</v>
      </c>
      <c r="V223" s="77">
        <v>1.9738789184353678E-3</v>
      </c>
      <c r="W223" s="80">
        <v>5.9589497299652509E-5</v>
      </c>
      <c r="X223" s="86">
        <f t="shared" si="7"/>
        <v>11532.689389775614</v>
      </c>
    </row>
    <row r="224" spans="1:24" x14ac:dyDescent="0.3">
      <c r="A224" s="93">
        <v>2007</v>
      </c>
      <c r="B224" s="29">
        <v>39150</v>
      </c>
      <c r="C224" s="33">
        <v>3</v>
      </c>
      <c r="D224" s="2">
        <v>9</v>
      </c>
      <c r="E224" s="33">
        <v>68</v>
      </c>
      <c r="F224" s="92">
        <v>433</v>
      </c>
      <c r="G224" s="4">
        <v>-0.73322916666666715</v>
      </c>
      <c r="H224" s="37">
        <v>283.63541666666663</v>
      </c>
      <c r="I224" s="4">
        <v>0.79333333333333333</v>
      </c>
      <c r="J224" s="37">
        <v>5.2283194444444447</v>
      </c>
      <c r="K224" s="4">
        <v>5.4948611111111108</v>
      </c>
      <c r="L224" s="37">
        <v>4.0837777777777768</v>
      </c>
      <c r="M224" s="4">
        <v>0.72375694444444461</v>
      </c>
      <c r="N224" s="63">
        <v>65.151250000000005</v>
      </c>
      <c r="O224" s="6">
        <v>65.151250000000005</v>
      </c>
      <c r="P224" s="37">
        <v>5.6290680000000002</v>
      </c>
      <c r="Q224" s="7">
        <f t="shared" si="8"/>
        <v>5.6290680000000011</v>
      </c>
      <c r="R224" s="60">
        <v>283.63541666666663</v>
      </c>
      <c r="S224" s="61">
        <v>2069.5741812499996</v>
      </c>
      <c r="T224" s="91"/>
      <c r="U224" s="89">
        <v>68187.764794868504</v>
      </c>
      <c r="V224" s="77">
        <v>2.7199160344183004E-3</v>
      </c>
      <c r="W224" s="80">
        <v>8.2477577078516202E-5</v>
      </c>
      <c r="X224" s="86">
        <f t="shared" si="7"/>
        <v>11538.318457775615</v>
      </c>
    </row>
    <row r="225" spans="1:24" x14ac:dyDescent="0.3">
      <c r="A225" s="93">
        <v>2007</v>
      </c>
      <c r="B225" s="29">
        <v>39151</v>
      </c>
      <c r="C225" s="33">
        <v>3</v>
      </c>
      <c r="D225" s="2">
        <v>10</v>
      </c>
      <c r="E225" s="33">
        <v>69</v>
      </c>
      <c r="F225" s="92">
        <v>434</v>
      </c>
      <c r="G225" s="4">
        <v>2.3520833333333337</v>
      </c>
      <c r="H225" s="37">
        <v>282.57083333333333</v>
      </c>
      <c r="I225" s="4">
        <v>5.0743020833333334</v>
      </c>
      <c r="J225" s="37">
        <v>5.145104166666667</v>
      </c>
      <c r="K225" s="4">
        <v>5.5156944444444456</v>
      </c>
      <c r="L225" s="37">
        <v>3.9761666666666664</v>
      </c>
      <c r="M225" s="4">
        <v>0.7245069444444443</v>
      </c>
      <c r="N225" s="63">
        <v>66.273819047619099</v>
      </c>
      <c r="O225" s="6">
        <v>66.273819047619099</v>
      </c>
      <c r="P225" s="37">
        <v>5.7260579657142898</v>
      </c>
      <c r="Q225" s="7">
        <f t="shared" si="8"/>
        <v>5.7260579657142907</v>
      </c>
      <c r="R225" s="60">
        <v>282.57083333333333</v>
      </c>
      <c r="S225" s="61">
        <v>2061.8063424999996</v>
      </c>
      <c r="T225" s="91"/>
      <c r="U225" s="89">
        <v>68164.234104976247</v>
      </c>
      <c r="V225" s="77">
        <v>2.777204554900767E-3</v>
      </c>
      <c r="W225" s="80">
        <v>8.3929676679243335E-5</v>
      </c>
      <c r="X225" s="86">
        <f t="shared" si="7"/>
        <v>11544.044515741329</v>
      </c>
    </row>
    <row r="226" spans="1:24" x14ac:dyDescent="0.3">
      <c r="A226" s="93">
        <v>2007</v>
      </c>
      <c r="B226" s="29">
        <v>39152</v>
      </c>
      <c r="C226" s="33">
        <v>3</v>
      </c>
      <c r="D226" s="2">
        <v>11</v>
      </c>
      <c r="E226" s="33">
        <v>70</v>
      </c>
      <c r="F226" s="92">
        <v>435</v>
      </c>
      <c r="G226" s="4">
        <v>-0.63037499999999991</v>
      </c>
      <c r="H226" s="37">
        <v>290.91041666666666</v>
      </c>
      <c r="I226" s="4">
        <v>2.0474166666666664</v>
      </c>
      <c r="J226" s="37">
        <v>5.1332847222222222</v>
      </c>
      <c r="K226" s="4">
        <v>5.4944444444444436</v>
      </c>
      <c r="L226" s="37">
        <v>4.037805555555555</v>
      </c>
      <c r="M226" s="4">
        <v>0.72392361111111114</v>
      </c>
      <c r="N226" s="63" t="s">
        <v>27</v>
      </c>
      <c r="O226" s="6">
        <v>84.887230952381003</v>
      </c>
      <c r="P226" s="37" t="s">
        <v>27</v>
      </c>
      <c r="Q226" s="7">
        <f t="shared" si="8"/>
        <v>7.3342567542857191</v>
      </c>
      <c r="R226" s="60">
        <v>290.91041666666666</v>
      </c>
      <c r="S226" s="61">
        <v>2122.6569462499997</v>
      </c>
      <c r="T226" s="91"/>
      <c r="U226" s="89">
        <v>68140.70341508399</v>
      </c>
      <c r="V226" s="77" t="s">
        <v>27</v>
      </c>
      <c r="W226" s="80" t="s">
        <v>27</v>
      </c>
      <c r="X226" s="86">
        <f t="shared" si="7"/>
        <v>11551.378772495615</v>
      </c>
    </row>
    <row r="227" spans="1:24" x14ac:dyDescent="0.3">
      <c r="A227" s="93">
        <v>2007</v>
      </c>
      <c r="B227" s="29">
        <v>39153</v>
      </c>
      <c r="C227" s="33">
        <v>3</v>
      </c>
      <c r="D227" s="2">
        <v>12</v>
      </c>
      <c r="E227" s="33">
        <v>71</v>
      </c>
      <c r="F227" s="92">
        <v>436</v>
      </c>
      <c r="G227" s="4">
        <v>-0.49660416666666657</v>
      </c>
      <c r="H227" s="37">
        <v>300.03541666666666</v>
      </c>
      <c r="I227" s="4">
        <v>1.2221354166666667</v>
      </c>
      <c r="J227" s="37">
        <v>5.1304236111111114</v>
      </c>
      <c r="K227" s="4">
        <v>5.4825833333333334</v>
      </c>
      <c r="L227" s="37">
        <v>3.9554722222222214</v>
      </c>
      <c r="M227" s="4">
        <v>0.73845833333333355</v>
      </c>
      <c r="N227" s="63">
        <v>103.50064285714301</v>
      </c>
      <c r="O227" s="6">
        <v>103.50064285714301</v>
      </c>
      <c r="P227" s="37">
        <v>8.9424555428571555</v>
      </c>
      <c r="Q227" s="7">
        <f t="shared" si="8"/>
        <v>8.9424555428571555</v>
      </c>
      <c r="R227" s="60">
        <v>300.03541666666666</v>
      </c>
      <c r="S227" s="61">
        <v>2189.2384212500001</v>
      </c>
      <c r="T227" s="91"/>
      <c r="U227" s="89">
        <v>68117.172725191733</v>
      </c>
      <c r="V227" s="77">
        <v>4.0847335110039034E-3</v>
      </c>
      <c r="W227" s="80">
        <v>1.3117093037072131E-4</v>
      </c>
      <c r="X227" s="86">
        <f t="shared" si="7"/>
        <v>11560.321228038472</v>
      </c>
    </row>
    <row r="228" spans="1:24" x14ac:dyDescent="0.3">
      <c r="A228" s="93">
        <v>2007</v>
      </c>
      <c r="B228" s="29">
        <v>39154</v>
      </c>
      <c r="C228" s="33">
        <v>3</v>
      </c>
      <c r="D228" s="2">
        <v>13</v>
      </c>
      <c r="E228" s="33">
        <v>72</v>
      </c>
      <c r="F228" s="92">
        <v>437</v>
      </c>
      <c r="G228" s="4">
        <v>-1.7759375000000002</v>
      </c>
      <c r="H228" s="37">
        <v>302.8145833333333</v>
      </c>
      <c r="I228" s="4">
        <v>0.49914583333333351</v>
      </c>
      <c r="J228" s="37">
        <v>5.2083194444444452</v>
      </c>
      <c r="K228" s="4">
        <v>5.4977222222222224</v>
      </c>
      <c r="L228" s="37">
        <v>3.9122569444444451</v>
      </c>
      <c r="M228" s="4">
        <v>0.76865277777777807</v>
      </c>
      <c r="N228" s="63" t="s">
        <v>27</v>
      </c>
      <c r="O228" s="6">
        <v>94.623071428571393</v>
      </c>
      <c r="P228" s="37" t="s">
        <v>27</v>
      </c>
      <c r="Q228" s="7">
        <f t="shared" si="8"/>
        <v>8.1754333714285679</v>
      </c>
      <c r="R228" s="60">
        <v>302.8145833333333</v>
      </c>
      <c r="S228" s="61">
        <v>2209.5168887499995</v>
      </c>
      <c r="T228" s="91"/>
      <c r="U228" s="89">
        <v>68093.642035299476</v>
      </c>
      <c r="V228" s="77" t="s">
        <v>27</v>
      </c>
      <c r="W228" s="80" t="s">
        <v>27</v>
      </c>
      <c r="X228" s="86">
        <f t="shared" si="7"/>
        <v>11568.496661409901</v>
      </c>
    </row>
    <row r="229" spans="1:24" x14ac:dyDescent="0.3">
      <c r="A229" s="93">
        <v>2007</v>
      </c>
      <c r="B229" s="29">
        <v>39155</v>
      </c>
      <c r="C229" s="33">
        <v>3</v>
      </c>
      <c r="D229" s="2">
        <v>14</v>
      </c>
      <c r="E229" s="33">
        <v>73</v>
      </c>
      <c r="F229" s="92">
        <v>438</v>
      </c>
      <c r="G229" s="4">
        <v>-4.1336041666666663</v>
      </c>
      <c r="H229" s="37">
        <v>299.31041666666675</v>
      </c>
      <c r="I229" s="4">
        <v>-5.0112916666666667</v>
      </c>
      <c r="J229" s="37">
        <v>5.2493263888888881</v>
      </c>
      <c r="K229" s="4">
        <v>5.5330486111111119</v>
      </c>
      <c r="L229" s="37">
        <v>3.9284583333333329</v>
      </c>
      <c r="M229" s="4">
        <v>0.79561805555555543</v>
      </c>
      <c r="N229" s="63">
        <v>85.745500000000007</v>
      </c>
      <c r="O229" s="6">
        <v>85.745500000000007</v>
      </c>
      <c r="P229" s="37">
        <v>7.4084111999999998</v>
      </c>
      <c r="Q229" s="7">
        <f t="shared" si="8"/>
        <v>7.4084112000000015</v>
      </c>
      <c r="R229" s="60">
        <v>299.31041666666675</v>
      </c>
      <c r="S229" s="61">
        <v>2183.9483862500006</v>
      </c>
      <c r="T229" s="91"/>
      <c r="U229" s="89">
        <v>68070.111345407218</v>
      </c>
      <c r="V229" s="77">
        <v>3.3922098373033371E-3</v>
      </c>
      <c r="W229" s="80">
        <v>1.0874946409215529E-4</v>
      </c>
      <c r="X229" s="86">
        <f t="shared" si="7"/>
        <v>11575.905072609901</v>
      </c>
    </row>
    <row r="230" spans="1:24" x14ac:dyDescent="0.3">
      <c r="A230" s="93">
        <v>2007</v>
      </c>
      <c r="B230" s="29">
        <v>39156</v>
      </c>
      <c r="C230" s="33">
        <v>3</v>
      </c>
      <c r="D230" s="2">
        <v>15</v>
      </c>
      <c r="E230" s="33">
        <v>74</v>
      </c>
      <c r="F230" s="92">
        <v>439</v>
      </c>
      <c r="G230" s="4">
        <v>-0.98414583333333339</v>
      </c>
      <c r="H230" s="37">
        <v>297.88541666666663</v>
      </c>
      <c r="I230" s="4">
        <v>-2.4641770833333325</v>
      </c>
      <c r="J230" s="37">
        <v>5.3013402777777765</v>
      </c>
      <c r="K230" s="4">
        <v>5.5366111111111111</v>
      </c>
      <c r="L230" s="37">
        <v>3.9037638888888879</v>
      </c>
      <c r="M230" s="4">
        <v>0.80006250000000012</v>
      </c>
      <c r="N230" s="63">
        <v>57.995646153846202</v>
      </c>
      <c r="O230" s="6">
        <v>57.995646153846202</v>
      </c>
      <c r="P230" s="37">
        <v>5.0108238276923123</v>
      </c>
      <c r="Q230" s="7">
        <f t="shared" si="8"/>
        <v>5.0108238276923114</v>
      </c>
      <c r="R230" s="60">
        <v>297.88541666666663</v>
      </c>
      <c r="S230" s="61">
        <v>2173.5507312499994</v>
      </c>
      <c r="T230" s="91"/>
      <c r="U230" s="89">
        <v>68046.580655514961</v>
      </c>
      <c r="V230" s="77">
        <v>2.3053631809231384E-3</v>
      </c>
      <c r="W230" s="80">
        <v>7.3582050696651007E-5</v>
      </c>
      <c r="X230" s="86">
        <f t="shared" si="7"/>
        <v>11580.915896437593</v>
      </c>
    </row>
    <row r="231" spans="1:24" x14ac:dyDescent="0.3">
      <c r="A231" s="93">
        <v>2007</v>
      </c>
      <c r="B231" s="29">
        <v>39157</v>
      </c>
      <c r="C231" s="33">
        <v>3</v>
      </c>
      <c r="D231" s="2">
        <v>16</v>
      </c>
      <c r="E231" s="33">
        <v>75</v>
      </c>
      <c r="F231" s="92">
        <v>440</v>
      </c>
      <c r="G231" s="4">
        <v>1.9057708333333334</v>
      </c>
      <c r="H231" s="37">
        <v>294.94166666666678</v>
      </c>
      <c r="I231" s="4">
        <v>2.2284479166666671</v>
      </c>
      <c r="J231" s="37">
        <v>5.1456597222222227</v>
      </c>
      <c r="K231" s="4">
        <v>5.4885555555555543</v>
      </c>
      <c r="L231" s="37">
        <v>3.8076666666666661</v>
      </c>
      <c r="M231" s="4">
        <v>0.8035000000000001</v>
      </c>
      <c r="N231" s="63">
        <v>84.2606258064516</v>
      </c>
      <c r="O231" s="6">
        <v>84.2606258064516</v>
      </c>
      <c r="P231" s="37">
        <v>7.2801180696774175</v>
      </c>
      <c r="Q231" s="7">
        <f t="shared" si="8"/>
        <v>7.2801180696774184</v>
      </c>
      <c r="R231" s="60">
        <v>294.94166666666678</v>
      </c>
      <c r="S231" s="61">
        <v>2152.0713650000007</v>
      </c>
      <c r="T231" s="91"/>
      <c r="U231" s="89">
        <v>68023.049965622704</v>
      </c>
      <c r="V231" s="77">
        <v>3.3828423109367543E-3</v>
      </c>
      <c r="W231" s="80">
        <v>1.0694535909914221E-4</v>
      </c>
      <c r="X231" s="86">
        <f t="shared" si="7"/>
        <v>11588.19601450727</v>
      </c>
    </row>
    <row r="232" spans="1:24" x14ac:dyDescent="0.3">
      <c r="A232" s="93">
        <v>2007</v>
      </c>
      <c r="B232" s="29">
        <v>39158</v>
      </c>
      <c r="C232" s="33">
        <v>3</v>
      </c>
      <c r="D232" s="2">
        <v>17</v>
      </c>
      <c r="E232" s="33">
        <v>76</v>
      </c>
      <c r="F232" s="92">
        <v>441</v>
      </c>
      <c r="G232" s="4">
        <v>6.3354583333333325</v>
      </c>
      <c r="H232" s="37">
        <v>290.45416666666677</v>
      </c>
      <c r="I232" s="4">
        <v>2.3782187499999998</v>
      </c>
      <c r="J232" s="37">
        <v>5.1751874999999998</v>
      </c>
      <c r="K232" s="4">
        <v>5.5175208333333332</v>
      </c>
      <c r="L232" s="37">
        <v>3.8105694444444445</v>
      </c>
      <c r="M232" s="4">
        <v>0.91312499999999996</v>
      </c>
      <c r="N232" s="63">
        <v>132.64167708333301</v>
      </c>
      <c r="O232" s="6">
        <v>132.64167708333301</v>
      </c>
      <c r="P232" s="37">
        <v>11.460240899999972</v>
      </c>
      <c r="Q232" s="7">
        <f t="shared" si="8"/>
        <v>11.460240899999972</v>
      </c>
      <c r="R232" s="60">
        <v>290.45416666666677</v>
      </c>
      <c r="S232" s="61">
        <v>2119.3278725000005</v>
      </c>
      <c r="T232" s="91"/>
      <c r="U232" s="89">
        <v>67999.519275730447</v>
      </c>
      <c r="V232" s="77">
        <v>5.4074884064452232E-3</v>
      </c>
      <c r="W232" s="80">
        <v>1.6841396226401507E-4</v>
      </c>
      <c r="X232" s="86">
        <f t="shared" si="7"/>
        <v>11599.65625540727</v>
      </c>
    </row>
    <row r="233" spans="1:24" x14ac:dyDescent="0.3">
      <c r="A233" s="93">
        <v>2007</v>
      </c>
      <c r="B233" s="29">
        <v>39159</v>
      </c>
      <c r="C233" s="33">
        <v>3</v>
      </c>
      <c r="D233" s="2">
        <v>18</v>
      </c>
      <c r="E233" s="33">
        <v>77</v>
      </c>
      <c r="F233" s="92">
        <v>442</v>
      </c>
      <c r="G233" s="4">
        <v>4.3300425531914897</v>
      </c>
      <c r="H233" s="37">
        <v>281.76595744680844</v>
      </c>
      <c r="I233" s="4">
        <v>2.9876382978723406</v>
      </c>
      <c r="J233" s="37">
        <v>5.1644917257683218</v>
      </c>
      <c r="K233" s="4">
        <v>5.5560069444444444</v>
      </c>
      <c r="L233" s="37">
        <v>3.922861554373521</v>
      </c>
      <c r="M233" s="4">
        <v>1.6070814125295509</v>
      </c>
      <c r="N233" s="63">
        <v>164.431166666667</v>
      </c>
      <c r="O233" s="6">
        <v>164.431166666667</v>
      </c>
      <c r="P233" s="37">
        <v>14.206852800000028</v>
      </c>
      <c r="Q233" s="7">
        <f t="shared" si="8"/>
        <v>14.206852800000027</v>
      </c>
      <c r="R233" s="60">
        <v>281.76595744680844</v>
      </c>
      <c r="S233" s="61">
        <v>2055.9334851063822</v>
      </c>
      <c r="T233" s="91"/>
      <c r="U233" s="89">
        <v>67975.988585838189</v>
      </c>
      <c r="V233" s="77">
        <v>6.9101714150372473E-3</v>
      </c>
      <c r="W233" s="80">
        <v>2.0885415205509087E-4</v>
      </c>
      <c r="X233" s="86">
        <f t="shared" si="7"/>
        <v>11613.86310820727</v>
      </c>
    </row>
    <row r="234" spans="1:24" x14ac:dyDescent="0.3">
      <c r="A234" s="93">
        <v>2007</v>
      </c>
      <c r="B234" s="29">
        <v>39160</v>
      </c>
      <c r="C234" s="33">
        <v>3</v>
      </c>
      <c r="D234" s="2">
        <v>19</v>
      </c>
      <c r="E234" s="33">
        <v>78</v>
      </c>
      <c r="F234" s="92">
        <v>443</v>
      </c>
      <c r="G234" s="4">
        <v>-2.2962708333333337</v>
      </c>
      <c r="H234" s="37">
        <v>281.48124999999993</v>
      </c>
      <c r="I234" s="4">
        <v>1.2537395833333336</v>
      </c>
      <c r="J234" s="37">
        <v>5.275368055555556</v>
      </c>
      <c r="K234" s="4">
        <v>5.6295972222222224</v>
      </c>
      <c r="L234" s="37">
        <v>4.0024791666666673</v>
      </c>
      <c r="M234" s="4">
        <v>1.7159097222222222</v>
      </c>
      <c r="N234" s="63" t="s">
        <v>27</v>
      </c>
      <c r="O234" s="6">
        <v>99.8221833333333</v>
      </c>
      <c r="P234" s="37" t="s">
        <v>27</v>
      </c>
      <c r="Q234" s="7">
        <f t="shared" si="8"/>
        <v>8.6246366399999967</v>
      </c>
      <c r="R234" s="60">
        <v>281.48124999999993</v>
      </c>
      <c r="S234" s="61">
        <v>2053.8560887499993</v>
      </c>
      <c r="T234" s="91"/>
      <c r="U234" s="89">
        <v>67952.457895945932</v>
      </c>
      <c r="V234" s="77" t="s">
        <v>27</v>
      </c>
      <c r="W234" s="80" t="s">
        <v>27</v>
      </c>
      <c r="X234" s="86">
        <f t="shared" si="7"/>
        <v>11622.487744847269</v>
      </c>
    </row>
    <row r="235" spans="1:24" x14ac:dyDescent="0.3">
      <c r="A235" s="93">
        <v>2007</v>
      </c>
      <c r="B235" s="29">
        <v>39161</v>
      </c>
      <c r="C235" s="33">
        <v>3</v>
      </c>
      <c r="D235" s="2">
        <v>20</v>
      </c>
      <c r="E235" s="33">
        <v>79</v>
      </c>
      <c r="F235" s="92">
        <v>444</v>
      </c>
      <c r="G235" s="4">
        <v>-1.2076666666666669</v>
      </c>
      <c r="H235" s="37">
        <v>281.71666666666653</v>
      </c>
      <c r="I235" s="4">
        <v>0.71732291666666681</v>
      </c>
      <c r="J235" s="37">
        <v>5.2679166666666655</v>
      </c>
      <c r="K235" s="4">
        <v>5.5928055555555547</v>
      </c>
      <c r="L235" s="37">
        <v>3.990472222222222</v>
      </c>
      <c r="M235" s="4">
        <v>1.4921249999999999</v>
      </c>
      <c r="N235" s="63">
        <v>35.213200000000001</v>
      </c>
      <c r="O235" s="6">
        <v>35.213200000000001</v>
      </c>
      <c r="P235" s="37">
        <v>3.0424204799999996</v>
      </c>
      <c r="Q235" s="7">
        <f t="shared" si="8"/>
        <v>3.0424204799999996</v>
      </c>
      <c r="R235" s="60">
        <v>281.71666666666653</v>
      </c>
      <c r="S235" s="61">
        <v>2055.5738299999989</v>
      </c>
      <c r="T235" s="91"/>
      <c r="U235" s="89">
        <v>67928.927206053675</v>
      </c>
      <c r="V235" s="77">
        <v>1.4800832913892475E-3</v>
      </c>
      <c r="W235" s="80">
        <v>4.4759622987889713E-5</v>
      </c>
      <c r="X235" s="86">
        <f t="shared" si="7"/>
        <v>11625.530165327269</v>
      </c>
    </row>
    <row r="236" spans="1:24" x14ac:dyDescent="0.3">
      <c r="A236" s="93">
        <v>2007</v>
      </c>
      <c r="B236" s="29">
        <v>39162</v>
      </c>
      <c r="C236" s="33">
        <v>3</v>
      </c>
      <c r="D236" s="2">
        <v>21</v>
      </c>
      <c r="E236" s="33">
        <v>80</v>
      </c>
      <c r="F236" s="92">
        <v>445</v>
      </c>
      <c r="G236" s="4">
        <v>2.1677291666666663</v>
      </c>
      <c r="H236" s="37">
        <v>289.86874999999992</v>
      </c>
      <c r="I236" s="4">
        <v>4.1557395833333324</v>
      </c>
      <c r="J236" s="37">
        <v>5.0164513888888891</v>
      </c>
      <c r="K236" s="4">
        <v>5.4399097222222226</v>
      </c>
      <c r="L236" s="37">
        <v>3.6230694444444445</v>
      </c>
      <c r="M236" s="4">
        <v>2.0188194444444445</v>
      </c>
      <c r="N236" s="63">
        <v>119.55625714285701</v>
      </c>
      <c r="O236" s="6">
        <v>119.55625714285701</v>
      </c>
      <c r="P236" s="37">
        <v>10.329660617142844</v>
      </c>
      <c r="Q236" s="7">
        <f t="shared" si="8"/>
        <v>10.329660617142846</v>
      </c>
      <c r="R236" s="60">
        <v>289.86874999999992</v>
      </c>
      <c r="S236" s="61">
        <v>2115.0563212499997</v>
      </c>
      <c r="T236" s="91"/>
      <c r="U236" s="89">
        <v>67905.396516161418</v>
      </c>
      <c r="V236" s="77">
        <v>4.8838702370998842E-3</v>
      </c>
      <c r="W236" s="80">
        <v>1.5202475141550301E-4</v>
      </c>
      <c r="X236" s="86">
        <f t="shared" si="7"/>
        <v>11635.859825944412</v>
      </c>
    </row>
    <row r="237" spans="1:24" x14ac:dyDescent="0.3">
      <c r="A237" s="93">
        <v>2007</v>
      </c>
      <c r="B237" s="29">
        <v>39163</v>
      </c>
      <c r="C237" s="33">
        <v>3</v>
      </c>
      <c r="D237" s="2">
        <v>22</v>
      </c>
      <c r="E237" s="33">
        <v>81</v>
      </c>
      <c r="F237" s="92">
        <v>446</v>
      </c>
      <c r="G237" s="4">
        <v>0.70256249999999987</v>
      </c>
      <c r="H237" s="37">
        <v>306.67708333333343</v>
      </c>
      <c r="I237" s="4">
        <v>3.1911354166666666</v>
      </c>
      <c r="J237" s="37">
        <v>5.1726874999999994</v>
      </c>
      <c r="K237" s="4">
        <v>5.3103680555555552</v>
      </c>
      <c r="L237" s="37">
        <v>3.5109652777777778</v>
      </c>
      <c r="M237" s="4">
        <v>3.404798611111111</v>
      </c>
      <c r="N237" s="63">
        <v>61.8582055555556</v>
      </c>
      <c r="O237" s="6">
        <v>61.8582055555556</v>
      </c>
      <c r="P237" s="37">
        <v>5.3445489600000036</v>
      </c>
      <c r="Q237" s="7">
        <f t="shared" si="8"/>
        <v>5.3445489600000036</v>
      </c>
      <c r="R237" s="60">
        <v>306.67708333333343</v>
      </c>
      <c r="S237" s="61">
        <v>2237.7000062500006</v>
      </c>
      <c r="T237" s="91"/>
      <c r="U237" s="89">
        <v>67881.865826269161</v>
      </c>
      <c r="V237" s="77">
        <v>2.3884117375306919E-3</v>
      </c>
      <c r="W237" s="80">
        <v>7.8686537241642773E-5</v>
      </c>
      <c r="X237" s="86">
        <f t="shared" si="7"/>
        <v>11641.204374904411</v>
      </c>
    </row>
    <row r="238" spans="1:24" x14ac:dyDescent="0.3">
      <c r="A238" s="93">
        <v>2007</v>
      </c>
      <c r="B238" s="29">
        <v>39164</v>
      </c>
      <c r="C238" s="33">
        <v>3</v>
      </c>
      <c r="D238" s="2">
        <v>23</v>
      </c>
      <c r="E238" s="33">
        <v>82</v>
      </c>
      <c r="F238" s="92">
        <v>447</v>
      </c>
      <c r="G238" s="4">
        <v>-5.0276458333333354</v>
      </c>
      <c r="H238" s="37">
        <v>307.82083333333327</v>
      </c>
      <c r="I238" s="4">
        <v>-1.3960000000000001</v>
      </c>
      <c r="J238" s="37">
        <v>5.1598541666666664</v>
      </c>
      <c r="K238" s="4">
        <v>5.3462152777777776</v>
      </c>
      <c r="L238" s="37">
        <v>3.7768958333333331</v>
      </c>
      <c r="M238" s="4">
        <v>3.1070624999999996</v>
      </c>
      <c r="N238" s="63">
        <v>58.728454838709702</v>
      </c>
      <c r="O238" s="6">
        <v>58.728454838709702</v>
      </c>
      <c r="P238" s="37">
        <v>5.0741384980645181</v>
      </c>
      <c r="Q238" s="7">
        <f t="shared" si="8"/>
        <v>5.0741384980645181</v>
      </c>
      <c r="R238" s="60">
        <v>307.82083333333327</v>
      </c>
      <c r="S238" s="61">
        <v>2246.0454924999995</v>
      </c>
      <c r="T238" s="91"/>
      <c r="U238" s="89">
        <v>67858.335136376903</v>
      </c>
      <c r="V238" s="77">
        <v>2.2591432430946272E-3</v>
      </c>
      <c r="W238" s="80">
        <v>7.4733079002971311E-5</v>
      </c>
      <c r="X238" s="86">
        <f t="shared" si="7"/>
        <v>11646.278513402476</v>
      </c>
    </row>
    <row r="239" spans="1:24" x14ac:dyDescent="0.3">
      <c r="A239" s="93">
        <v>2007</v>
      </c>
      <c r="B239" s="29">
        <v>39165</v>
      </c>
      <c r="C239" s="33">
        <v>3</v>
      </c>
      <c r="D239" s="2">
        <v>24</v>
      </c>
      <c r="E239" s="33">
        <v>83</v>
      </c>
      <c r="F239" s="92">
        <v>448</v>
      </c>
      <c r="G239" s="4">
        <v>-7.8642708333333351</v>
      </c>
      <c r="H239" s="37">
        <v>306.80625000000003</v>
      </c>
      <c r="I239" s="4">
        <v>-6.2146979166666654</v>
      </c>
      <c r="J239" s="37">
        <v>5.1130972222222226</v>
      </c>
      <c r="K239" s="4">
        <v>5.3937500000000007</v>
      </c>
      <c r="L239" s="37">
        <v>3.8387847222222233</v>
      </c>
      <c r="M239" s="4">
        <v>2.7053541666666661</v>
      </c>
      <c r="N239" s="63">
        <v>62.250399999999999</v>
      </c>
      <c r="O239" s="6">
        <v>62.250399999999999</v>
      </c>
      <c r="P239" s="37">
        <v>5.3784345599999996</v>
      </c>
      <c r="Q239" s="7">
        <f t="shared" si="8"/>
        <v>5.3784345600000005</v>
      </c>
      <c r="R239" s="60">
        <v>306.80625000000003</v>
      </c>
      <c r="S239" s="61">
        <v>2238.6424837500003</v>
      </c>
      <c r="T239" s="91"/>
      <c r="U239" s="89">
        <v>67834.804446484646</v>
      </c>
      <c r="V239" s="77">
        <v>2.4025428799110712E-3</v>
      </c>
      <c r="W239" s="80">
        <v>7.9244237671647149E-5</v>
      </c>
      <c r="X239" s="86">
        <f t="shared" si="7"/>
        <v>11651.656947962476</v>
      </c>
    </row>
    <row r="240" spans="1:24" x14ac:dyDescent="0.3">
      <c r="A240" s="93">
        <v>2007</v>
      </c>
      <c r="B240" s="29">
        <v>39166</v>
      </c>
      <c r="C240" s="33">
        <v>3</v>
      </c>
      <c r="D240" s="2">
        <v>25</v>
      </c>
      <c r="E240" s="33">
        <v>84</v>
      </c>
      <c r="F240" s="92">
        <v>449</v>
      </c>
      <c r="G240" s="4">
        <v>-8.7965208333333322</v>
      </c>
      <c r="H240" s="37">
        <v>307.02708333333322</v>
      </c>
      <c r="I240" s="4">
        <v>-5.5510625000000005</v>
      </c>
      <c r="J240" s="37">
        <v>5.0937847222222219</v>
      </c>
      <c r="K240" s="4">
        <v>5.3498472222222233</v>
      </c>
      <c r="L240" s="37">
        <v>3.8923124999999992</v>
      </c>
      <c r="M240" s="4">
        <v>2.421416666666667</v>
      </c>
      <c r="N240" s="63" t="s">
        <v>27</v>
      </c>
      <c r="O240" s="6">
        <v>63.993379166666699</v>
      </c>
      <c r="P240" s="37" t="s">
        <v>27</v>
      </c>
      <c r="Q240" s="7">
        <f t="shared" si="8"/>
        <v>5.5290279600000032</v>
      </c>
      <c r="R240" s="60">
        <v>307.02708333333322</v>
      </c>
      <c r="S240" s="61">
        <v>2240.2538162499991</v>
      </c>
      <c r="T240" s="91"/>
      <c r="U240" s="89">
        <v>67811.273756592389</v>
      </c>
      <c r="V240" s="77" t="s">
        <v>27</v>
      </c>
      <c r="W240" s="80" t="s">
        <v>27</v>
      </c>
      <c r="X240" s="86">
        <f t="shared" si="7"/>
        <v>11657.185975922475</v>
      </c>
    </row>
    <row r="241" spans="1:24" x14ac:dyDescent="0.3">
      <c r="A241" s="93">
        <v>2007</v>
      </c>
      <c r="B241" s="29">
        <v>39167</v>
      </c>
      <c r="C241" s="33">
        <v>3</v>
      </c>
      <c r="D241" s="2">
        <v>26</v>
      </c>
      <c r="E241" s="33">
        <v>85</v>
      </c>
      <c r="F241" s="92">
        <v>450</v>
      </c>
      <c r="G241" s="4">
        <v>-9.1788541666666656</v>
      </c>
      <c r="H241" s="37">
        <v>307.33333333333337</v>
      </c>
      <c r="I241" s="4">
        <v>-4.7024895833333318</v>
      </c>
      <c r="J241" s="37">
        <v>5.121645833333333</v>
      </c>
      <c r="K241" s="4">
        <v>5.3102291666666659</v>
      </c>
      <c r="L241" s="37">
        <v>3.9454861111111108</v>
      </c>
      <c r="M241" s="4">
        <v>2.1613263888888894</v>
      </c>
      <c r="N241" s="63" t="s">
        <v>27</v>
      </c>
      <c r="O241" s="6">
        <v>65.7363583333333</v>
      </c>
      <c r="P241" s="37" t="s">
        <v>27</v>
      </c>
      <c r="Q241" s="7">
        <f t="shared" si="8"/>
        <v>5.679621359999997</v>
      </c>
      <c r="R241" s="60">
        <v>307.33333333333337</v>
      </c>
      <c r="S241" s="61">
        <v>2242.4884000000002</v>
      </c>
      <c r="T241" s="91"/>
      <c r="U241" s="89">
        <v>67787.743066700132</v>
      </c>
      <c r="V241" s="77" t="s">
        <v>27</v>
      </c>
      <c r="W241" s="80" t="s">
        <v>27</v>
      </c>
      <c r="X241" s="86">
        <f t="shared" si="7"/>
        <v>11662.865597282474</v>
      </c>
    </row>
    <row r="242" spans="1:24" x14ac:dyDescent="0.3">
      <c r="A242" s="93">
        <v>2007</v>
      </c>
      <c r="B242" s="29">
        <v>39168</v>
      </c>
      <c r="C242" s="33">
        <v>3</v>
      </c>
      <c r="D242" s="2">
        <v>27</v>
      </c>
      <c r="E242" s="33">
        <v>86</v>
      </c>
      <c r="F242" s="92">
        <v>451</v>
      </c>
      <c r="G242" s="4">
        <v>-8.5941250000000036</v>
      </c>
      <c r="H242" s="37">
        <v>307.74999999999994</v>
      </c>
      <c r="I242" s="4">
        <v>-4.480437499999999</v>
      </c>
      <c r="J242" s="37">
        <v>5.073555555555556</v>
      </c>
      <c r="K242" s="4">
        <v>5.272159722222221</v>
      </c>
      <c r="L242" s="37">
        <v>3.9967152777777777</v>
      </c>
      <c r="M242" s="4">
        <v>2.0447361111111113</v>
      </c>
      <c r="N242" s="63" t="s">
        <v>27</v>
      </c>
      <c r="O242" s="6">
        <v>67.4793375</v>
      </c>
      <c r="P242" s="37" t="s">
        <v>27</v>
      </c>
      <c r="Q242" s="7">
        <f t="shared" si="8"/>
        <v>5.8302147599999996</v>
      </c>
      <c r="R242" s="60">
        <v>307.74999999999994</v>
      </c>
      <c r="S242" s="61">
        <v>2245.5286499999997</v>
      </c>
      <c r="T242" s="91"/>
      <c r="U242" s="89">
        <v>67764.212376807875</v>
      </c>
      <c r="V242" s="77" t="s">
        <v>27</v>
      </c>
      <c r="W242" s="80" t="s">
        <v>27</v>
      </c>
      <c r="X242" s="86">
        <f t="shared" si="7"/>
        <v>11668.695812042475</v>
      </c>
    </row>
    <row r="243" spans="1:24" x14ac:dyDescent="0.3">
      <c r="A243" s="93">
        <v>2007</v>
      </c>
      <c r="B243" s="29">
        <v>39169</v>
      </c>
      <c r="C243" s="33">
        <v>3</v>
      </c>
      <c r="D243" s="2">
        <v>28</v>
      </c>
      <c r="E243" s="33">
        <v>87</v>
      </c>
      <c r="F243" s="92">
        <v>452</v>
      </c>
      <c r="G243" s="4">
        <v>-6.0681666666666665</v>
      </c>
      <c r="H243" s="37">
        <v>306.71666666666658</v>
      </c>
      <c r="I243" s="4">
        <v>-2.8157083333333333</v>
      </c>
      <c r="J243" s="37">
        <v>5.1221666666666676</v>
      </c>
      <c r="K243" s="4">
        <v>5.3236666666666661</v>
      </c>
      <c r="L243" s="37">
        <v>3.9752152777777781</v>
      </c>
      <c r="M243" s="4">
        <v>1.9340208333333333</v>
      </c>
      <c r="N243" s="63" t="s">
        <v>27</v>
      </c>
      <c r="O243" s="6">
        <v>69.2223166666667</v>
      </c>
      <c r="P243" s="37" t="s">
        <v>27</v>
      </c>
      <c r="Q243" s="7">
        <f t="shared" si="8"/>
        <v>5.9808081600000031</v>
      </c>
      <c r="R243" s="60">
        <v>306.71666666666658</v>
      </c>
      <c r="S243" s="61">
        <v>2237.9888299999993</v>
      </c>
      <c r="T243" s="91"/>
      <c r="U243" s="89">
        <v>67740.681686915617</v>
      </c>
      <c r="V243" s="77" t="s">
        <v>27</v>
      </c>
      <c r="W243" s="80" t="s">
        <v>27</v>
      </c>
      <c r="X243" s="86">
        <f t="shared" si="7"/>
        <v>11674.676620202476</v>
      </c>
    </row>
    <row r="244" spans="1:24" x14ac:dyDescent="0.3">
      <c r="A244" s="93">
        <v>2007</v>
      </c>
      <c r="B244" s="29">
        <v>39170</v>
      </c>
      <c r="C244" s="33">
        <v>3</v>
      </c>
      <c r="D244" s="2">
        <v>29</v>
      </c>
      <c r="E244" s="33">
        <v>88</v>
      </c>
      <c r="F244" s="92">
        <v>453</v>
      </c>
      <c r="G244" s="4">
        <v>-2.402520833333333</v>
      </c>
      <c r="H244" s="37">
        <v>304.45416666666665</v>
      </c>
      <c r="I244" s="4">
        <v>0.5927291666666672</v>
      </c>
      <c r="J244" s="37">
        <v>5.123368055555555</v>
      </c>
      <c r="K244" s="4">
        <v>5.3651597222222236</v>
      </c>
      <c r="L244" s="37">
        <v>4.0157361111111127</v>
      </c>
      <c r="M244" s="4">
        <v>1.9004652777777775</v>
      </c>
      <c r="N244" s="63" t="s">
        <v>27</v>
      </c>
      <c r="O244" s="6">
        <v>70.9652958333333</v>
      </c>
      <c r="P244" s="37" t="s">
        <v>27</v>
      </c>
      <c r="Q244" s="7">
        <f t="shared" si="8"/>
        <v>6.1314015599999969</v>
      </c>
      <c r="R244" s="60">
        <v>304.45416666666665</v>
      </c>
      <c r="S244" s="61">
        <v>2221.4802725</v>
      </c>
      <c r="T244" s="91"/>
      <c r="U244" s="89">
        <v>67717.15099702336</v>
      </c>
      <c r="V244" s="77" t="s">
        <v>27</v>
      </c>
      <c r="W244" s="80" t="s">
        <v>27</v>
      </c>
      <c r="X244" s="86">
        <f t="shared" si="7"/>
        <v>11680.808021762476</v>
      </c>
    </row>
    <row r="245" spans="1:24" x14ac:dyDescent="0.3">
      <c r="A245" s="93">
        <v>2007</v>
      </c>
      <c r="B245" s="29">
        <v>39171</v>
      </c>
      <c r="C245" s="33">
        <v>3</v>
      </c>
      <c r="D245" s="2">
        <v>30</v>
      </c>
      <c r="E245" s="33">
        <v>89</v>
      </c>
      <c r="F245" s="92">
        <v>454</v>
      </c>
      <c r="G245" s="4">
        <v>0.12824999999999981</v>
      </c>
      <c r="H245" s="37">
        <v>303.21458333333334</v>
      </c>
      <c r="I245" s="4">
        <v>2.8385833333333332</v>
      </c>
      <c r="J245" s="37">
        <v>5.1958055555555553</v>
      </c>
      <c r="K245" s="4">
        <v>5.3690416666666652</v>
      </c>
      <c r="L245" s="37">
        <v>4.011541666666667</v>
      </c>
      <c r="M245" s="4">
        <v>1.7970069444444439</v>
      </c>
      <c r="N245" s="63">
        <v>72.708275</v>
      </c>
      <c r="O245" s="6">
        <v>72.708275</v>
      </c>
      <c r="P245" s="37">
        <v>6.2819949599999996</v>
      </c>
      <c r="Q245" s="7">
        <f t="shared" si="8"/>
        <v>6.2819949599999996</v>
      </c>
      <c r="R245" s="60">
        <v>303.21458333333334</v>
      </c>
      <c r="S245" s="61">
        <v>2212.4355287499998</v>
      </c>
      <c r="T245" s="91"/>
      <c r="U245" s="89">
        <v>67693.620307131103</v>
      </c>
      <c r="V245" s="77">
        <v>2.8394024948375572E-3</v>
      </c>
      <c r="W245" s="80">
        <v>9.2763710682893983E-5</v>
      </c>
      <c r="X245" s="86">
        <f t="shared" si="7"/>
        <v>11687.090016722475</v>
      </c>
    </row>
    <row r="246" spans="1:24" x14ac:dyDescent="0.3">
      <c r="A246" s="93">
        <v>2007</v>
      </c>
      <c r="B246" s="29">
        <v>39172</v>
      </c>
      <c r="C246" s="33">
        <v>3</v>
      </c>
      <c r="D246" s="2">
        <v>31</v>
      </c>
      <c r="E246" s="33">
        <v>90</v>
      </c>
      <c r="F246" s="92">
        <v>455</v>
      </c>
      <c r="G246" s="4">
        <v>1.2961666666666665</v>
      </c>
      <c r="H246" s="37">
        <v>303.23750000000013</v>
      </c>
      <c r="I246" s="4">
        <v>4.216874999999999</v>
      </c>
      <c r="J246" s="37">
        <v>5.2103611111111112</v>
      </c>
      <c r="K246" s="4">
        <v>5.3810069444444446</v>
      </c>
      <c r="L246" s="37">
        <v>4.053319444444444</v>
      </c>
      <c r="M246" s="4">
        <v>1.8390069444444446</v>
      </c>
      <c r="N246" s="63">
        <v>100.137886666667</v>
      </c>
      <c r="O246" s="6">
        <v>100.137886666667</v>
      </c>
      <c r="P246" s="37">
        <v>8.6519134080000288</v>
      </c>
      <c r="Q246" s="7">
        <f t="shared" si="8"/>
        <v>8.6519134080000271</v>
      </c>
      <c r="R246" s="60">
        <v>303.23750000000013</v>
      </c>
      <c r="S246" s="61">
        <v>2212.6027425000007</v>
      </c>
      <c r="T246" s="91"/>
      <c r="U246" s="89">
        <v>67670.089617238846</v>
      </c>
      <c r="V246" s="77">
        <v>3.9102877537900487E-3</v>
      </c>
      <c r="W246" s="80">
        <v>1.2780691674630544E-4</v>
      </c>
      <c r="X246" s="86">
        <f t="shared" si="7"/>
        <v>11695.741930130476</v>
      </c>
    </row>
    <row r="247" spans="1:24" x14ac:dyDescent="0.3">
      <c r="A247" s="93">
        <v>2007</v>
      </c>
      <c r="B247" s="29">
        <v>39173</v>
      </c>
      <c r="C247" s="33">
        <v>4</v>
      </c>
      <c r="D247" s="2">
        <v>1</v>
      </c>
      <c r="E247" s="33">
        <v>91</v>
      </c>
      <c r="F247" s="92">
        <v>456</v>
      </c>
      <c r="G247" s="4">
        <v>2.2494375000000009</v>
      </c>
      <c r="H247" s="37">
        <v>302.84375</v>
      </c>
      <c r="I247" s="4">
        <v>5.3357187499999998</v>
      </c>
      <c r="J247" s="37">
        <v>5.1501111111111113</v>
      </c>
      <c r="K247" s="4">
        <v>5.101055555555555</v>
      </c>
      <c r="L247" s="37">
        <v>3.4687152777777777</v>
      </c>
      <c r="M247" s="4">
        <v>1.942159722222222</v>
      </c>
      <c r="N247" s="63" t="s">
        <v>27</v>
      </c>
      <c r="O247" s="6">
        <v>95.655344814814796</v>
      </c>
      <c r="P247" s="37" t="s">
        <v>27</v>
      </c>
      <c r="Q247" s="7">
        <f t="shared" si="8"/>
        <v>8.2646217919999998</v>
      </c>
      <c r="R247" s="60">
        <v>302.84375</v>
      </c>
      <c r="S247" s="61">
        <v>2209.7297062499997</v>
      </c>
      <c r="T247" s="91"/>
      <c r="U247" s="89">
        <v>67646.558927346588</v>
      </c>
      <c r="V247" s="77" t="s">
        <v>27</v>
      </c>
      <c r="W247" s="80" t="s">
        <v>27</v>
      </c>
      <c r="X247" s="86">
        <f t="shared" si="7"/>
        <v>11704.006551922475</v>
      </c>
    </row>
    <row r="248" spans="1:24" x14ac:dyDescent="0.3">
      <c r="A248" s="93">
        <v>2007</v>
      </c>
      <c r="B248" s="29">
        <v>39174</v>
      </c>
      <c r="C248" s="33">
        <v>4</v>
      </c>
      <c r="D248" s="2">
        <v>2</v>
      </c>
      <c r="E248" s="33">
        <v>92</v>
      </c>
      <c r="F248" s="92">
        <v>457</v>
      </c>
      <c r="G248" s="4">
        <v>2.3141666666666669</v>
      </c>
      <c r="H248" s="37">
        <v>302.33958333333339</v>
      </c>
      <c r="I248" s="4">
        <v>4.4832187499999998</v>
      </c>
      <c r="J248" s="37">
        <v>5.1701805555555547</v>
      </c>
      <c r="K248" s="4">
        <v>4.878520833333333</v>
      </c>
      <c r="L248" s="37">
        <v>2.9725208333333337</v>
      </c>
      <c r="M248" s="4">
        <v>1.871201388888889</v>
      </c>
      <c r="N248" s="63" t="s">
        <v>27</v>
      </c>
      <c r="O248" s="6">
        <v>91.172802962963004</v>
      </c>
      <c r="P248" s="37" t="s">
        <v>27</v>
      </c>
      <c r="Q248" s="7">
        <f t="shared" si="8"/>
        <v>7.8773301760000027</v>
      </c>
      <c r="R248" s="60">
        <v>302.33958333333339</v>
      </c>
      <c r="S248" s="61">
        <v>2206.0510037500003</v>
      </c>
      <c r="T248" s="91"/>
      <c r="U248" s="89">
        <v>67623.028237454331</v>
      </c>
      <c r="V248" s="77" t="s">
        <v>27</v>
      </c>
      <c r="W248" s="80" t="s">
        <v>27</v>
      </c>
      <c r="X248" s="86">
        <f t="shared" si="7"/>
        <v>11711.883882098475</v>
      </c>
    </row>
    <row r="249" spans="1:24" x14ac:dyDescent="0.3">
      <c r="A249" s="93">
        <v>2007</v>
      </c>
      <c r="B249" s="29">
        <v>39175</v>
      </c>
      <c r="C249" s="33">
        <v>4</v>
      </c>
      <c r="D249" s="2">
        <v>3</v>
      </c>
      <c r="E249" s="33">
        <v>93</v>
      </c>
      <c r="F249" s="92">
        <v>458</v>
      </c>
      <c r="G249" s="4">
        <v>1.933208333333333</v>
      </c>
      <c r="H249" s="37">
        <v>302.26249999999999</v>
      </c>
      <c r="I249" s="4">
        <v>4.2132708333333326</v>
      </c>
      <c r="J249" s="37">
        <v>4.9389097222222222</v>
      </c>
      <c r="K249" s="4">
        <v>4.8009236111111102</v>
      </c>
      <c r="L249" s="37">
        <v>2.9728263888888899</v>
      </c>
      <c r="M249" s="4">
        <v>2.0663888888888891</v>
      </c>
      <c r="N249" s="63">
        <v>86.690261111111099</v>
      </c>
      <c r="O249" s="6">
        <v>86.690261111111099</v>
      </c>
      <c r="P249" s="37">
        <v>7.4900385599999986</v>
      </c>
      <c r="Q249" s="7">
        <f t="shared" si="8"/>
        <v>7.4900385599999986</v>
      </c>
      <c r="R249" s="60">
        <v>302.26249999999999</v>
      </c>
      <c r="S249" s="61">
        <v>2205.4885574999998</v>
      </c>
      <c r="T249" s="91"/>
      <c r="U249" s="89">
        <v>67599.497547562074</v>
      </c>
      <c r="V249" s="77">
        <v>3.3960904192993071E-3</v>
      </c>
      <c r="W249" s="80">
        <v>1.1076730837658538E-4</v>
      </c>
      <c r="X249" s="86">
        <f t="shared" si="7"/>
        <v>11719.373920658474</v>
      </c>
    </row>
    <row r="250" spans="1:24" x14ac:dyDescent="0.3">
      <c r="A250" s="93">
        <v>2007</v>
      </c>
      <c r="B250" s="29">
        <v>39176</v>
      </c>
      <c r="C250" s="33">
        <v>4</v>
      </c>
      <c r="D250" s="2">
        <v>4</v>
      </c>
      <c r="E250" s="33">
        <v>94</v>
      </c>
      <c r="F250" s="92">
        <v>459</v>
      </c>
      <c r="G250" s="4">
        <v>5.2519791666666675</v>
      </c>
      <c r="H250" s="37">
        <v>303.86874999999992</v>
      </c>
      <c r="I250" s="4">
        <v>7.6438229166666654</v>
      </c>
      <c r="J250" s="37">
        <v>5.0557777777777781</v>
      </c>
      <c r="K250" s="4">
        <v>5.088298611111111</v>
      </c>
      <c r="L250" s="37">
        <v>3.512673611111111</v>
      </c>
      <c r="M250" s="4">
        <v>2.598930555555556</v>
      </c>
      <c r="N250" s="63">
        <v>107.6328</v>
      </c>
      <c r="O250" s="6">
        <v>107.6328</v>
      </c>
      <c r="P250" s="37">
        <v>9.2994739199999987</v>
      </c>
      <c r="Q250" s="7">
        <f t="shared" si="8"/>
        <v>9.2994739200000005</v>
      </c>
      <c r="R250" s="60">
        <v>303.86874999999992</v>
      </c>
      <c r="S250" s="61">
        <v>2217.2087212499991</v>
      </c>
      <c r="T250" s="91"/>
      <c r="U250" s="89">
        <v>67575.966857669817</v>
      </c>
      <c r="V250" s="77">
        <v>4.1942257537022588E-3</v>
      </c>
      <c r="W250" s="80">
        <v>1.3757763374331035E-4</v>
      </c>
      <c r="X250" s="86">
        <f t="shared" si="7"/>
        <v>11728.673394578474</v>
      </c>
    </row>
    <row r="251" spans="1:24" x14ac:dyDescent="0.3">
      <c r="A251" s="93">
        <v>2007</v>
      </c>
      <c r="B251" s="29">
        <v>39177</v>
      </c>
      <c r="C251" s="33">
        <v>4</v>
      </c>
      <c r="D251" s="2">
        <v>5</v>
      </c>
      <c r="E251" s="33">
        <v>95</v>
      </c>
      <c r="F251" s="92">
        <v>460</v>
      </c>
      <c r="G251" s="4">
        <v>0.25727083333333334</v>
      </c>
      <c r="H251" s="37">
        <v>303.73541666666665</v>
      </c>
      <c r="I251" s="4">
        <v>3.6532395833333329</v>
      </c>
      <c r="J251" s="37">
        <v>5.2431666666666645</v>
      </c>
      <c r="K251" s="4">
        <v>5.3872430555555546</v>
      </c>
      <c r="L251" s="37">
        <v>3.8959791666666681</v>
      </c>
      <c r="M251" s="4">
        <v>2.5089166666666669</v>
      </c>
      <c r="N251" s="63">
        <v>11.6311</v>
      </c>
      <c r="O251" s="6">
        <v>11.6311</v>
      </c>
      <c r="P251" s="37">
        <v>1.0049270399999999</v>
      </c>
      <c r="Q251" s="7">
        <f t="shared" si="8"/>
        <v>1.0049270400000001</v>
      </c>
      <c r="R251" s="60">
        <v>303.73541666666665</v>
      </c>
      <c r="S251" s="61">
        <v>2216.2358412499998</v>
      </c>
      <c r="T251" s="91"/>
      <c r="U251" s="89">
        <v>67552.43616777756</v>
      </c>
      <c r="V251" s="77">
        <v>4.5343867349117577E-4</v>
      </c>
      <c r="W251" s="80">
        <v>1.4872567647761969E-5</v>
      </c>
      <c r="X251" s="86">
        <f t="shared" si="7"/>
        <v>11729.678321618474</v>
      </c>
    </row>
    <row r="252" spans="1:24" x14ac:dyDescent="0.3">
      <c r="A252" s="93">
        <v>2007</v>
      </c>
      <c r="B252" s="29">
        <v>39178</v>
      </c>
      <c r="C252" s="33">
        <v>4</v>
      </c>
      <c r="D252" s="2">
        <v>6</v>
      </c>
      <c r="E252" s="33">
        <v>96</v>
      </c>
      <c r="F252" s="92">
        <v>461</v>
      </c>
      <c r="G252" s="4">
        <v>1.540375</v>
      </c>
      <c r="H252" s="37">
        <v>303.77083333333331</v>
      </c>
      <c r="I252" s="4">
        <v>3.551541666666667</v>
      </c>
      <c r="J252" s="37">
        <v>5.1608680555555573</v>
      </c>
      <c r="K252" s="4">
        <v>5.3441319444444453</v>
      </c>
      <c r="L252" s="37">
        <v>3.8942847222222228</v>
      </c>
      <c r="M252" s="4">
        <v>2.4827777777777773</v>
      </c>
      <c r="N252" s="63">
        <v>41.694618518518503</v>
      </c>
      <c r="O252" s="6">
        <v>41.694618518518503</v>
      </c>
      <c r="P252" s="37">
        <v>3.6024150399999986</v>
      </c>
      <c r="Q252" s="7">
        <f t="shared" si="8"/>
        <v>3.602415039999999</v>
      </c>
      <c r="R252" s="60">
        <v>303.77083333333331</v>
      </c>
      <c r="S252" s="61">
        <v>2216.4942624999999</v>
      </c>
      <c r="T252" s="91"/>
      <c r="U252" s="89">
        <v>67528.905477885302</v>
      </c>
      <c r="V252" s="77">
        <v>1.6252760500885793E-3</v>
      </c>
      <c r="W252" s="80">
        <v>5.3334373077112865E-5</v>
      </c>
      <c r="X252" s="86">
        <f t="shared" si="7"/>
        <v>11733.280736658475</v>
      </c>
    </row>
    <row r="253" spans="1:24" x14ac:dyDescent="0.3">
      <c r="A253" s="93">
        <v>2007</v>
      </c>
      <c r="B253" s="29">
        <v>39179</v>
      </c>
      <c r="C253" s="33">
        <v>4</v>
      </c>
      <c r="D253" s="2">
        <v>7</v>
      </c>
      <c r="E253" s="33">
        <v>97</v>
      </c>
      <c r="F253" s="92">
        <v>462</v>
      </c>
      <c r="G253" s="4">
        <v>4.7374791666666658</v>
      </c>
      <c r="H253" s="37">
        <v>303.6229166666667</v>
      </c>
      <c r="I253" s="4">
        <v>7.933958333333333</v>
      </c>
      <c r="J253" s="37">
        <v>5.2085902777777777</v>
      </c>
      <c r="K253" s="4">
        <v>5.4236597222222223</v>
      </c>
      <c r="L253" s="37">
        <v>3.9831111111111119</v>
      </c>
      <c r="M253" s="4">
        <v>3.0294861111111113</v>
      </c>
      <c r="N253" s="63">
        <v>59.105400000000003</v>
      </c>
      <c r="O253" s="6">
        <v>59.105400000000003</v>
      </c>
      <c r="P253" s="37">
        <v>5.1067065600000001</v>
      </c>
      <c r="Q253" s="7">
        <f t="shared" si="8"/>
        <v>5.1067065600000001</v>
      </c>
      <c r="R253" s="60">
        <v>303.6229166666667</v>
      </c>
      <c r="S253" s="61">
        <v>2215.4149737500002</v>
      </c>
      <c r="T253" s="91"/>
      <c r="U253" s="89">
        <v>67505.374787993045</v>
      </c>
      <c r="V253" s="77">
        <v>2.3050790125138288E-3</v>
      </c>
      <c r="W253" s="80">
        <v>7.5633890010812444E-5</v>
      </c>
      <c r="X253" s="86">
        <f t="shared" si="7"/>
        <v>11738.387443218475</v>
      </c>
    </row>
    <row r="254" spans="1:24" x14ac:dyDescent="0.3">
      <c r="A254" s="93">
        <v>2007</v>
      </c>
      <c r="B254" s="29">
        <v>39180</v>
      </c>
      <c r="C254" s="33">
        <v>4</v>
      </c>
      <c r="D254" s="2">
        <v>8</v>
      </c>
      <c r="E254" s="33">
        <v>98</v>
      </c>
      <c r="F254" s="92">
        <v>463</v>
      </c>
      <c r="G254" s="4">
        <v>4.8215416666666666</v>
      </c>
      <c r="H254" s="37">
        <v>303.46666666666653</v>
      </c>
      <c r="I254" s="4">
        <v>5.6623125000000005</v>
      </c>
      <c r="J254" s="37">
        <v>5.1774305555555564</v>
      </c>
      <c r="K254" s="4">
        <v>5.3718680555555567</v>
      </c>
      <c r="L254" s="37">
        <v>3.9289861111111115</v>
      </c>
      <c r="M254" s="4">
        <v>3.6675486111111106</v>
      </c>
      <c r="N254" s="63" t="s">
        <v>27</v>
      </c>
      <c r="O254" s="6">
        <v>70.628103846153905</v>
      </c>
      <c r="P254" s="37" t="s">
        <v>27</v>
      </c>
      <c r="Q254" s="7">
        <f t="shared" si="8"/>
        <v>6.1022681723076984</v>
      </c>
      <c r="R254" s="60">
        <v>303.46666666666653</v>
      </c>
      <c r="S254" s="61">
        <v>2214.274879999999</v>
      </c>
      <c r="T254" s="91"/>
      <c r="U254" s="89">
        <v>67481.844098100788</v>
      </c>
      <c r="V254" s="77" t="s">
        <v>27</v>
      </c>
      <c r="W254" s="80" t="s">
        <v>27</v>
      </c>
      <c r="X254" s="86">
        <f t="shared" si="7"/>
        <v>11744.489711390783</v>
      </c>
    </row>
    <row r="255" spans="1:24" x14ac:dyDescent="0.3">
      <c r="A255" s="93">
        <v>2007</v>
      </c>
      <c r="B255" s="29">
        <v>39181</v>
      </c>
      <c r="C255" s="33">
        <v>4</v>
      </c>
      <c r="D255" s="2">
        <v>9</v>
      </c>
      <c r="E255" s="33">
        <v>99</v>
      </c>
      <c r="F255" s="92">
        <v>464</v>
      </c>
      <c r="G255" s="4">
        <v>8.7680000000000007</v>
      </c>
      <c r="H255" s="37">
        <v>303.38333333333321</v>
      </c>
      <c r="I255" s="4">
        <v>10.849052083333333</v>
      </c>
      <c r="J255" s="37">
        <v>5.2059097222222235</v>
      </c>
      <c r="K255" s="4">
        <v>5.4469722222222225</v>
      </c>
      <c r="L255" s="37">
        <v>4.2410138888888884</v>
      </c>
      <c r="M255" s="4">
        <v>4.5033541666666661</v>
      </c>
      <c r="N255" s="63">
        <v>82.150807692307694</v>
      </c>
      <c r="O255" s="6">
        <v>82.150807692307694</v>
      </c>
      <c r="P255" s="37">
        <v>7.0978297846153842</v>
      </c>
      <c r="Q255" s="7">
        <f t="shared" si="8"/>
        <v>7.0978297846153842</v>
      </c>
      <c r="R255" s="60">
        <v>303.38333333333321</v>
      </c>
      <c r="S255" s="61">
        <v>2213.6668299999992</v>
      </c>
      <c r="T255" s="91"/>
      <c r="U255" s="89">
        <v>67458.313408208531</v>
      </c>
      <c r="V255" s="77">
        <v>3.2063676829884049E-3</v>
      </c>
      <c r="W255" s="80">
        <v>1.0520235702146452E-4</v>
      </c>
      <c r="X255" s="86">
        <f t="shared" si="7"/>
        <v>11751.587541175399</v>
      </c>
    </row>
    <row r="256" spans="1:24" x14ac:dyDescent="0.3">
      <c r="A256" s="93">
        <v>2007</v>
      </c>
      <c r="B256" s="29">
        <v>39182</v>
      </c>
      <c r="C256" s="33">
        <v>4</v>
      </c>
      <c r="D256" s="2">
        <v>10</v>
      </c>
      <c r="E256" s="33">
        <v>100</v>
      </c>
      <c r="F256" s="92">
        <v>465</v>
      </c>
      <c r="G256" s="4">
        <v>11.619437499999998</v>
      </c>
      <c r="H256" s="37">
        <v>303.49583333333345</v>
      </c>
      <c r="I256" s="4">
        <v>13.470666666666666</v>
      </c>
      <c r="J256" s="37">
        <v>5.089291666666667</v>
      </c>
      <c r="K256" s="4">
        <v>5.4647430555555561</v>
      </c>
      <c r="L256" s="37">
        <v>4.4660624999999996</v>
      </c>
      <c r="M256" s="4">
        <v>6.5979722222222223</v>
      </c>
      <c r="N256" s="63">
        <v>93.431502325581405</v>
      </c>
      <c r="O256" s="6">
        <v>93.431502325581405</v>
      </c>
      <c r="P256" s="37">
        <v>8.0724818009302339</v>
      </c>
      <c r="Q256" s="7">
        <f t="shared" si="8"/>
        <v>8.0724818009302339</v>
      </c>
      <c r="R256" s="60">
        <v>303.49583333333345</v>
      </c>
      <c r="S256" s="61">
        <v>2214.4876975000006</v>
      </c>
      <c r="T256" s="91"/>
      <c r="U256" s="89">
        <v>67434.782718316274</v>
      </c>
      <c r="V256" s="77">
        <v>3.645304424153493E-3</v>
      </c>
      <c r="W256" s="80">
        <v>1.1969313254022343E-4</v>
      </c>
      <c r="X256" s="86">
        <f t="shared" si="7"/>
        <v>11759.660022976328</v>
      </c>
    </row>
    <row r="257" spans="1:24" x14ac:dyDescent="0.3">
      <c r="A257" s="93">
        <v>2007</v>
      </c>
      <c r="B257" s="29">
        <v>39183</v>
      </c>
      <c r="C257" s="33">
        <v>4</v>
      </c>
      <c r="D257" s="2">
        <v>11</v>
      </c>
      <c r="E257" s="33">
        <v>101</v>
      </c>
      <c r="F257" s="92">
        <v>466</v>
      </c>
      <c r="G257" s="4">
        <v>13.201000000000001</v>
      </c>
      <c r="H257" s="37">
        <v>303.33541666666667</v>
      </c>
      <c r="I257" s="4">
        <v>15.096770833333331</v>
      </c>
      <c r="J257" s="37">
        <v>5.1253263888888876</v>
      </c>
      <c r="K257" s="4">
        <v>5.4561736111111108</v>
      </c>
      <c r="L257" s="37">
        <v>4.4570694444444436</v>
      </c>
      <c r="M257" s="4">
        <v>6.9657708333333304</v>
      </c>
      <c r="N257" s="63">
        <v>124.320654166667</v>
      </c>
      <c r="O257" s="6">
        <v>124.320654166667</v>
      </c>
      <c r="P257" s="37">
        <v>10.741304520000028</v>
      </c>
      <c r="Q257" s="7">
        <f t="shared" si="8"/>
        <v>10.74130452000003</v>
      </c>
      <c r="R257" s="60">
        <v>303.33541666666667</v>
      </c>
      <c r="S257" s="61">
        <v>2213.3172012499999</v>
      </c>
      <c r="T257" s="91"/>
      <c r="U257" s="89">
        <v>67411.252028424016</v>
      </c>
      <c r="V257" s="77">
        <v>4.8530344019075689E-3</v>
      </c>
      <c r="W257" s="80">
        <v>1.5932411586892496E-4</v>
      </c>
      <c r="X257" s="86">
        <f t="shared" si="7"/>
        <v>11770.401327496327</v>
      </c>
    </row>
    <row r="258" spans="1:24" x14ac:dyDescent="0.3">
      <c r="A258" s="93">
        <v>2007</v>
      </c>
      <c r="B258" s="29">
        <v>39184</v>
      </c>
      <c r="C258" s="33">
        <v>4</v>
      </c>
      <c r="D258" s="2">
        <v>12</v>
      </c>
      <c r="E258" s="33">
        <v>102</v>
      </c>
      <c r="F258" s="92">
        <v>467</v>
      </c>
      <c r="G258" s="4">
        <v>6.1622916666666674</v>
      </c>
      <c r="H258" s="37">
        <v>302.76458333333329</v>
      </c>
      <c r="I258" s="4">
        <v>9.5516354166666666</v>
      </c>
      <c r="J258" s="37">
        <v>5.2343263888888885</v>
      </c>
      <c r="K258" s="4">
        <v>5.5025138888888883</v>
      </c>
      <c r="L258" s="37">
        <v>4.5887013888888886</v>
      </c>
      <c r="M258" s="4">
        <v>5.7458819444444451</v>
      </c>
      <c r="N258" s="63">
        <v>49.354104878048801</v>
      </c>
      <c r="O258" s="6">
        <v>49.354104878048801</v>
      </c>
      <c r="P258" s="37">
        <v>4.2641946614634163</v>
      </c>
      <c r="Q258" s="7">
        <f t="shared" si="8"/>
        <v>4.2641946614634172</v>
      </c>
      <c r="R258" s="60">
        <v>302.76458333333329</v>
      </c>
      <c r="S258" s="61">
        <v>2209.1520587499995</v>
      </c>
      <c r="T258" s="91"/>
      <c r="U258" s="89">
        <v>67387.721338531759</v>
      </c>
      <c r="V258" s="77">
        <v>1.9302404488517725E-3</v>
      </c>
      <c r="W258" s="80">
        <v>6.3273797478307487E-5</v>
      </c>
      <c r="X258" s="86">
        <f t="shared" si="7"/>
        <v>11774.665522157791</v>
      </c>
    </row>
    <row r="259" spans="1:24" x14ac:dyDescent="0.3">
      <c r="A259" s="93">
        <v>2007</v>
      </c>
      <c r="B259" s="29">
        <v>39185</v>
      </c>
      <c r="C259" s="33">
        <v>4</v>
      </c>
      <c r="D259" s="2">
        <v>13</v>
      </c>
      <c r="E259" s="33">
        <v>103</v>
      </c>
      <c r="F259" s="92">
        <v>468</v>
      </c>
      <c r="G259" s="4">
        <v>8.0144583333333319</v>
      </c>
      <c r="H259" s="37">
        <v>302.39375000000001</v>
      </c>
      <c r="I259" s="4">
        <v>10.869</v>
      </c>
      <c r="J259" s="37">
        <v>5.2127986111111113</v>
      </c>
      <c r="K259" s="4">
        <v>5.5378263888888881</v>
      </c>
      <c r="L259" s="37">
        <v>4.6225208333333345</v>
      </c>
      <c r="M259" s="4">
        <v>6.4042013888888887</v>
      </c>
      <c r="N259" s="63">
        <v>70.989631578947396</v>
      </c>
      <c r="O259" s="6">
        <v>70.989631578947396</v>
      </c>
      <c r="P259" s="37">
        <v>6.1335041684210552</v>
      </c>
      <c r="Q259" s="7">
        <f t="shared" si="8"/>
        <v>6.1335041684210552</v>
      </c>
      <c r="R259" s="60">
        <v>302.39375000000001</v>
      </c>
      <c r="S259" s="61">
        <v>2206.4462362499999</v>
      </c>
      <c r="T259" s="91"/>
      <c r="U259" s="89">
        <v>67364.190648639502</v>
      </c>
      <c r="V259" s="77">
        <v>2.7798112945844299E-3</v>
      </c>
      <c r="W259" s="80">
        <v>9.1045396909622946E-5</v>
      </c>
      <c r="X259" s="86">
        <f t="shared" si="7"/>
        <v>11780.799026326213</v>
      </c>
    </row>
    <row r="260" spans="1:24" x14ac:dyDescent="0.3">
      <c r="A260" s="93">
        <v>2007</v>
      </c>
      <c r="B260" s="29">
        <v>39186</v>
      </c>
      <c r="C260" s="33">
        <v>4</v>
      </c>
      <c r="D260" s="2">
        <v>14</v>
      </c>
      <c r="E260" s="33">
        <v>104</v>
      </c>
      <c r="F260" s="92">
        <v>469</v>
      </c>
      <c r="G260" s="4">
        <v>5.6072083333333333</v>
      </c>
      <c r="H260" s="37">
        <v>301.92083333333335</v>
      </c>
      <c r="I260" s="4">
        <v>9.8383958333333332</v>
      </c>
      <c r="J260" s="37">
        <v>5.2358541666666669</v>
      </c>
      <c r="K260" s="4">
        <v>5.5410763888888894</v>
      </c>
      <c r="L260" s="37">
        <v>4.7068819444444445</v>
      </c>
      <c r="M260" s="4">
        <v>5.7660069444444453</v>
      </c>
      <c r="N260" s="63">
        <v>107.86454999999999</v>
      </c>
      <c r="O260" s="6">
        <v>107.86454999999999</v>
      </c>
      <c r="P260" s="37">
        <v>9.3194971199999994</v>
      </c>
      <c r="Q260" s="7">
        <f t="shared" si="8"/>
        <v>9.3194971200000012</v>
      </c>
      <c r="R260" s="60">
        <v>301.92083333333335</v>
      </c>
      <c r="S260" s="61">
        <v>2202.9955525</v>
      </c>
      <c r="T260" s="91"/>
      <c r="U260" s="89">
        <v>67340.659958747245</v>
      </c>
      <c r="V260" s="77">
        <v>4.2303749135689638E-3</v>
      </c>
      <c r="W260" s="80">
        <v>1.3838987555699663E-4</v>
      </c>
      <c r="X260" s="86">
        <f t="shared" ref="X260:X323" si="9">X259+Q260</f>
        <v>11790.118523446212</v>
      </c>
    </row>
    <row r="261" spans="1:24" x14ac:dyDescent="0.3">
      <c r="A261" s="93">
        <v>2007</v>
      </c>
      <c r="B261" s="29">
        <v>39187</v>
      </c>
      <c r="C261" s="34">
        <v>4</v>
      </c>
      <c r="D261" s="10">
        <v>15</v>
      </c>
      <c r="E261" s="34">
        <v>105</v>
      </c>
      <c r="F261" s="38">
        <v>470</v>
      </c>
      <c r="G261" s="12">
        <v>1.8865833333333335</v>
      </c>
      <c r="H261" s="38">
        <v>301.49375000000015</v>
      </c>
      <c r="I261" s="12">
        <v>5.0373854166666669</v>
      </c>
      <c r="J261" s="38">
        <v>5.2125240839243494</v>
      </c>
      <c r="K261" s="12">
        <v>5.1567013888888882</v>
      </c>
      <c r="L261" s="38">
        <v>4.7671180555555566</v>
      </c>
      <c r="M261" s="12">
        <v>5.7658125</v>
      </c>
      <c r="N261" s="38" t="s">
        <v>27</v>
      </c>
      <c r="O261" s="12">
        <v>81.403577380952399</v>
      </c>
      <c r="P261" s="38" t="s">
        <v>27</v>
      </c>
      <c r="Q261" s="12">
        <f t="shared" si="8"/>
        <v>7.0332690857142879</v>
      </c>
      <c r="R261" s="13">
        <v>301.49375000000015</v>
      </c>
      <c r="S261" s="48">
        <v>2199.8792962500011</v>
      </c>
      <c r="T261" s="13">
        <v>64064</v>
      </c>
      <c r="U261" s="48">
        <v>67317.129268856123</v>
      </c>
      <c r="V261" s="83" t="s">
        <v>27</v>
      </c>
      <c r="W261" s="84" t="s">
        <v>27</v>
      </c>
      <c r="X261" s="87">
        <f t="shared" si="9"/>
        <v>11797.151792531926</v>
      </c>
    </row>
    <row r="262" spans="1:24" x14ac:dyDescent="0.3">
      <c r="A262" s="93">
        <v>2007</v>
      </c>
      <c r="B262" s="29">
        <v>39188</v>
      </c>
      <c r="C262" s="33">
        <v>4</v>
      </c>
      <c r="D262" s="2">
        <v>16</v>
      </c>
      <c r="E262" s="33">
        <v>106</v>
      </c>
      <c r="F262" s="92">
        <v>471</v>
      </c>
      <c r="G262" s="4">
        <v>4.6150416666666674</v>
      </c>
      <c r="H262" s="37">
        <v>302.66666666666663</v>
      </c>
      <c r="I262" s="4">
        <v>6.8282500000000006</v>
      </c>
      <c r="J262" s="37">
        <v>5.0649861111111116</v>
      </c>
      <c r="K262" s="4">
        <v>5.0440416666666676</v>
      </c>
      <c r="L262" s="37">
        <v>4.5783402777777775</v>
      </c>
      <c r="M262" s="4">
        <v>4.7245208333333331</v>
      </c>
      <c r="N262" s="63">
        <v>54.942604761904803</v>
      </c>
      <c r="O262" s="6">
        <v>54.942604761904803</v>
      </c>
      <c r="P262" s="37">
        <v>4.7470410514285746</v>
      </c>
      <c r="Q262" s="7">
        <f t="shared" si="8"/>
        <v>4.7470410514285755</v>
      </c>
      <c r="R262" s="60">
        <v>302.66666666666663</v>
      </c>
      <c r="S262" s="61">
        <v>2208.4375999999993</v>
      </c>
      <c r="T262" s="91"/>
      <c r="U262" s="89">
        <v>67551.126027130114</v>
      </c>
      <c r="V262" s="77">
        <v>2.1495020060465263E-3</v>
      </c>
      <c r="W262" s="80">
        <v>7.0273307502262094E-5</v>
      </c>
      <c r="X262" s="86">
        <f t="shared" si="9"/>
        <v>11801.898833583355</v>
      </c>
    </row>
    <row r="263" spans="1:24" x14ac:dyDescent="0.3">
      <c r="A263" s="93">
        <v>2007</v>
      </c>
      <c r="B263" s="29">
        <v>39189</v>
      </c>
      <c r="C263" s="33">
        <v>4</v>
      </c>
      <c r="D263" s="2">
        <v>17</v>
      </c>
      <c r="E263" s="33">
        <v>107</v>
      </c>
      <c r="F263" s="92">
        <v>472</v>
      </c>
      <c r="G263" s="4">
        <v>0.35120833333333329</v>
      </c>
      <c r="H263" s="37">
        <v>302.90833333333319</v>
      </c>
      <c r="I263" s="4">
        <v>4.1778645833333332</v>
      </c>
      <c r="J263" s="37">
        <v>5.2789583333333345</v>
      </c>
      <c r="K263" s="4">
        <v>5.0780208333333343</v>
      </c>
      <c r="L263" s="37">
        <v>4.9371944444444438</v>
      </c>
      <c r="M263" s="4">
        <v>3.8173124999999999</v>
      </c>
      <c r="N263" s="63">
        <v>85.890223529411799</v>
      </c>
      <c r="O263" s="6">
        <v>85.890223529411799</v>
      </c>
      <c r="P263" s="37">
        <v>7.4209153129411796</v>
      </c>
      <c r="Q263" s="7">
        <f t="shared" si="8"/>
        <v>7.4209153129411805</v>
      </c>
      <c r="R263" s="60">
        <v>302.90833333333319</v>
      </c>
      <c r="S263" s="61">
        <v>2210.2009449999987</v>
      </c>
      <c r="T263" s="91"/>
      <c r="U263" s="89">
        <v>67785.122785404106</v>
      </c>
      <c r="V263" s="77">
        <v>3.3575749434589007E-3</v>
      </c>
      <c r="W263" s="80">
        <v>1.0947705053857474E-4</v>
      </c>
      <c r="X263" s="86">
        <f t="shared" si="9"/>
        <v>11809.319748896296</v>
      </c>
    </row>
    <row r="264" spans="1:24" x14ac:dyDescent="0.3">
      <c r="A264" s="93">
        <v>2007</v>
      </c>
      <c r="B264" s="29">
        <v>39190</v>
      </c>
      <c r="C264" s="33">
        <v>4</v>
      </c>
      <c r="D264" s="2">
        <v>18</v>
      </c>
      <c r="E264" s="33">
        <v>108</v>
      </c>
      <c r="F264" s="92">
        <v>473</v>
      </c>
      <c r="G264" s="4">
        <v>-0.61554166666666665</v>
      </c>
      <c r="H264" s="37">
        <v>303.30625000000003</v>
      </c>
      <c r="I264" s="4">
        <v>3.3328333333333342</v>
      </c>
      <c r="J264" s="37">
        <v>5.3305902777777767</v>
      </c>
      <c r="K264" s="4">
        <v>5.1200902777777779</v>
      </c>
      <c r="L264" s="37">
        <v>4.8825624999999997</v>
      </c>
      <c r="M264" s="4">
        <v>2.5771666666666668</v>
      </c>
      <c r="N264" s="63" t="s">
        <v>27</v>
      </c>
      <c r="O264" s="6">
        <v>82.594559411764706</v>
      </c>
      <c r="P264" s="37" t="s">
        <v>27</v>
      </c>
      <c r="Q264" s="7">
        <f t="shared" si="8"/>
        <v>7.136169933176471</v>
      </c>
      <c r="R264" s="60">
        <v>303.30625000000003</v>
      </c>
      <c r="S264" s="61">
        <v>2213.1043837500001</v>
      </c>
      <c r="T264" s="91"/>
      <c r="U264" s="89">
        <v>68019.119543678098</v>
      </c>
      <c r="V264" s="77" t="s">
        <v>27</v>
      </c>
      <c r="W264" s="80" t="s">
        <v>27</v>
      </c>
      <c r="X264" s="86">
        <f t="shared" si="9"/>
        <v>11816.455918829473</v>
      </c>
    </row>
    <row r="265" spans="1:24" x14ac:dyDescent="0.3">
      <c r="A265" s="93">
        <v>2007</v>
      </c>
      <c r="B265" s="29">
        <v>39191</v>
      </c>
      <c r="C265" s="33">
        <v>4</v>
      </c>
      <c r="D265" s="2">
        <v>19</v>
      </c>
      <c r="E265" s="33">
        <v>109</v>
      </c>
      <c r="F265" s="92">
        <v>474</v>
      </c>
      <c r="G265" s="4">
        <v>0.84158333333333302</v>
      </c>
      <c r="H265" s="37">
        <v>303.43541666666664</v>
      </c>
      <c r="I265" s="4">
        <v>4.3857291666666658</v>
      </c>
      <c r="J265" s="37">
        <v>5.2253194444444437</v>
      </c>
      <c r="K265" s="4">
        <v>5.1590069444444451</v>
      </c>
      <c r="L265" s="37">
        <v>4.8761666666666663</v>
      </c>
      <c r="M265" s="4">
        <v>3.3882499999999998</v>
      </c>
      <c r="N265" s="63" t="s">
        <v>27</v>
      </c>
      <c r="O265" s="6">
        <v>79.298895294117699</v>
      </c>
      <c r="P265" s="37" t="s">
        <v>27</v>
      </c>
      <c r="Q265" s="7">
        <f t="shared" si="8"/>
        <v>6.8514245534117686</v>
      </c>
      <c r="R265" s="60">
        <v>303.43541666666664</v>
      </c>
      <c r="S265" s="61">
        <v>2214.0468612499999</v>
      </c>
      <c r="T265" s="91"/>
      <c r="U265" s="89">
        <v>68253.11630195209</v>
      </c>
      <c r="V265" s="77" t="s">
        <v>27</v>
      </c>
      <c r="W265" s="80" t="s">
        <v>27</v>
      </c>
      <c r="X265" s="86">
        <f t="shared" si="9"/>
        <v>11823.307343382885</v>
      </c>
    </row>
    <row r="266" spans="1:24" x14ac:dyDescent="0.3">
      <c r="A266" s="93">
        <v>2007</v>
      </c>
      <c r="B266" s="29">
        <v>39192</v>
      </c>
      <c r="C266" s="33">
        <v>4</v>
      </c>
      <c r="D266" s="2">
        <v>20</v>
      </c>
      <c r="E266" s="33">
        <v>110</v>
      </c>
      <c r="F266" s="92">
        <v>475</v>
      </c>
      <c r="G266" s="4">
        <v>1.867208333333334</v>
      </c>
      <c r="H266" s="37">
        <v>304.93958333333336</v>
      </c>
      <c r="I266" s="4">
        <v>4.6861666666666668</v>
      </c>
      <c r="J266" s="37">
        <v>5.3815208333333331</v>
      </c>
      <c r="K266" s="4">
        <v>5.2671388888888897</v>
      </c>
      <c r="L266" s="37">
        <v>4.8882777777777768</v>
      </c>
      <c r="M266" s="4">
        <v>3.2128472222222224</v>
      </c>
      <c r="N266" s="63" t="s">
        <v>27</v>
      </c>
      <c r="O266" s="6">
        <v>76.003231176470607</v>
      </c>
      <c r="P266" s="37" t="s">
        <v>27</v>
      </c>
      <c r="Q266" s="7">
        <f t="shared" si="8"/>
        <v>6.5666791736470609</v>
      </c>
      <c r="R266" s="60">
        <v>304.93958333333336</v>
      </c>
      <c r="S266" s="61">
        <v>2225.0221637500003</v>
      </c>
      <c r="T266" s="91"/>
      <c r="U266" s="89">
        <v>68487.113060226082</v>
      </c>
      <c r="V266" s="77" t="s">
        <v>27</v>
      </c>
      <c r="W266" s="80" t="s">
        <v>27</v>
      </c>
      <c r="X266" s="86">
        <f t="shared" si="9"/>
        <v>11829.874022556533</v>
      </c>
    </row>
    <row r="267" spans="1:24" x14ac:dyDescent="0.3">
      <c r="A267" s="93">
        <v>2007</v>
      </c>
      <c r="B267" s="29">
        <v>39193</v>
      </c>
      <c r="C267" s="33">
        <v>4</v>
      </c>
      <c r="D267" s="2">
        <v>21</v>
      </c>
      <c r="E267" s="33">
        <v>111</v>
      </c>
      <c r="F267" s="92">
        <v>476</v>
      </c>
      <c r="G267" s="4">
        <v>1.3028124999999999</v>
      </c>
      <c r="H267" s="37">
        <v>305.47916666666669</v>
      </c>
      <c r="I267" s="4">
        <v>6.630968750000001</v>
      </c>
      <c r="J267" s="37">
        <v>5.379104166666667</v>
      </c>
      <c r="K267" s="4">
        <v>5.2699444444444437</v>
      </c>
      <c r="L267" s="37">
        <v>4.869902777777777</v>
      </c>
      <c r="M267" s="4">
        <v>4.6883680555555562</v>
      </c>
      <c r="N267" s="63" t="s">
        <v>27</v>
      </c>
      <c r="O267" s="6">
        <v>72.7075670588235</v>
      </c>
      <c r="P267" s="37" t="s">
        <v>27</v>
      </c>
      <c r="Q267" s="7">
        <f t="shared" si="8"/>
        <v>6.2819337938823496</v>
      </c>
      <c r="R267" s="60">
        <v>305.47916666666669</v>
      </c>
      <c r="S267" s="61">
        <v>2228.9592874999998</v>
      </c>
      <c r="T267" s="91"/>
      <c r="U267" s="89">
        <v>68721.109818500074</v>
      </c>
      <c r="V267" s="77" t="s">
        <v>27</v>
      </c>
      <c r="W267" s="80" t="s">
        <v>27</v>
      </c>
      <c r="X267" s="86">
        <f t="shared" si="9"/>
        <v>11836.155956350414</v>
      </c>
    </row>
    <row r="268" spans="1:24" x14ac:dyDescent="0.3">
      <c r="A268" s="93">
        <v>2007</v>
      </c>
      <c r="B268" s="29">
        <v>39194</v>
      </c>
      <c r="C268" s="33">
        <v>4</v>
      </c>
      <c r="D268" s="2">
        <v>22</v>
      </c>
      <c r="E268" s="33">
        <v>112</v>
      </c>
      <c r="F268" s="92">
        <v>477</v>
      </c>
      <c r="G268" s="4">
        <v>3.1831875000000003</v>
      </c>
      <c r="H268" s="37">
        <v>305.67083333333323</v>
      </c>
      <c r="I268" s="4">
        <v>7.9591874999999996</v>
      </c>
      <c r="J268" s="37">
        <v>5.2273263888888879</v>
      </c>
      <c r="K268" s="4">
        <v>5.2256527777777775</v>
      </c>
      <c r="L268" s="37">
        <v>4.7568472222222224</v>
      </c>
      <c r="M268" s="4">
        <v>6.5375694444444443</v>
      </c>
      <c r="N268" s="63" t="s">
        <v>27</v>
      </c>
      <c r="O268" s="6">
        <v>69.411902941176507</v>
      </c>
      <c r="P268" s="37" t="s">
        <v>27</v>
      </c>
      <c r="Q268" s="7">
        <f t="shared" si="8"/>
        <v>5.9971884141176499</v>
      </c>
      <c r="R268" s="60">
        <v>305.67083333333323</v>
      </c>
      <c r="S268" s="61">
        <v>2230.3578024999993</v>
      </c>
      <c r="T268" s="91"/>
      <c r="U268" s="89">
        <v>68955.106576774066</v>
      </c>
      <c r="V268" s="77" t="s">
        <v>27</v>
      </c>
      <c r="W268" s="80" t="s">
        <v>27</v>
      </c>
      <c r="X268" s="86">
        <f t="shared" si="9"/>
        <v>11842.153144764532</v>
      </c>
    </row>
    <row r="269" spans="1:24" x14ac:dyDescent="0.3">
      <c r="A269" s="93">
        <v>2007</v>
      </c>
      <c r="B269" s="29">
        <v>39195</v>
      </c>
      <c r="C269" s="33">
        <v>4</v>
      </c>
      <c r="D269" s="2">
        <v>23</v>
      </c>
      <c r="E269" s="33">
        <v>113</v>
      </c>
      <c r="F269" s="92">
        <v>478</v>
      </c>
      <c r="G269" s="4">
        <v>9.5678333333333345</v>
      </c>
      <c r="H269" s="37">
        <v>306.35416666666669</v>
      </c>
      <c r="I269" s="4">
        <v>12.236437500000001</v>
      </c>
      <c r="J269" s="37">
        <v>5.2850972222222206</v>
      </c>
      <c r="K269" s="4">
        <v>5.2792569444444446</v>
      </c>
      <c r="L269" s="37">
        <v>4.7534583333333327</v>
      </c>
      <c r="M269" s="4">
        <v>10.568909722222221</v>
      </c>
      <c r="N269" s="63" t="s">
        <v>27</v>
      </c>
      <c r="O269" s="6">
        <v>66.1162388235294</v>
      </c>
      <c r="P269" s="37" t="s">
        <v>27</v>
      </c>
      <c r="Q269" s="7">
        <f t="shared" si="8"/>
        <v>5.7124430343529395</v>
      </c>
      <c r="R269" s="60">
        <v>306.35416666666669</v>
      </c>
      <c r="S269" s="61">
        <v>2235.3438125000002</v>
      </c>
      <c r="T269" s="91"/>
      <c r="U269" s="89">
        <v>69189.103335048057</v>
      </c>
      <c r="V269" s="77" t="s">
        <v>27</v>
      </c>
      <c r="W269" s="80" t="s">
        <v>27</v>
      </c>
      <c r="X269" s="86">
        <f t="shared" si="9"/>
        <v>11847.865587798886</v>
      </c>
    </row>
    <row r="270" spans="1:24" x14ac:dyDescent="0.3">
      <c r="A270" s="93">
        <v>2007</v>
      </c>
      <c r="B270" s="29">
        <v>39196</v>
      </c>
      <c r="C270" s="33">
        <v>4</v>
      </c>
      <c r="D270" s="2">
        <v>24</v>
      </c>
      <c r="E270" s="33">
        <v>114</v>
      </c>
      <c r="F270" s="92">
        <v>479</v>
      </c>
      <c r="G270" s="4">
        <v>7.0682499999999999</v>
      </c>
      <c r="H270" s="37">
        <v>306.20000000000005</v>
      </c>
      <c r="I270" s="4">
        <v>13.990906249999998</v>
      </c>
      <c r="J270" s="37">
        <v>5.3257083333333322</v>
      </c>
      <c r="K270" s="4">
        <v>5.2711666666666668</v>
      </c>
      <c r="L270" s="37">
        <v>4.7972499999999991</v>
      </c>
      <c r="M270" s="4">
        <v>11.263472222222219</v>
      </c>
      <c r="N270" s="63" t="s">
        <v>27</v>
      </c>
      <c r="O270" s="6">
        <v>62.8205747058824</v>
      </c>
      <c r="P270" s="37" t="s">
        <v>27</v>
      </c>
      <c r="Q270" s="7">
        <f t="shared" si="8"/>
        <v>5.4276976545882389</v>
      </c>
      <c r="R270" s="60">
        <v>306.20000000000005</v>
      </c>
      <c r="S270" s="61">
        <v>2234.2189200000003</v>
      </c>
      <c r="T270" s="91"/>
      <c r="U270" s="89">
        <v>69423.100093322049</v>
      </c>
      <c r="V270" s="77" t="s">
        <v>27</v>
      </c>
      <c r="W270" s="80" t="s">
        <v>27</v>
      </c>
      <c r="X270" s="86">
        <f t="shared" si="9"/>
        <v>11853.293285453474</v>
      </c>
    </row>
    <row r="271" spans="1:24" x14ac:dyDescent="0.3">
      <c r="A271" s="93">
        <v>2007</v>
      </c>
      <c r="B271" s="29">
        <v>39197</v>
      </c>
      <c r="C271" s="33">
        <v>4</v>
      </c>
      <c r="D271" s="2">
        <v>25</v>
      </c>
      <c r="E271" s="33">
        <v>115</v>
      </c>
      <c r="F271" s="92">
        <v>480</v>
      </c>
      <c r="G271" s="4">
        <v>7.2424583333333317</v>
      </c>
      <c r="H271" s="37">
        <v>305.9937500000002</v>
      </c>
      <c r="I271" s="4">
        <v>11.153124999999999</v>
      </c>
      <c r="J271" s="37">
        <v>5.4013194444444439</v>
      </c>
      <c r="K271" s="4">
        <v>5.2922499999999992</v>
      </c>
      <c r="L271" s="37">
        <v>4.8769444444444447</v>
      </c>
      <c r="M271" s="4">
        <v>9.3871527777777786</v>
      </c>
      <c r="N271" s="63" t="s">
        <v>27</v>
      </c>
      <c r="O271" s="6">
        <v>59.524910588235301</v>
      </c>
      <c r="P271" s="37" t="s">
        <v>27</v>
      </c>
      <c r="Q271" s="7">
        <f t="shared" si="8"/>
        <v>5.1429522748235295</v>
      </c>
      <c r="R271" s="60">
        <v>305.9937500000002</v>
      </c>
      <c r="S271" s="61">
        <v>2232.7139962500014</v>
      </c>
      <c r="T271" s="91"/>
      <c r="U271" s="89">
        <v>69657.096851596041</v>
      </c>
      <c r="V271" s="77" t="s">
        <v>27</v>
      </c>
      <c r="W271" s="80" t="s">
        <v>27</v>
      </c>
      <c r="X271" s="86">
        <f t="shared" si="9"/>
        <v>11858.436237728298</v>
      </c>
    </row>
    <row r="272" spans="1:24" x14ac:dyDescent="0.3">
      <c r="A272" s="93">
        <v>2007</v>
      </c>
      <c r="B272" s="29">
        <v>39198</v>
      </c>
      <c r="C272" s="33">
        <v>4</v>
      </c>
      <c r="D272" s="2">
        <v>26</v>
      </c>
      <c r="E272" s="33">
        <v>116</v>
      </c>
      <c r="F272" s="92">
        <v>481</v>
      </c>
      <c r="G272" s="4">
        <v>9.6233541666666671</v>
      </c>
      <c r="H272" s="37">
        <v>306.55416666666673</v>
      </c>
      <c r="I272" s="4">
        <v>12.433541666666667</v>
      </c>
      <c r="J272" s="37">
        <v>4.9363055555555553</v>
      </c>
      <c r="K272" s="4">
        <v>5.0125555555555552</v>
      </c>
      <c r="L272" s="37">
        <v>4.8893472222222227</v>
      </c>
      <c r="M272" s="4">
        <v>9.5954861111111089</v>
      </c>
      <c r="N272" s="63" t="s">
        <v>27</v>
      </c>
      <c r="O272" s="6">
        <v>56.229246470588201</v>
      </c>
      <c r="P272" s="37" t="s">
        <v>27</v>
      </c>
      <c r="Q272" s="7">
        <f t="shared" si="8"/>
        <v>4.85820689505882</v>
      </c>
      <c r="R272" s="60">
        <v>306.55416666666673</v>
      </c>
      <c r="S272" s="61">
        <v>2236.8031325000002</v>
      </c>
      <c r="T272" s="91"/>
      <c r="U272" s="89">
        <v>69891.093609870033</v>
      </c>
      <c r="V272" s="77" t="s">
        <v>27</v>
      </c>
      <c r="W272" s="80" t="s">
        <v>27</v>
      </c>
      <c r="X272" s="86">
        <f t="shared" si="9"/>
        <v>11863.294444623356</v>
      </c>
    </row>
    <row r="273" spans="1:24" x14ac:dyDescent="0.3">
      <c r="A273" s="93">
        <v>2007</v>
      </c>
      <c r="B273" s="29">
        <v>39199</v>
      </c>
      <c r="C273" s="33">
        <v>4</v>
      </c>
      <c r="D273" s="2">
        <v>27</v>
      </c>
      <c r="E273" s="33">
        <v>117</v>
      </c>
      <c r="F273" s="92">
        <v>482</v>
      </c>
      <c r="G273" s="4">
        <v>13.961041666666661</v>
      </c>
      <c r="H273" s="37">
        <v>307.31458333333319</v>
      </c>
      <c r="I273" s="4">
        <v>15.470833333333335</v>
      </c>
      <c r="J273" s="37">
        <v>5.026041666666667</v>
      </c>
      <c r="K273" s="4">
        <v>5.1003472222222213</v>
      </c>
      <c r="L273" s="37">
        <v>5.0611180555555562</v>
      </c>
      <c r="M273" s="4">
        <v>12.148125000000002</v>
      </c>
      <c r="N273" s="63" t="s">
        <v>27</v>
      </c>
      <c r="O273" s="6">
        <v>52.933582352941201</v>
      </c>
      <c r="P273" s="37" t="s">
        <v>27</v>
      </c>
      <c r="Q273" s="7">
        <f t="shared" si="8"/>
        <v>4.5734615152941194</v>
      </c>
      <c r="R273" s="60">
        <v>307.31458333333319</v>
      </c>
      <c r="S273" s="61">
        <v>2242.3515887499989</v>
      </c>
      <c r="T273" s="91"/>
      <c r="U273" s="89">
        <v>70125.090368144025</v>
      </c>
      <c r="V273" s="77" t="s">
        <v>27</v>
      </c>
      <c r="W273" s="80" t="s">
        <v>27</v>
      </c>
      <c r="X273" s="86">
        <f t="shared" si="9"/>
        <v>11867.86790613865</v>
      </c>
    </row>
    <row r="274" spans="1:24" x14ac:dyDescent="0.3">
      <c r="A274" s="93">
        <v>2007</v>
      </c>
      <c r="B274" s="29">
        <v>39200</v>
      </c>
      <c r="C274" s="33">
        <v>4</v>
      </c>
      <c r="D274" s="2">
        <v>28</v>
      </c>
      <c r="E274" s="33">
        <v>118</v>
      </c>
      <c r="F274" s="92">
        <v>483</v>
      </c>
      <c r="G274" s="4">
        <v>8.7763333333333353</v>
      </c>
      <c r="H274" s="37">
        <v>307.70625000000001</v>
      </c>
      <c r="I274" s="4">
        <v>11.814052083333333</v>
      </c>
      <c r="J274" s="37">
        <v>5.1432152777777773</v>
      </c>
      <c r="K274" s="4">
        <v>5.2164791666666668</v>
      </c>
      <c r="L274" s="37">
        <v>5.4714652777777788</v>
      </c>
      <c r="M274" s="4">
        <v>10.54217361111111</v>
      </c>
      <c r="N274" s="63" t="s">
        <v>27</v>
      </c>
      <c r="O274" s="6">
        <v>49.637918235294102</v>
      </c>
      <c r="P274" s="37" t="s">
        <v>27</v>
      </c>
      <c r="Q274" s="7">
        <f t="shared" si="8"/>
        <v>4.2887161355294099</v>
      </c>
      <c r="R274" s="60">
        <v>307.70625000000001</v>
      </c>
      <c r="S274" s="61">
        <v>2245.20942375</v>
      </c>
      <c r="T274" s="91"/>
      <c r="U274" s="89">
        <v>70359.087126418017</v>
      </c>
      <c r="V274" s="77" t="s">
        <v>27</v>
      </c>
      <c r="W274" s="80" t="s">
        <v>27</v>
      </c>
      <c r="X274" s="86">
        <f t="shared" si="9"/>
        <v>11872.15662227418</v>
      </c>
    </row>
    <row r="275" spans="1:24" x14ac:dyDescent="0.3">
      <c r="A275" s="93">
        <v>2007</v>
      </c>
      <c r="B275" s="29">
        <v>39201</v>
      </c>
      <c r="C275" s="33">
        <v>4</v>
      </c>
      <c r="D275" s="2">
        <v>29</v>
      </c>
      <c r="E275" s="33">
        <v>119</v>
      </c>
      <c r="F275" s="92">
        <v>484</v>
      </c>
      <c r="G275" s="4">
        <v>3.5970625000000012</v>
      </c>
      <c r="H275" s="37">
        <v>308.09583333333319</v>
      </c>
      <c r="I275" s="4">
        <v>8.2218437499999997</v>
      </c>
      <c r="J275" s="37">
        <v>5.3782916666666658</v>
      </c>
      <c r="K275" s="4">
        <v>5.3141527777777773</v>
      </c>
      <c r="L275" s="37">
        <v>5.7617152777777791</v>
      </c>
      <c r="M275" s="4">
        <v>6.6995555555555555</v>
      </c>
      <c r="N275" s="63" t="s">
        <v>27</v>
      </c>
      <c r="O275" s="6">
        <v>46.342254117647101</v>
      </c>
      <c r="P275" s="37" t="s">
        <v>27</v>
      </c>
      <c r="Q275" s="7">
        <f t="shared" si="8"/>
        <v>4.0039707557647093</v>
      </c>
      <c r="R275" s="60">
        <v>308.09583333333319</v>
      </c>
      <c r="S275" s="61">
        <v>2248.0520574999987</v>
      </c>
      <c r="T275" s="91"/>
      <c r="U275" s="89">
        <v>70593.083884692009</v>
      </c>
      <c r="V275" s="77" t="s">
        <v>27</v>
      </c>
      <c r="W275" s="80" t="s">
        <v>27</v>
      </c>
      <c r="X275" s="86">
        <f t="shared" si="9"/>
        <v>11876.160593029945</v>
      </c>
    </row>
    <row r="276" spans="1:24" x14ac:dyDescent="0.3">
      <c r="A276" s="93">
        <v>2007</v>
      </c>
      <c r="B276" s="29">
        <v>39202</v>
      </c>
      <c r="C276" s="33">
        <v>4</v>
      </c>
      <c r="D276" s="2">
        <v>30</v>
      </c>
      <c r="E276" s="33">
        <v>120</v>
      </c>
      <c r="F276" s="92">
        <v>485</v>
      </c>
      <c r="G276" s="4">
        <v>8.9097916666666688</v>
      </c>
      <c r="H276" s="37">
        <v>307.83125000000013</v>
      </c>
      <c r="I276" s="4">
        <v>12.700114583333335</v>
      </c>
      <c r="J276" s="37">
        <v>5.4699027777777784</v>
      </c>
      <c r="K276" s="4">
        <v>5.4294236111111109</v>
      </c>
      <c r="L276" s="37">
        <v>5.9802638888888886</v>
      </c>
      <c r="M276" s="4">
        <v>9.9422638888888901</v>
      </c>
      <c r="N276" s="63">
        <v>43.046590000000002</v>
      </c>
      <c r="O276" s="6">
        <v>43.046590000000002</v>
      </c>
      <c r="P276" s="37">
        <v>3.7192253759999998</v>
      </c>
      <c r="Q276" s="7">
        <f t="shared" si="8"/>
        <v>3.7192253759999998</v>
      </c>
      <c r="R276" s="60">
        <v>307.83125000000013</v>
      </c>
      <c r="S276" s="61">
        <v>2246.1214987500007</v>
      </c>
      <c r="T276" s="91"/>
      <c r="U276" s="89">
        <v>70827.080642966001</v>
      </c>
      <c r="V276" s="77">
        <v>1.6558433629123815E-3</v>
      </c>
      <c r="W276" s="80">
        <v>5.2511346539162552E-5</v>
      </c>
      <c r="X276" s="86">
        <f t="shared" si="9"/>
        <v>11879.879818405945</v>
      </c>
    </row>
    <row r="277" spans="1:24" x14ac:dyDescent="0.3">
      <c r="A277" s="93">
        <v>2007</v>
      </c>
      <c r="B277" s="29">
        <v>39203</v>
      </c>
      <c r="C277" s="33">
        <v>5</v>
      </c>
      <c r="D277" s="2">
        <v>1</v>
      </c>
      <c r="E277" s="33">
        <v>121</v>
      </c>
      <c r="F277" s="92">
        <v>486</v>
      </c>
      <c r="G277" s="4">
        <v>10.682499999999999</v>
      </c>
      <c r="H277" s="37">
        <v>307.58333333333343</v>
      </c>
      <c r="I277" s="4">
        <v>12.377708333333334</v>
      </c>
      <c r="J277" s="37">
        <v>5.2120833333333332</v>
      </c>
      <c r="K277" s="4">
        <v>5.3149444444444436</v>
      </c>
      <c r="L277" s="37">
        <v>6.0093333333333341</v>
      </c>
      <c r="M277" s="4">
        <v>10.340208333333331</v>
      </c>
      <c r="N277" s="63">
        <v>57.1795864864865</v>
      </c>
      <c r="O277" s="6">
        <v>57.1795864864865</v>
      </c>
      <c r="P277" s="37">
        <v>4.9403162724324332</v>
      </c>
      <c r="Q277" s="7">
        <f t="shared" si="8"/>
        <v>4.9403162724324332</v>
      </c>
      <c r="R277" s="60">
        <v>307.58333333333343</v>
      </c>
      <c r="S277" s="61">
        <v>2244.3125500000006</v>
      </c>
      <c r="T277" s="91"/>
      <c r="U277" s="89">
        <v>71061.077401239992</v>
      </c>
      <c r="V277" s="77">
        <v>2.2012603692085722E-3</v>
      </c>
      <c r="W277" s="80">
        <v>6.9522113273591126E-5</v>
      </c>
      <c r="X277" s="86">
        <f t="shared" si="9"/>
        <v>11884.820134678377</v>
      </c>
    </row>
    <row r="278" spans="1:24" x14ac:dyDescent="0.3">
      <c r="A278" s="93">
        <v>2007</v>
      </c>
      <c r="B278" s="29">
        <v>39204</v>
      </c>
      <c r="C278" s="33">
        <v>5</v>
      </c>
      <c r="D278" s="2">
        <v>2</v>
      </c>
      <c r="E278" s="33">
        <v>122</v>
      </c>
      <c r="F278" s="92">
        <v>487</v>
      </c>
      <c r="G278" s="4">
        <v>9.1041874999999983</v>
      </c>
      <c r="H278" s="37">
        <v>307.63333333333321</v>
      </c>
      <c r="I278" s="4">
        <v>14.074375</v>
      </c>
      <c r="J278" s="37">
        <v>5.5095972222222214</v>
      </c>
      <c r="K278" s="4">
        <v>5.4483402777777776</v>
      </c>
      <c r="L278" s="37">
        <v>6.1544791666666647</v>
      </c>
      <c r="M278" s="4">
        <v>11.571902777777778</v>
      </c>
      <c r="N278" s="63">
        <v>41.566483333333302</v>
      </c>
      <c r="O278" s="6">
        <v>41.566483333333302</v>
      </c>
      <c r="P278" s="37">
        <v>3.5913441599999971</v>
      </c>
      <c r="Q278" s="7">
        <f t="shared" si="8"/>
        <v>3.5913441599999976</v>
      </c>
      <c r="R278" s="60">
        <v>307.63333333333321</v>
      </c>
      <c r="S278" s="61">
        <v>2244.6773799999992</v>
      </c>
      <c r="T278" s="91"/>
      <c r="U278" s="89">
        <v>71295.074159513984</v>
      </c>
      <c r="V278" s="77">
        <v>1.5999377870507157E-3</v>
      </c>
      <c r="W278" s="80">
        <v>5.0372963382642749E-5</v>
      </c>
      <c r="X278" s="86">
        <f t="shared" si="9"/>
        <v>11888.411478838378</v>
      </c>
    </row>
    <row r="279" spans="1:24" x14ac:dyDescent="0.3">
      <c r="A279" s="93">
        <v>2007</v>
      </c>
      <c r="B279" s="29">
        <v>39205</v>
      </c>
      <c r="C279" s="33">
        <v>5</v>
      </c>
      <c r="D279" s="2">
        <v>3</v>
      </c>
      <c r="E279" s="33">
        <v>123</v>
      </c>
      <c r="F279" s="92">
        <v>488</v>
      </c>
      <c r="G279" s="4">
        <v>4.5121250000000002</v>
      </c>
      <c r="H279" s="37">
        <v>307.62291666666675</v>
      </c>
      <c r="I279" s="4">
        <v>8.5186770833333316</v>
      </c>
      <c r="J279" s="37">
        <v>5.4077916666666654</v>
      </c>
      <c r="K279" s="4">
        <v>5.4057916666666666</v>
      </c>
      <c r="L279" s="37">
        <v>6.2385277777777768</v>
      </c>
      <c r="M279" s="4">
        <v>7.7513958333333335</v>
      </c>
      <c r="N279" s="63">
        <v>59.248550000000002</v>
      </c>
      <c r="O279" s="6">
        <v>59.248550000000002</v>
      </c>
      <c r="P279" s="37">
        <v>5.1190747199999995</v>
      </c>
      <c r="Q279" s="7">
        <f t="shared" si="8"/>
        <v>5.1190747199999995</v>
      </c>
      <c r="R279" s="60">
        <v>307.62291666666675</v>
      </c>
      <c r="S279" s="61">
        <v>2244.6013737500007</v>
      </c>
      <c r="T279" s="91"/>
      <c r="U279" s="89">
        <v>71529.070917787976</v>
      </c>
      <c r="V279" s="77">
        <v>2.2806164069336223E-3</v>
      </c>
      <c r="W279" s="80">
        <v>7.1566352733472719E-5</v>
      </c>
      <c r="X279" s="86">
        <f t="shared" si="9"/>
        <v>11893.530553558378</v>
      </c>
    </row>
    <row r="280" spans="1:24" x14ac:dyDescent="0.3">
      <c r="A280" s="93">
        <v>2007</v>
      </c>
      <c r="B280" s="29">
        <v>39206</v>
      </c>
      <c r="C280" s="33">
        <v>5</v>
      </c>
      <c r="D280" s="2">
        <v>4</v>
      </c>
      <c r="E280" s="33">
        <v>124</v>
      </c>
      <c r="F280" s="92">
        <v>489</v>
      </c>
      <c r="G280" s="4">
        <v>6.9569583333333327</v>
      </c>
      <c r="H280" s="37">
        <v>307.68124999999992</v>
      </c>
      <c r="I280" s="4">
        <v>11.320520833333333</v>
      </c>
      <c r="J280" s="37">
        <v>5.5223958333333334</v>
      </c>
      <c r="K280" s="4">
        <v>5.5540416666666665</v>
      </c>
      <c r="L280" s="37">
        <v>6.5150555555555556</v>
      </c>
      <c r="M280" s="4">
        <v>9.3251458333333339</v>
      </c>
      <c r="N280" s="63" t="s">
        <v>27</v>
      </c>
      <c r="O280" s="6">
        <v>57.527987500000002</v>
      </c>
      <c r="P280" s="37" t="s">
        <v>27</v>
      </c>
      <c r="Q280" s="7">
        <f t="shared" si="8"/>
        <v>4.9704181199999997</v>
      </c>
      <c r="R280" s="60">
        <v>307.68124999999992</v>
      </c>
      <c r="S280" s="61">
        <v>2245.0270087499994</v>
      </c>
      <c r="T280" s="91"/>
      <c r="U280" s="89">
        <v>71763.067676061968</v>
      </c>
      <c r="V280" s="77" t="s">
        <v>27</v>
      </c>
      <c r="W280" s="80" t="s">
        <v>27</v>
      </c>
      <c r="X280" s="86">
        <f t="shared" si="9"/>
        <v>11898.500971678377</v>
      </c>
    </row>
    <row r="281" spans="1:24" x14ac:dyDescent="0.3">
      <c r="A281" s="93">
        <v>2007</v>
      </c>
      <c r="B281" s="29">
        <v>39207</v>
      </c>
      <c r="C281" s="33">
        <v>5</v>
      </c>
      <c r="D281" s="2">
        <v>5</v>
      </c>
      <c r="E281" s="33">
        <v>125</v>
      </c>
      <c r="F281" s="92">
        <v>490</v>
      </c>
      <c r="G281" s="4">
        <v>9.3153333333333332</v>
      </c>
      <c r="H281" s="37">
        <v>306.88541666666663</v>
      </c>
      <c r="I281" s="4">
        <v>14.605239583333333</v>
      </c>
      <c r="J281" s="37">
        <v>5.6126111111111108</v>
      </c>
      <c r="K281" s="4">
        <v>5.6347430555555569</v>
      </c>
      <c r="L281" s="37">
        <v>6.6160972222222219</v>
      </c>
      <c r="M281" s="4">
        <v>12.105166666666667</v>
      </c>
      <c r="N281" s="63">
        <v>55.807425000000002</v>
      </c>
      <c r="O281" s="6">
        <v>55.807425000000002</v>
      </c>
      <c r="P281" s="37">
        <v>4.8217615199999999</v>
      </c>
      <c r="Q281" s="7">
        <f t="shared" si="8"/>
        <v>4.8217615200000008</v>
      </c>
      <c r="R281" s="60">
        <v>306.88541666666663</v>
      </c>
      <c r="S281" s="61">
        <v>2239.2201312499997</v>
      </c>
      <c r="T281" s="91"/>
      <c r="U281" s="89">
        <v>71997.06443433596</v>
      </c>
      <c r="V281" s="77">
        <v>2.1533217983835955E-3</v>
      </c>
      <c r="W281" s="80">
        <v>6.6971640550673124E-5</v>
      </c>
      <c r="X281" s="86">
        <f t="shared" si="9"/>
        <v>11903.322733198376</v>
      </c>
    </row>
    <row r="282" spans="1:24" x14ac:dyDescent="0.3">
      <c r="A282" s="93">
        <v>2007</v>
      </c>
      <c r="B282" s="29">
        <v>39208</v>
      </c>
      <c r="C282" s="33">
        <v>5</v>
      </c>
      <c r="D282" s="2">
        <v>6</v>
      </c>
      <c r="E282" s="33">
        <v>126</v>
      </c>
      <c r="F282" s="92">
        <v>491</v>
      </c>
      <c r="G282" s="4">
        <v>9.1668749999999992</v>
      </c>
      <c r="H282" s="37">
        <v>306.88749999999999</v>
      </c>
      <c r="I282" s="4">
        <v>12.123947916666665</v>
      </c>
      <c r="J282" s="37">
        <v>7.8156597222222226</v>
      </c>
      <c r="K282" s="4">
        <v>8.052944444444444</v>
      </c>
      <c r="L282" s="37">
        <v>8.4157152777777764</v>
      </c>
      <c r="M282" s="4">
        <v>10.012972222222222</v>
      </c>
      <c r="N282" s="63">
        <v>63.909476190476198</v>
      </c>
      <c r="O282" s="6">
        <v>63.909476190476198</v>
      </c>
      <c r="P282" s="37">
        <v>5.5217787428571432</v>
      </c>
      <c r="Q282" s="7">
        <f t="shared" si="8"/>
        <v>5.5217787428571432</v>
      </c>
      <c r="R282" s="60">
        <v>306.88749999999999</v>
      </c>
      <c r="S282" s="61">
        <v>2239.2353324999999</v>
      </c>
      <c r="T282" s="91"/>
      <c r="U282" s="89">
        <v>72231.061192609952</v>
      </c>
      <c r="V282" s="77">
        <v>2.4659215861391128E-3</v>
      </c>
      <c r="W282" s="80">
        <v>7.6446042072300091E-5</v>
      </c>
      <c r="X282" s="86">
        <f t="shared" si="9"/>
        <v>11908.844511941234</v>
      </c>
    </row>
    <row r="283" spans="1:24" x14ac:dyDescent="0.3">
      <c r="A283" s="93">
        <v>2007</v>
      </c>
      <c r="B283" s="29">
        <v>39209</v>
      </c>
      <c r="C283" s="33">
        <v>5</v>
      </c>
      <c r="D283" s="2">
        <v>7</v>
      </c>
      <c r="E283" s="33">
        <v>127</v>
      </c>
      <c r="F283" s="92">
        <v>492</v>
      </c>
      <c r="G283" s="4">
        <v>9.7395833333333357</v>
      </c>
      <c r="H283" s="37">
        <v>306.97291666666644</v>
      </c>
      <c r="I283" s="4">
        <v>14.704531250000002</v>
      </c>
      <c r="J283" s="37" t="s">
        <v>27</v>
      </c>
      <c r="K283" s="4" t="s">
        <v>27</v>
      </c>
      <c r="L283" s="37" t="s">
        <v>27</v>
      </c>
      <c r="M283" s="4" t="s">
        <v>27</v>
      </c>
      <c r="N283" s="63">
        <v>51.796162500000001</v>
      </c>
      <c r="O283" s="6">
        <v>51.796162500000001</v>
      </c>
      <c r="P283" s="37">
        <v>4.4751884400000002</v>
      </c>
      <c r="Q283" s="7">
        <f t="shared" si="8"/>
        <v>4.4751884399999993</v>
      </c>
      <c r="R283" s="60">
        <v>306.97291666666644</v>
      </c>
      <c r="S283" s="61">
        <v>2239.8585837499982</v>
      </c>
      <c r="T283" s="91"/>
      <c r="U283" s="89">
        <v>72465.057950883944</v>
      </c>
      <c r="V283" s="77">
        <v>1.9979781190058821E-3</v>
      </c>
      <c r="W283" s="80">
        <v>6.1756501223434281E-5</v>
      </c>
      <c r="X283" s="86">
        <f t="shared" si="9"/>
        <v>11913.319700381233</v>
      </c>
    </row>
    <row r="284" spans="1:24" x14ac:dyDescent="0.3">
      <c r="A284" s="93">
        <v>2007</v>
      </c>
      <c r="B284" s="29">
        <v>39210</v>
      </c>
      <c r="C284" s="33">
        <v>5</v>
      </c>
      <c r="D284" s="2">
        <v>8</v>
      </c>
      <c r="E284" s="33">
        <v>128</v>
      </c>
      <c r="F284" s="92">
        <v>493</v>
      </c>
      <c r="G284" s="4">
        <v>10.617875000000002</v>
      </c>
      <c r="H284" s="37">
        <v>306.55833333333311</v>
      </c>
      <c r="I284" s="4">
        <v>14.283572916666667</v>
      </c>
      <c r="J284" s="37" t="s">
        <v>27</v>
      </c>
      <c r="K284" s="4" t="s">
        <v>27</v>
      </c>
      <c r="L284" s="37" t="s">
        <v>27</v>
      </c>
      <c r="M284" s="4" t="s">
        <v>27</v>
      </c>
      <c r="N284" s="63" t="s">
        <v>27</v>
      </c>
      <c r="O284" s="6">
        <v>54.867371875000003</v>
      </c>
      <c r="P284" s="37" t="s">
        <v>27</v>
      </c>
      <c r="Q284" s="7">
        <f t="shared" si="8"/>
        <v>4.7405409299999999</v>
      </c>
      <c r="R284" s="60">
        <v>306.55833333333311</v>
      </c>
      <c r="S284" s="61">
        <v>2236.8335349999984</v>
      </c>
      <c r="T284" s="91"/>
      <c r="U284" s="89">
        <v>72699.054709157936</v>
      </c>
      <c r="V284" s="77" t="s">
        <v>27</v>
      </c>
      <c r="W284" s="80" t="s">
        <v>27</v>
      </c>
      <c r="X284" s="86">
        <f t="shared" si="9"/>
        <v>11918.060241311234</v>
      </c>
    </row>
    <row r="285" spans="1:24" x14ac:dyDescent="0.3">
      <c r="A285" s="93">
        <v>2007</v>
      </c>
      <c r="B285" s="29">
        <v>39211</v>
      </c>
      <c r="C285" s="33">
        <v>5</v>
      </c>
      <c r="D285" s="2">
        <v>9</v>
      </c>
      <c r="E285" s="33">
        <v>129</v>
      </c>
      <c r="F285" s="92">
        <v>494</v>
      </c>
      <c r="G285" s="4">
        <v>12.788479166666667</v>
      </c>
      <c r="H285" s="37">
        <v>306.02291666666662</v>
      </c>
      <c r="I285" s="4">
        <v>16.151833333333332</v>
      </c>
      <c r="J285" s="37" t="s">
        <v>27</v>
      </c>
      <c r="K285" s="4" t="s">
        <v>27</v>
      </c>
      <c r="L285" s="37" t="s">
        <v>27</v>
      </c>
      <c r="M285" s="4" t="s">
        <v>27</v>
      </c>
      <c r="N285" s="63" t="s">
        <v>27</v>
      </c>
      <c r="O285" s="6">
        <v>57.938581249999999</v>
      </c>
      <c r="P285" s="37" t="s">
        <v>27</v>
      </c>
      <c r="Q285" s="7">
        <f t="shared" si="8"/>
        <v>5.0058934199999996</v>
      </c>
      <c r="R285" s="60">
        <v>306.02291666666662</v>
      </c>
      <c r="S285" s="61">
        <v>2232.9268137499994</v>
      </c>
      <c r="T285" s="91"/>
      <c r="U285" s="89">
        <v>72933.051467431927</v>
      </c>
      <c r="V285" s="77" t="s">
        <v>27</v>
      </c>
      <c r="W285" s="80" t="s">
        <v>27</v>
      </c>
      <c r="X285" s="86">
        <f t="shared" si="9"/>
        <v>11923.066134731234</v>
      </c>
    </row>
    <row r="286" spans="1:24" x14ac:dyDescent="0.3">
      <c r="A286" s="93">
        <v>2007</v>
      </c>
      <c r="B286" s="29">
        <v>39212</v>
      </c>
      <c r="C286" s="33">
        <v>5</v>
      </c>
      <c r="D286" s="2">
        <v>10</v>
      </c>
      <c r="E286" s="33">
        <v>130</v>
      </c>
      <c r="F286" s="92">
        <v>495</v>
      </c>
      <c r="G286" s="4">
        <v>11.871666666666664</v>
      </c>
      <c r="H286" s="37">
        <v>305.60624999999987</v>
      </c>
      <c r="I286" s="4">
        <v>13.231875000000002</v>
      </c>
      <c r="J286" s="37" t="s">
        <v>27</v>
      </c>
      <c r="K286" s="4" t="s">
        <v>27</v>
      </c>
      <c r="L286" s="37" t="s">
        <v>27</v>
      </c>
      <c r="M286" s="4" t="s">
        <v>27</v>
      </c>
      <c r="N286" s="63" t="s">
        <v>27</v>
      </c>
      <c r="O286" s="6">
        <v>61.009790625000001</v>
      </c>
      <c r="P286" s="37" t="s">
        <v>27</v>
      </c>
      <c r="Q286" s="7">
        <f t="shared" ref="Q286:Q349" si="10">O286*60*60*24/10^6</f>
        <v>5.2712459100000002</v>
      </c>
      <c r="R286" s="60">
        <v>305.60624999999987</v>
      </c>
      <c r="S286" s="61">
        <v>2229.8865637499989</v>
      </c>
      <c r="T286" s="91"/>
      <c r="U286" s="89">
        <v>73167.048225705919</v>
      </c>
      <c r="V286" s="77" t="s">
        <v>27</v>
      </c>
      <c r="W286" s="80" t="s">
        <v>27</v>
      </c>
      <c r="X286" s="86">
        <f t="shared" si="9"/>
        <v>11928.337380641235</v>
      </c>
    </row>
    <row r="287" spans="1:24" x14ac:dyDescent="0.3">
      <c r="A287" s="93">
        <v>2007</v>
      </c>
      <c r="B287" s="29">
        <v>39213</v>
      </c>
      <c r="C287" s="33">
        <v>5</v>
      </c>
      <c r="D287" s="2">
        <v>11</v>
      </c>
      <c r="E287" s="33">
        <v>131</v>
      </c>
      <c r="F287" s="92">
        <v>496</v>
      </c>
      <c r="G287" s="4">
        <v>14.347291666666662</v>
      </c>
      <c r="H287" s="37">
        <v>305.2270833333335</v>
      </c>
      <c r="I287" s="4">
        <v>16.41822916666667</v>
      </c>
      <c r="J287" s="37" t="s">
        <v>27</v>
      </c>
      <c r="K287" s="4" t="s">
        <v>27</v>
      </c>
      <c r="L287" s="37" t="s">
        <v>27</v>
      </c>
      <c r="M287" s="4" t="s">
        <v>27</v>
      </c>
      <c r="N287" s="63">
        <v>64.081000000000003</v>
      </c>
      <c r="O287" s="6">
        <v>64.081000000000003</v>
      </c>
      <c r="P287" s="37">
        <v>5.5365983999999999</v>
      </c>
      <c r="Q287" s="7">
        <f t="shared" si="10"/>
        <v>5.5365984000000008</v>
      </c>
      <c r="R287" s="60">
        <v>305.2270833333335</v>
      </c>
      <c r="S287" s="61">
        <v>2227.119936250001</v>
      </c>
      <c r="T287" s="91"/>
      <c r="U287" s="89">
        <v>73401.044983979911</v>
      </c>
      <c r="V287" s="77">
        <v>2.4859902288524526E-3</v>
      </c>
      <c r="W287" s="80">
        <v>7.5429422036271909E-5</v>
      </c>
      <c r="X287" s="86">
        <f t="shared" si="9"/>
        <v>11933.873979041235</v>
      </c>
    </row>
    <row r="288" spans="1:24" x14ac:dyDescent="0.3">
      <c r="A288" s="93">
        <v>2007</v>
      </c>
      <c r="B288" s="29">
        <v>39214</v>
      </c>
      <c r="C288" s="33">
        <v>5</v>
      </c>
      <c r="D288" s="2">
        <v>12</v>
      </c>
      <c r="E288" s="33">
        <v>132</v>
      </c>
      <c r="F288" s="92">
        <v>497</v>
      </c>
      <c r="G288" s="4">
        <v>13.89625</v>
      </c>
      <c r="H288" s="37">
        <v>305.02500000000003</v>
      </c>
      <c r="I288" s="4">
        <v>15.325416666666667</v>
      </c>
      <c r="J288" s="37" t="s">
        <v>27</v>
      </c>
      <c r="K288" s="4" t="s">
        <v>27</v>
      </c>
      <c r="L288" s="37" t="s">
        <v>27</v>
      </c>
      <c r="M288" s="4" t="s">
        <v>27</v>
      </c>
      <c r="N288" s="63">
        <v>52.459216666666698</v>
      </c>
      <c r="O288" s="6">
        <v>52.459216666666698</v>
      </c>
      <c r="P288" s="37">
        <v>4.5324763200000024</v>
      </c>
      <c r="Q288" s="7">
        <f t="shared" si="10"/>
        <v>4.5324763200000024</v>
      </c>
      <c r="R288" s="60">
        <v>305.02500000000003</v>
      </c>
      <c r="S288" s="61">
        <v>2225.6454150000004</v>
      </c>
      <c r="T288" s="91"/>
      <c r="U288" s="89">
        <v>73635.041742253903</v>
      </c>
      <c r="V288" s="77">
        <v>2.0364772795580296E-3</v>
      </c>
      <c r="W288" s="80">
        <v>6.1553252537903253E-5</v>
      </c>
      <c r="X288" s="86">
        <f t="shared" si="9"/>
        <v>11938.406455361235</v>
      </c>
    </row>
    <row r="289" spans="1:24" x14ac:dyDescent="0.3">
      <c r="A289" s="93">
        <v>2007</v>
      </c>
      <c r="B289" s="29">
        <v>39215</v>
      </c>
      <c r="C289" s="33">
        <v>5</v>
      </c>
      <c r="D289" s="2">
        <v>13</v>
      </c>
      <c r="E289" s="33">
        <v>133</v>
      </c>
      <c r="F289" s="92">
        <v>498</v>
      </c>
      <c r="G289" s="4">
        <v>17.694166666666668</v>
      </c>
      <c r="H289" s="37">
        <v>305.18541666666653</v>
      </c>
      <c r="I289" s="4">
        <v>19.623541666666668</v>
      </c>
      <c r="J289" s="37">
        <v>6.049555555555556</v>
      </c>
      <c r="K289" s="4">
        <v>6.2395277777777771</v>
      </c>
      <c r="L289" s="37">
        <v>7.9118472222222236</v>
      </c>
      <c r="M289" s="4">
        <v>14.825972222222225</v>
      </c>
      <c r="N289" s="63">
        <v>77.811381249999997</v>
      </c>
      <c r="O289" s="6">
        <v>77.811381249999997</v>
      </c>
      <c r="P289" s="37">
        <v>6.7229033399999993</v>
      </c>
      <c r="Q289" s="7">
        <f t="shared" si="10"/>
        <v>6.7229033400000002</v>
      </c>
      <c r="R289" s="60">
        <v>305.18541666666653</v>
      </c>
      <c r="S289" s="61">
        <v>2226.8159112499989</v>
      </c>
      <c r="T289" s="91"/>
      <c r="U289" s="89">
        <v>73869.038500527895</v>
      </c>
      <c r="V289" s="77">
        <v>3.0190656111425801E-3</v>
      </c>
      <c r="W289" s="80">
        <v>9.1011112050036431E-5</v>
      </c>
      <c r="X289" s="86">
        <f t="shared" si="9"/>
        <v>11945.129358701235</v>
      </c>
    </row>
    <row r="290" spans="1:24" x14ac:dyDescent="0.3">
      <c r="A290" s="93">
        <v>2007</v>
      </c>
      <c r="B290" s="29">
        <v>39216</v>
      </c>
      <c r="C290" s="33">
        <v>5</v>
      </c>
      <c r="D290" s="2">
        <v>14</v>
      </c>
      <c r="E290" s="33">
        <v>134</v>
      </c>
      <c r="F290" s="92">
        <v>499</v>
      </c>
      <c r="G290" s="4">
        <v>14.596249999999996</v>
      </c>
      <c r="H290" s="37">
        <v>306.3645833333336</v>
      </c>
      <c r="I290" s="4">
        <v>17.638333333333332</v>
      </c>
      <c r="J290" s="37">
        <v>5.7558888888888893</v>
      </c>
      <c r="K290" s="4">
        <v>6.0629097222222228</v>
      </c>
      <c r="L290" s="37">
        <v>7.7898472222222219</v>
      </c>
      <c r="M290" s="4">
        <v>15.031319444444442</v>
      </c>
      <c r="N290" s="63">
        <v>87.442639999999997</v>
      </c>
      <c r="O290" s="6">
        <v>87.442639999999997</v>
      </c>
      <c r="P290" s="37">
        <v>7.5550440959999996</v>
      </c>
      <c r="Q290" s="7">
        <f t="shared" si="10"/>
        <v>7.5550440960000005</v>
      </c>
      <c r="R290" s="60">
        <v>306.3645833333336</v>
      </c>
      <c r="S290" s="61">
        <v>2235.4198187500019</v>
      </c>
      <c r="T290" s="91"/>
      <c r="U290" s="89">
        <v>74103.035258801887</v>
      </c>
      <c r="V290" s="77">
        <v>3.3796980918888945E-3</v>
      </c>
      <c r="W290" s="80">
        <v>1.0195323402900179E-4</v>
      </c>
      <c r="X290" s="86">
        <f t="shared" si="9"/>
        <v>11952.684402797235</v>
      </c>
    </row>
    <row r="291" spans="1:24" x14ac:dyDescent="0.3">
      <c r="A291" s="93">
        <v>2007</v>
      </c>
      <c r="B291" s="29">
        <v>39217</v>
      </c>
      <c r="C291" s="33">
        <v>5</v>
      </c>
      <c r="D291" s="2">
        <v>15</v>
      </c>
      <c r="E291" s="33">
        <v>135</v>
      </c>
      <c r="F291" s="92">
        <v>500</v>
      </c>
      <c r="G291" s="4">
        <v>8.7131041666666675</v>
      </c>
      <c r="H291" s="37">
        <v>307.61249999999973</v>
      </c>
      <c r="I291" s="4">
        <v>11.576979166666664</v>
      </c>
      <c r="J291" s="37">
        <v>6.1656111111111116</v>
      </c>
      <c r="K291" s="4">
        <v>6.1885000000000003</v>
      </c>
      <c r="L291" s="37">
        <v>8.8157986111111111</v>
      </c>
      <c r="M291" s="4">
        <v>10.98722222222222</v>
      </c>
      <c r="N291" s="63">
        <v>57.853625531914901</v>
      </c>
      <c r="O291" s="6">
        <v>57.853625531914901</v>
      </c>
      <c r="P291" s="37">
        <v>4.9985532459574467</v>
      </c>
      <c r="Q291" s="7">
        <f t="shared" si="10"/>
        <v>4.9985532459574475</v>
      </c>
      <c r="R291" s="60">
        <v>307.61249999999973</v>
      </c>
      <c r="S291" s="61">
        <v>2244.5253674999981</v>
      </c>
      <c r="T291" s="91"/>
      <c r="U291" s="89">
        <v>74337.032017075879</v>
      </c>
      <c r="V291" s="77">
        <v>2.2269978848690605E-3</v>
      </c>
      <c r="W291" s="80">
        <v>6.7241765111219866E-5</v>
      </c>
      <c r="X291" s="86">
        <f t="shared" si="9"/>
        <v>11957.682956043192</v>
      </c>
    </row>
    <row r="292" spans="1:24" x14ac:dyDescent="0.3">
      <c r="A292" s="93">
        <v>2007</v>
      </c>
      <c r="B292" s="29">
        <v>39218</v>
      </c>
      <c r="C292" s="33">
        <v>5</v>
      </c>
      <c r="D292" s="2">
        <v>16</v>
      </c>
      <c r="E292" s="33">
        <v>136</v>
      </c>
      <c r="F292" s="92">
        <v>501</v>
      </c>
      <c r="G292" s="4">
        <v>6.1331041666666701</v>
      </c>
      <c r="H292" s="37">
        <v>308.3833333333335</v>
      </c>
      <c r="I292" s="4">
        <v>10.089166666666667</v>
      </c>
      <c r="J292" s="37">
        <v>6.2352430555555545</v>
      </c>
      <c r="K292" s="4">
        <v>6.3920555555555554</v>
      </c>
      <c r="L292" s="37">
        <v>8.8827361111111127</v>
      </c>
      <c r="M292" s="4">
        <v>9.4061805555555562</v>
      </c>
      <c r="N292" s="63">
        <v>57.882775000000002</v>
      </c>
      <c r="O292" s="6">
        <v>57.882775000000002</v>
      </c>
      <c r="P292" s="37">
        <v>5.0010717599999994</v>
      </c>
      <c r="Q292" s="7">
        <f t="shared" si="10"/>
        <v>5.0010717599999994</v>
      </c>
      <c r="R292" s="60">
        <v>308.3833333333335</v>
      </c>
      <c r="S292" s="61">
        <v>2250.1498300000007</v>
      </c>
      <c r="T292" s="91"/>
      <c r="U292" s="89">
        <v>74571.028775349871</v>
      </c>
      <c r="V292" s="77">
        <v>2.2225505578888486E-3</v>
      </c>
      <c r="W292" s="80">
        <v>6.706454023942807E-5</v>
      </c>
      <c r="X292" s="86">
        <f t="shared" si="9"/>
        <v>11962.684027803192</v>
      </c>
    </row>
    <row r="293" spans="1:24" x14ac:dyDescent="0.3">
      <c r="A293" s="93">
        <v>2007</v>
      </c>
      <c r="B293" s="29">
        <v>39219</v>
      </c>
      <c r="C293" s="33">
        <v>5</v>
      </c>
      <c r="D293" s="2">
        <v>17</v>
      </c>
      <c r="E293" s="33">
        <v>137</v>
      </c>
      <c r="F293" s="92">
        <v>502</v>
      </c>
      <c r="G293" s="4">
        <v>9.578729166666669</v>
      </c>
      <c r="H293" s="37">
        <v>308.65416666666687</v>
      </c>
      <c r="I293" s="4">
        <v>13.101041666666667</v>
      </c>
      <c r="J293" s="37">
        <v>6.2510069444444447</v>
      </c>
      <c r="K293" s="4">
        <v>6.4778402777777764</v>
      </c>
      <c r="L293" s="37">
        <v>8.8103819444444458</v>
      </c>
      <c r="M293" s="4">
        <v>10.70402777777778</v>
      </c>
      <c r="N293" s="63" t="s">
        <v>27</v>
      </c>
      <c r="O293" s="6">
        <v>61.080029166666698</v>
      </c>
      <c r="P293" s="37" t="s">
        <v>27</v>
      </c>
      <c r="Q293" s="7">
        <f t="shared" si="10"/>
        <v>5.2773145200000036</v>
      </c>
      <c r="R293" s="60">
        <v>308.65416666666687</v>
      </c>
      <c r="S293" s="61">
        <v>2252.1259925000013</v>
      </c>
      <c r="T293" s="91"/>
      <c r="U293" s="89">
        <v>74805.025533623862</v>
      </c>
      <c r="V293" s="77" t="s">
        <v>27</v>
      </c>
      <c r="W293" s="80" t="s">
        <v>27</v>
      </c>
      <c r="X293" s="86">
        <f t="shared" si="9"/>
        <v>11967.961342323193</v>
      </c>
    </row>
    <row r="294" spans="1:24" x14ac:dyDescent="0.3">
      <c r="A294" s="93">
        <v>2007</v>
      </c>
      <c r="B294" s="29">
        <v>39220</v>
      </c>
      <c r="C294" s="33">
        <v>5</v>
      </c>
      <c r="D294" s="2">
        <v>18</v>
      </c>
      <c r="E294" s="33">
        <v>138</v>
      </c>
      <c r="F294" s="92">
        <v>503</v>
      </c>
      <c r="G294" s="4">
        <v>13.503124999999997</v>
      </c>
      <c r="H294" s="37">
        <v>309.21458333333311</v>
      </c>
      <c r="I294" s="4">
        <v>16.781874999999999</v>
      </c>
      <c r="J294" s="37">
        <v>6.1003263888888881</v>
      </c>
      <c r="K294" s="4">
        <v>6.3871041666666661</v>
      </c>
      <c r="L294" s="37">
        <v>8.5879444444444459</v>
      </c>
      <c r="M294" s="4">
        <v>13.586944444444443</v>
      </c>
      <c r="N294" s="63" t="s">
        <v>27</v>
      </c>
      <c r="O294" s="6">
        <v>64.277283333333301</v>
      </c>
      <c r="P294" s="37" t="s">
        <v>27</v>
      </c>
      <c r="Q294" s="7">
        <f t="shared" si="10"/>
        <v>5.553557279999997</v>
      </c>
      <c r="R294" s="60">
        <v>309.21458333333311</v>
      </c>
      <c r="S294" s="61">
        <v>2256.2151287499983</v>
      </c>
      <c r="T294" s="91"/>
      <c r="U294" s="89">
        <v>75039.022291897854</v>
      </c>
      <c r="V294" s="77" t="s">
        <v>27</v>
      </c>
      <c r="W294" s="80" t="s">
        <v>27</v>
      </c>
      <c r="X294" s="86">
        <f t="shared" si="9"/>
        <v>11973.514899603193</v>
      </c>
    </row>
    <row r="295" spans="1:24" x14ac:dyDescent="0.3">
      <c r="A295" s="93">
        <v>2007</v>
      </c>
      <c r="B295" s="29">
        <v>39221</v>
      </c>
      <c r="C295" s="33">
        <v>5</v>
      </c>
      <c r="D295" s="2">
        <v>19</v>
      </c>
      <c r="E295" s="33">
        <v>139</v>
      </c>
      <c r="F295" s="92">
        <v>504</v>
      </c>
      <c r="G295" s="4">
        <v>14.621666666666664</v>
      </c>
      <c r="H295" s="37">
        <v>311.72500000000019</v>
      </c>
      <c r="I295" s="4">
        <v>18.769374999999997</v>
      </c>
      <c r="J295" s="37">
        <v>6.2731319444444447</v>
      </c>
      <c r="K295" s="4">
        <v>6.5641527777777782</v>
      </c>
      <c r="L295" s="37">
        <v>8.7771527777777791</v>
      </c>
      <c r="M295" s="4">
        <v>15.604652777777778</v>
      </c>
      <c r="N295" s="63" t="s">
        <v>27</v>
      </c>
      <c r="O295" s="6">
        <v>67.474537499999997</v>
      </c>
      <c r="P295" s="37" t="s">
        <v>27</v>
      </c>
      <c r="Q295" s="7">
        <f t="shared" si="10"/>
        <v>5.8298000400000003</v>
      </c>
      <c r="R295" s="60">
        <v>311.72500000000019</v>
      </c>
      <c r="S295" s="61">
        <v>2274.5326350000014</v>
      </c>
      <c r="T295" s="91"/>
      <c r="U295" s="89">
        <v>75273.019050171846</v>
      </c>
      <c r="V295" s="77" t="s">
        <v>27</v>
      </c>
      <c r="W295" s="80" t="s">
        <v>27</v>
      </c>
      <c r="X295" s="86">
        <f t="shared" si="9"/>
        <v>11979.344699643192</v>
      </c>
    </row>
    <row r="296" spans="1:24" x14ac:dyDescent="0.3">
      <c r="A296" s="93">
        <v>2007</v>
      </c>
      <c r="B296" s="29">
        <v>39222</v>
      </c>
      <c r="C296" s="34">
        <v>5</v>
      </c>
      <c r="D296" s="10">
        <v>20</v>
      </c>
      <c r="E296" s="34">
        <v>140</v>
      </c>
      <c r="F296" s="38">
        <v>505</v>
      </c>
      <c r="G296" s="12">
        <v>15.874680851063824</v>
      </c>
      <c r="H296" s="38">
        <v>311.77234042553192</v>
      </c>
      <c r="I296" s="12">
        <v>20.84968085106383</v>
      </c>
      <c r="J296" s="38">
        <v>6.3529645390070932</v>
      </c>
      <c r="K296" s="12">
        <v>6.530666666666666</v>
      </c>
      <c r="L296" s="38">
        <v>8.8866737588652498</v>
      </c>
      <c r="M296" s="12">
        <v>16.816737588652483</v>
      </c>
      <c r="N296" s="38" t="s">
        <v>27</v>
      </c>
      <c r="O296" s="12">
        <v>70.671791666666707</v>
      </c>
      <c r="P296" s="38" t="s">
        <v>27</v>
      </c>
      <c r="Q296" s="12">
        <f t="shared" si="10"/>
        <v>6.1060428000000035</v>
      </c>
      <c r="R296" s="13">
        <v>311.77234042553192</v>
      </c>
      <c r="S296" s="48">
        <v>2274.8780591489358</v>
      </c>
      <c r="T296" s="13">
        <v>69621</v>
      </c>
      <c r="U296" s="48">
        <v>75507.015808445591</v>
      </c>
      <c r="V296" s="83" t="s">
        <v>27</v>
      </c>
      <c r="W296" s="84" t="s">
        <v>27</v>
      </c>
      <c r="X296" s="87">
        <f t="shared" si="9"/>
        <v>11985.450742443192</v>
      </c>
    </row>
    <row r="297" spans="1:24" x14ac:dyDescent="0.3">
      <c r="A297" s="93">
        <v>2007</v>
      </c>
      <c r="B297" s="29">
        <v>39223</v>
      </c>
      <c r="C297" s="33">
        <v>5</v>
      </c>
      <c r="D297" s="2">
        <v>21</v>
      </c>
      <c r="E297" s="33">
        <v>141</v>
      </c>
      <c r="F297" s="92">
        <v>506</v>
      </c>
      <c r="G297" s="4">
        <v>18.887708333333329</v>
      </c>
      <c r="H297" s="37">
        <v>311.22083333333353</v>
      </c>
      <c r="I297" s="4">
        <v>23.200104166666677</v>
      </c>
      <c r="J297" s="37">
        <v>6.4878888888888868</v>
      </c>
      <c r="K297" s="4">
        <v>6.7313194444444449</v>
      </c>
      <c r="L297" s="37">
        <v>9.1023611111111133</v>
      </c>
      <c r="M297" s="4">
        <v>18.106736111111108</v>
      </c>
      <c r="N297" s="63" t="s">
        <v>27</v>
      </c>
      <c r="O297" s="6">
        <v>73.869045833333303</v>
      </c>
      <c r="P297" s="37" t="s">
        <v>27</v>
      </c>
      <c r="Q297" s="7">
        <f t="shared" si="10"/>
        <v>6.382285559999997</v>
      </c>
      <c r="R297" s="60">
        <v>311.22083333333353</v>
      </c>
      <c r="S297" s="61">
        <v>2270.8539325000015</v>
      </c>
      <c r="T297" s="91"/>
      <c r="U297" s="89">
        <v>75410.131987560017</v>
      </c>
      <c r="V297" s="77" t="s">
        <v>27</v>
      </c>
      <c r="W297" s="80" t="s">
        <v>27</v>
      </c>
      <c r="X297" s="86">
        <f t="shared" si="9"/>
        <v>11991.833028003191</v>
      </c>
    </row>
    <row r="298" spans="1:24" x14ac:dyDescent="0.3">
      <c r="A298" s="93">
        <v>2007</v>
      </c>
      <c r="B298" s="29">
        <v>39224</v>
      </c>
      <c r="C298" s="33">
        <v>5</v>
      </c>
      <c r="D298" s="2">
        <v>22</v>
      </c>
      <c r="E298" s="33">
        <v>142</v>
      </c>
      <c r="F298" s="92">
        <v>507</v>
      </c>
      <c r="G298" s="4">
        <v>19.179791666666663</v>
      </c>
      <c r="H298" s="37">
        <v>311.02083333333337</v>
      </c>
      <c r="I298" s="4">
        <v>22.021458333333335</v>
      </c>
      <c r="J298" s="37">
        <v>6.6358888888888892</v>
      </c>
      <c r="K298" s="4">
        <v>6.8676458333333317</v>
      </c>
      <c r="L298" s="37">
        <v>9.4902083333333334</v>
      </c>
      <c r="M298" s="4">
        <v>19.420624999999998</v>
      </c>
      <c r="N298" s="63">
        <v>77.066299999999998</v>
      </c>
      <c r="O298" s="6">
        <v>77.066299999999998</v>
      </c>
      <c r="P298" s="37">
        <v>6.6585283200000003</v>
      </c>
      <c r="Q298" s="7">
        <f t="shared" si="10"/>
        <v>6.6585283200000003</v>
      </c>
      <c r="R298" s="60">
        <v>311.02083333333337</v>
      </c>
      <c r="S298" s="61">
        <v>2269.3946125000002</v>
      </c>
      <c r="T298" s="91"/>
      <c r="U298" s="89">
        <v>75313.248166674442</v>
      </c>
      <c r="V298" s="77">
        <v>2.9340548723101366E-3</v>
      </c>
      <c r="W298" s="80">
        <v>8.8411115999991491E-5</v>
      </c>
      <c r="X298" s="86">
        <f t="shared" si="9"/>
        <v>11998.491556323192</v>
      </c>
    </row>
    <row r="299" spans="1:24" x14ac:dyDescent="0.3">
      <c r="A299" s="93">
        <v>2007</v>
      </c>
      <c r="B299" s="29">
        <v>39225</v>
      </c>
      <c r="C299" s="33">
        <v>5</v>
      </c>
      <c r="D299" s="2">
        <v>23</v>
      </c>
      <c r="E299" s="33">
        <v>143</v>
      </c>
      <c r="F299" s="92">
        <v>508</v>
      </c>
      <c r="G299" s="4">
        <v>17.965</v>
      </c>
      <c r="H299" s="37">
        <v>311.1124999999999</v>
      </c>
      <c r="I299" s="4">
        <v>19.98041666666667</v>
      </c>
      <c r="J299" s="37">
        <v>6.6562083333333346</v>
      </c>
      <c r="K299" s="4">
        <v>6.8430347222222219</v>
      </c>
      <c r="L299" s="37">
        <v>9.7202083333333302</v>
      </c>
      <c r="M299" s="4">
        <v>18.534166666666668</v>
      </c>
      <c r="N299" s="63">
        <v>75.231482978723406</v>
      </c>
      <c r="O299" s="6">
        <v>75.231482978723406</v>
      </c>
      <c r="P299" s="37">
        <v>6.5000001293617018</v>
      </c>
      <c r="Q299" s="7">
        <f t="shared" si="10"/>
        <v>6.5000001293617018</v>
      </c>
      <c r="R299" s="60">
        <v>311.1124999999999</v>
      </c>
      <c r="S299" s="61">
        <v>2270.0634674999992</v>
      </c>
      <c r="T299" s="91"/>
      <c r="U299" s="89">
        <v>75216.364345788868</v>
      </c>
      <c r="V299" s="77">
        <v>2.8633561230427158E-3</v>
      </c>
      <c r="W299" s="80">
        <v>8.6417366565067386E-5</v>
      </c>
      <c r="X299" s="86">
        <f t="shared" si="9"/>
        <v>12004.991556452553</v>
      </c>
    </row>
    <row r="300" spans="1:24" x14ac:dyDescent="0.3">
      <c r="A300" s="93">
        <v>2007</v>
      </c>
      <c r="B300" s="29">
        <v>39226</v>
      </c>
      <c r="C300" s="33">
        <v>5</v>
      </c>
      <c r="D300" s="2">
        <v>24</v>
      </c>
      <c r="E300" s="33">
        <v>144</v>
      </c>
      <c r="F300" s="92">
        <v>509</v>
      </c>
      <c r="G300" s="4">
        <v>11.896875000000001</v>
      </c>
      <c r="H300" s="37">
        <v>311.77916666666675</v>
      </c>
      <c r="I300" s="4">
        <v>17.981145833333329</v>
      </c>
      <c r="J300" s="37">
        <v>6.7161944444444437</v>
      </c>
      <c r="K300" s="4">
        <v>6.8623472222222217</v>
      </c>
      <c r="L300" s="37">
        <v>9.6823611111111116</v>
      </c>
      <c r="M300" s="4">
        <v>17.17006944444444</v>
      </c>
      <c r="N300" s="63">
        <v>51.618922222222203</v>
      </c>
      <c r="O300" s="6">
        <v>51.618922222222203</v>
      </c>
      <c r="P300" s="37">
        <v>4.4598748799999974</v>
      </c>
      <c r="Q300" s="7">
        <f t="shared" si="10"/>
        <v>4.4598748799999992</v>
      </c>
      <c r="R300" s="60">
        <v>311.77916666666675</v>
      </c>
      <c r="S300" s="61">
        <v>2274.9278675000005</v>
      </c>
      <c r="T300" s="91"/>
      <c r="U300" s="89">
        <v>75119.480524903294</v>
      </c>
      <c r="V300" s="77">
        <v>1.9604467217244621E-3</v>
      </c>
      <c r="W300" s="80">
        <v>5.9370416952250865E-5</v>
      </c>
      <c r="X300" s="86">
        <f t="shared" si="9"/>
        <v>12009.451431332553</v>
      </c>
    </row>
    <row r="301" spans="1:24" x14ac:dyDescent="0.3">
      <c r="A301" s="93">
        <v>2007</v>
      </c>
      <c r="B301" s="29">
        <v>39227</v>
      </c>
      <c r="C301" s="33">
        <v>5</v>
      </c>
      <c r="D301" s="2">
        <v>25</v>
      </c>
      <c r="E301" s="33">
        <v>145</v>
      </c>
      <c r="F301" s="92">
        <v>510</v>
      </c>
      <c r="G301" s="4">
        <v>11.349812500000001</v>
      </c>
      <c r="H301" s="37">
        <v>312.62916666666655</v>
      </c>
      <c r="I301" s="4">
        <v>16.141770833333332</v>
      </c>
      <c r="J301" s="37">
        <v>6.7815833333333329</v>
      </c>
      <c r="K301" s="4">
        <v>7.1402152777777772</v>
      </c>
      <c r="L301" s="37">
        <v>9.9437500000000014</v>
      </c>
      <c r="M301" s="4">
        <v>15.092152777777779</v>
      </c>
      <c r="N301" s="63">
        <v>69.100283333333294</v>
      </c>
      <c r="O301" s="6">
        <v>69.100283333333294</v>
      </c>
      <c r="P301" s="37">
        <v>5.9702644799999964</v>
      </c>
      <c r="Q301" s="7">
        <f t="shared" si="10"/>
        <v>5.9702644799999964</v>
      </c>
      <c r="R301" s="60">
        <v>312.62916666666655</v>
      </c>
      <c r="S301" s="61">
        <v>2281.1299774999989</v>
      </c>
      <c r="T301" s="91"/>
      <c r="U301" s="89">
        <v>75022.59670401772</v>
      </c>
      <c r="V301" s="77">
        <v>2.6172399376133311E-3</v>
      </c>
      <c r="W301" s="80">
        <v>7.9579549926192682E-5</v>
      </c>
      <c r="X301" s="86">
        <f t="shared" si="9"/>
        <v>12015.421695812553</v>
      </c>
    </row>
    <row r="302" spans="1:24" x14ac:dyDescent="0.3">
      <c r="A302" s="93">
        <v>2007</v>
      </c>
      <c r="B302" s="29">
        <v>39228</v>
      </c>
      <c r="C302" s="33">
        <v>5</v>
      </c>
      <c r="D302" s="2">
        <v>26</v>
      </c>
      <c r="E302" s="33">
        <v>146</v>
      </c>
      <c r="F302" s="92">
        <v>511</v>
      </c>
      <c r="G302" s="4">
        <v>13.501875</v>
      </c>
      <c r="H302" s="37">
        <v>312.26666666666648</v>
      </c>
      <c r="I302" s="4">
        <v>16.984999999999999</v>
      </c>
      <c r="J302" s="37">
        <v>6.7917361111111108</v>
      </c>
      <c r="K302" s="4">
        <v>7.2044652777777776</v>
      </c>
      <c r="L302" s="37">
        <v>10.270069444444445</v>
      </c>
      <c r="M302" s="4">
        <v>15.046875</v>
      </c>
      <c r="N302" s="63">
        <v>59.871375999999998</v>
      </c>
      <c r="O302" s="6">
        <v>59.871375999999998</v>
      </c>
      <c r="P302" s="37">
        <v>5.1728868863999997</v>
      </c>
      <c r="Q302" s="7">
        <f t="shared" si="10"/>
        <v>5.1728868863999988</v>
      </c>
      <c r="R302" s="60">
        <v>312.26666666666648</v>
      </c>
      <c r="S302" s="61">
        <v>2278.4849599999989</v>
      </c>
      <c r="T302" s="91"/>
      <c r="U302" s="89">
        <v>74925.712883132146</v>
      </c>
      <c r="V302" s="77">
        <v>2.2703186447190779E-3</v>
      </c>
      <c r="W302" s="80">
        <v>6.9040209126452771E-5</v>
      </c>
      <c r="X302" s="86">
        <f t="shared" si="9"/>
        <v>12020.594582698952</v>
      </c>
    </row>
    <row r="303" spans="1:24" x14ac:dyDescent="0.3">
      <c r="A303" s="93">
        <v>2007</v>
      </c>
      <c r="B303" s="29">
        <v>39229</v>
      </c>
      <c r="C303" s="33">
        <v>5</v>
      </c>
      <c r="D303" s="2">
        <v>27</v>
      </c>
      <c r="E303" s="33">
        <v>147</v>
      </c>
      <c r="F303" s="92">
        <v>512</v>
      </c>
      <c r="G303" s="4">
        <v>10.990833333333335</v>
      </c>
      <c r="H303" s="37">
        <v>312.21666666666698</v>
      </c>
      <c r="I303" s="4">
        <v>14.904583333333331</v>
      </c>
      <c r="J303" s="37">
        <v>7.0245972222222202</v>
      </c>
      <c r="K303" s="4">
        <v>7.5032569444444448</v>
      </c>
      <c r="L303" s="37">
        <v>10.733333333333334</v>
      </c>
      <c r="M303" s="4">
        <v>13.598680555555559</v>
      </c>
      <c r="N303" s="63">
        <v>53.036785000000002</v>
      </c>
      <c r="O303" s="6">
        <v>53.036785000000002</v>
      </c>
      <c r="P303" s="37">
        <v>4.5823782240000002</v>
      </c>
      <c r="Q303" s="7">
        <f t="shared" si="10"/>
        <v>4.5823782240000002</v>
      </c>
      <c r="R303" s="60">
        <v>312.21666666666698</v>
      </c>
      <c r="S303" s="61">
        <v>2278.1201300000021</v>
      </c>
      <c r="T303" s="91"/>
      <c r="U303" s="89">
        <v>74828.829062246572</v>
      </c>
      <c r="V303" s="77">
        <v>2.0114734792321932E-3</v>
      </c>
      <c r="W303" s="80">
        <v>6.1238138848706769E-5</v>
      </c>
      <c r="X303" s="86">
        <f t="shared" si="9"/>
        <v>12025.176960922952</v>
      </c>
    </row>
    <row r="304" spans="1:24" x14ac:dyDescent="0.3">
      <c r="A304" s="93">
        <v>2007</v>
      </c>
      <c r="B304" s="29">
        <v>39230</v>
      </c>
      <c r="C304" s="33">
        <v>5</v>
      </c>
      <c r="D304" s="2">
        <v>28</v>
      </c>
      <c r="E304" s="33">
        <v>148</v>
      </c>
      <c r="F304" s="92">
        <v>513</v>
      </c>
      <c r="G304" s="4">
        <v>13.988125000000002</v>
      </c>
      <c r="H304" s="37">
        <v>312.13333333333344</v>
      </c>
      <c r="I304" s="4">
        <v>17.042395833333337</v>
      </c>
      <c r="J304" s="37">
        <v>7.0966527777777779</v>
      </c>
      <c r="K304" s="4">
        <v>7.4577499999999972</v>
      </c>
      <c r="L304" s="37">
        <v>10.685416666666667</v>
      </c>
      <c r="M304" s="4">
        <v>14.439583333333331</v>
      </c>
      <c r="N304" s="63">
        <v>58.684992682926797</v>
      </c>
      <c r="O304" s="6">
        <v>58.684992682926797</v>
      </c>
      <c r="P304" s="37">
        <v>5.0703833678048751</v>
      </c>
      <c r="Q304" s="7">
        <f t="shared" si="10"/>
        <v>5.070383367804876</v>
      </c>
      <c r="R304" s="60">
        <v>312.13333333333344</v>
      </c>
      <c r="S304" s="61">
        <v>2277.5120800000009</v>
      </c>
      <c r="T304" s="91"/>
      <c r="U304" s="89">
        <v>74731.945241360998</v>
      </c>
      <c r="V304" s="77">
        <v>2.2262816572217142E-3</v>
      </c>
      <c r="W304" s="80">
        <v>6.7847603209432195E-5</v>
      </c>
      <c r="X304" s="86">
        <f t="shared" si="9"/>
        <v>12030.247344290758</v>
      </c>
    </row>
    <row r="305" spans="1:24" x14ac:dyDescent="0.3">
      <c r="A305" s="93">
        <v>2007</v>
      </c>
      <c r="B305" s="29">
        <v>39231</v>
      </c>
      <c r="C305" s="33">
        <v>5</v>
      </c>
      <c r="D305" s="2">
        <v>29</v>
      </c>
      <c r="E305" s="33">
        <v>149</v>
      </c>
      <c r="F305" s="92">
        <v>514</v>
      </c>
      <c r="G305" s="4">
        <v>18.219166666666663</v>
      </c>
      <c r="H305" s="37">
        <v>312.35625000000016</v>
      </c>
      <c r="I305" s="4">
        <v>21.325312499999995</v>
      </c>
      <c r="J305" s="37">
        <v>7.1501458333333341</v>
      </c>
      <c r="K305" s="4">
        <v>7.5060347222222239</v>
      </c>
      <c r="L305" s="37">
        <v>10.69166666666667</v>
      </c>
      <c r="M305" s="4">
        <v>16.391944444444444</v>
      </c>
      <c r="N305" s="63">
        <v>55.077455</v>
      </c>
      <c r="O305" s="6">
        <v>55.077455</v>
      </c>
      <c r="P305" s="37">
        <v>4.7586921119999994</v>
      </c>
      <c r="Q305" s="7">
        <f t="shared" si="10"/>
        <v>4.7586921120000003</v>
      </c>
      <c r="R305" s="60">
        <v>312.35625000000016</v>
      </c>
      <c r="S305" s="61">
        <v>2279.1386137500008</v>
      </c>
      <c r="T305" s="91"/>
      <c r="U305" s="89">
        <v>74635.061420475424</v>
      </c>
      <c r="V305" s="77">
        <v>2.0879344868674939E-3</v>
      </c>
      <c r="W305" s="80">
        <v>6.3759472042110462E-5</v>
      </c>
      <c r="X305" s="86">
        <f t="shared" si="9"/>
        <v>12035.006036402758</v>
      </c>
    </row>
    <row r="306" spans="1:24" x14ac:dyDescent="0.3">
      <c r="A306" s="93">
        <v>2007</v>
      </c>
      <c r="B306" s="29">
        <v>39232</v>
      </c>
      <c r="C306" s="33">
        <v>5</v>
      </c>
      <c r="D306" s="2">
        <v>30</v>
      </c>
      <c r="E306" s="33">
        <v>150</v>
      </c>
      <c r="F306" s="92">
        <v>515</v>
      </c>
      <c r="G306" s="4">
        <v>21.954374999999999</v>
      </c>
      <c r="H306" s="37">
        <v>312.46041666666662</v>
      </c>
      <c r="I306" s="4">
        <v>25.340937499999999</v>
      </c>
      <c r="J306" s="37">
        <v>7.1506597222222217</v>
      </c>
      <c r="K306" s="4">
        <v>7.6026180555555563</v>
      </c>
      <c r="L306" s="37">
        <v>10.679791666666665</v>
      </c>
      <c r="M306" s="4">
        <v>19.78798611111111</v>
      </c>
      <c r="N306" s="63">
        <v>58.7657148148148</v>
      </c>
      <c r="O306" s="6">
        <v>58.7657148148148</v>
      </c>
      <c r="P306" s="37">
        <v>5.0773577599999991</v>
      </c>
      <c r="Q306" s="7">
        <f t="shared" si="10"/>
        <v>5.0773577599999991</v>
      </c>
      <c r="R306" s="60">
        <v>312.46041666666662</v>
      </c>
      <c r="S306" s="61">
        <v>2279.8986762499994</v>
      </c>
      <c r="T306" s="91"/>
      <c r="U306" s="89">
        <v>74538.17759958985</v>
      </c>
      <c r="V306" s="77">
        <v>2.2270102671191022E-3</v>
      </c>
      <c r="W306" s="80">
        <v>6.8117546249587106E-5</v>
      </c>
      <c r="X306" s="86">
        <f t="shared" si="9"/>
        <v>12040.083394162757</v>
      </c>
    </row>
    <row r="307" spans="1:24" x14ac:dyDescent="0.3">
      <c r="A307" s="93">
        <v>2007</v>
      </c>
      <c r="B307" s="29">
        <v>39233</v>
      </c>
      <c r="C307" s="33">
        <v>5</v>
      </c>
      <c r="D307" s="2">
        <v>31</v>
      </c>
      <c r="E307" s="33">
        <v>151</v>
      </c>
      <c r="F307" s="92">
        <v>516</v>
      </c>
      <c r="G307" s="4">
        <v>25.159166666666664</v>
      </c>
      <c r="H307" s="37">
        <v>311.96666666666653</v>
      </c>
      <c r="I307" s="4">
        <v>27.340729166666669</v>
      </c>
      <c r="J307" s="37">
        <v>7.2426041666666663</v>
      </c>
      <c r="K307" s="4">
        <v>7.6659027777777773</v>
      </c>
      <c r="L307" s="37">
        <v>10.893541666666666</v>
      </c>
      <c r="M307" s="4">
        <v>22.151944444444439</v>
      </c>
      <c r="N307" s="63">
        <v>74.894051428571402</v>
      </c>
      <c r="O307" s="6">
        <v>74.894051428571402</v>
      </c>
      <c r="P307" s="37">
        <v>6.4708460434285691</v>
      </c>
      <c r="Q307" s="7">
        <f t="shared" si="10"/>
        <v>6.4708460434285691</v>
      </c>
      <c r="R307" s="60">
        <v>311.96666666666653</v>
      </c>
      <c r="S307" s="61">
        <v>2276.295979999999</v>
      </c>
      <c r="T307" s="91"/>
      <c r="U307" s="89">
        <v>74441.293778704276</v>
      </c>
      <c r="V307" s="77">
        <v>2.8427085494517157E-3</v>
      </c>
      <c r="W307" s="80">
        <v>8.692549141696555E-5</v>
      </c>
      <c r="X307" s="86">
        <f t="shared" si="9"/>
        <v>12046.554240206186</v>
      </c>
    </row>
    <row r="308" spans="1:24" x14ac:dyDescent="0.3">
      <c r="A308" s="93">
        <v>2007</v>
      </c>
      <c r="B308" s="29">
        <v>39234</v>
      </c>
      <c r="C308" s="33">
        <v>6</v>
      </c>
      <c r="D308" s="2">
        <v>1</v>
      </c>
      <c r="E308" s="33">
        <v>152</v>
      </c>
      <c r="F308" s="92">
        <v>517</v>
      </c>
      <c r="G308" s="4">
        <v>19.598541666666669</v>
      </c>
      <c r="H308" s="37">
        <v>311.07291666666663</v>
      </c>
      <c r="I308" s="4">
        <v>21.18333333333333</v>
      </c>
      <c r="J308" s="37">
        <v>7.4461249999999986</v>
      </c>
      <c r="K308" s="4">
        <v>7.5456805555555553</v>
      </c>
      <c r="L308" s="37">
        <v>11.31138888888889</v>
      </c>
      <c r="M308" s="4">
        <v>20.663819444444442</v>
      </c>
      <c r="N308" s="63">
        <v>93.577530769230805</v>
      </c>
      <c r="O308" s="6">
        <v>93.577530769230805</v>
      </c>
      <c r="P308" s="37">
        <v>8.0850986584615416</v>
      </c>
      <c r="Q308" s="7">
        <f t="shared" si="10"/>
        <v>8.0850986584615416</v>
      </c>
      <c r="R308" s="60">
        <v>311.07291666666663</v>
      </c>
      <c r="S308" s="61">
        <v>2269.7746437499995</v>
      </c>
      <c r="T308" s="91"/>
      <c r="U308" s="89">
        <v>74344.409957818702</v>
      </c>
      <c r="V308" s="77">
        <v>3.5620710984345903E-3</v>
      </c>
      <c r="W308" s="80">
        <v>1.0875193794730282E-4</v>
      </c>
      <c r="X308" s="86">
        <f t="shared" si="9"/>
        <v>12054.639338864647</v>
      </c>
    </row>
    <row r="309" spans="1:24" x14ac:dyDescent="0.3">
      <c r="A309" s="93">
        <v>2007</v>
      </c>
      <c r="B309" s="29">
        <v>39235</v>
      </c>
      <c r="C309" s="33">
        <v>6</v>
      </c>
      <c r="D309" s="2">
        <v>2</v>
      </c>
      <c r="E309" s="33">
        <v>153</v>
      </c>
      <c r="F309" s="92">
        <v>518</v>
      </c>
      <c r="G309" s="4">
        <v>10.944333333333333</v>
      </c>
      <c r="H309" s="37">
        <v>311.33333333333343</v>
      </c>
      <c r="I309" s="4">
        <v>17.769479166666667</v>
      </c>
      <c r="J309" s="37">
        <v>7.5162152777777775</v>
      </c>
      <c r="K309" s="4">
        <v>7.5716597222222246</v>
      </c>
      <c r="L309" s="37">
        <v>11.315138888888889</v>
      </c>
      <c r="M309" s="4">
        <v>17.859027777777779</v>
      </c>
      <c r="N309" s="63" t="s">
        <v>27</v>
      </c>
      <c r="O309" s="6">
        <v>91.129964957265003</v>
      </c>
      <c r="P309" s="37" t="s">
        <v>27</v>
      </c>
      <c r="Q309" s="7">
        <f t="shared" si="10"/>
        <v>7.8736289723076966</v>
      </c>
      <c r="R309" s="60">
        <v>311.33333333333343</v>
      </c>
      <c r="S309" s="61">
        <v>2271.6748000000007</v>
      </c>
      <c r="T309" s="91"/>
      <c r="U309" s="89">
        <v>74247.526136933127</v>
      </c>
      <c r="V309" s="77" t="s">
        <v>27</v>
      </c>
      <c r="W309" s="80" t="s">
        <v>27</v>
      </c>
      <c r="X309" s="86">
        <f t="shared" si="9"/>
        <v>12062.512967836954</v>
      </c>
    </row>
    <row r="310" spans="1:24" x14ac:dyDescent="0.3">
      <c r="A310" s="93">
        <v>2007</v>
      </c>
      <c r="B310" s="29">
        <v>39236</v>
      </c>
      <c r="C310" s="33">
        <v>6</v>
      </c>
      <c r="D310" s="2">
        <v>3</v>
      </c>
      <c r="E310" s="33">
        <v>154</v>
      </c>
      <c r="F310" s="92">
        <v>519</v>
      </c>
      <c r="G310" s="4">
        <v>15.164395833333332</v>
      </c>
      <c r="H310" s="37">
        <v>310.74166666666667</v>
      </c>
      <c r="I310" s="4">
        <v>20.669479166666669</v>
      </c>
      <c r="J310" s="37">
        <v>7.512645833333333</v>
      </c>
      <c r="K310" s="4">
        <v>7.5077291666666666</v>
      </c>
      <c r="L310" s="37">
        <v>11.364652777777778</v>
      </c>
      <c r="M310" s="4">
        <v>16.36645833333333</v>
      </c>
      <c r="N310" s="63" t="s">
        <v>27</v>
      </c>
      <c r="O310" s="6">
        <v>88.682399145299101</v>
      </c>
      <c r="P310" s="37" t="s">
        <v>27</v>
      </c>
      <c r="Q310" s="7">
        <f t="shared" si="10"/>
        <v>7.6621592861538419</v>
      </c>
      <c r="R310" s="60">
        <v>310.74166666666667</v>
      </c>
      <c r="S310" s="61">
        <v>2267.357645</v>
      </c>
      <c r="T310" s="91"/>
      <c r="U310" s="89">
        <v>74150.642316047553</v>
      </c>
      <c r="V310" s="77" t="s">
        <v>27</v>
      </c>
      <c r="W310" s="80" t="s">
        <v>27</v>
      </c>
      <c r="X310" s="86">
        <f t="shared" si="9"/>
        <v>12070.175127123108</v>
      </c>
    </row>
    <row r="311" spans="1:24" x14ac:dyDescent="0.3">
      <c r="A311" s="93">
        <v>2007</v>
      </c>
      <c r="B311" s="29">
        <v>39237</v>
      </c>
      <c r="C311" s="33">
        <v>6</v>
      </c>
      <c r="D311" s="2">
        <v>4</v>
      </c>
      <c r="E311" s="33">
        <v>155</v>
      </c>
      <c r="F311" s="92">
        <v>520</v>
      </c>
      <c r="G311" s="4">
        <v>16.346458333333334</v>
      </c>
      <c r="H311" s="37">
        <v>310.64166666666671</v>
      </c>
      <c r="I311" s="4">
        <v>19.350104166666661</v>
      </c>
      <c r="J311" s="37">
        <v>7.477104166666666</v>
      </c>
      <c r="K311" s="4">
        <v>7.8739583333333343</v>
      </c>
      <c r="L311" s="37">
        <v>11.75888888888889</v>
      </c>
      <c r="M311" s="4">
        <v>16.807847222222222</v>
      </c>
      <c r="N311" s="63">
        <v>86.234833333333299</v>
      </c>
      <c r="O311" s="6">
        <v>86.234833333333299</v>
      </c>
      <c r="P311" s="37">
        <v>7.4506895999999969</v>
      </c>
      <c r="Q311" s="7">
        <f t="shared" si="10"/>
        <v>7.4506895999999978</v>
      </c>
      <c r="R311" s="60">
        <v>310.64166666666671</v>
      </c>
      <c r="S311" s="61">
        <v>2266.6279850000005</v>
      </c>
      <c r="T311" s="91"/>
      <c r="U311" s="89">
        <v>74053.758495161979</v>
      </c>
      <c r="V311" s="77">
        <v>3.2871250374154341E-3</v>
      </c>
      <c r="W311" s="80">
        <v>1.0061190345236507E-4</v>
      </c>
      <c r="X311" s="86">
        <f t="shared" si="9"/>
        <v>12077.625816723108</v>
      </c>
    </row>
    <row r="312" spans="1:24" x14ac:dyDescent="0.3">
      <c r="A312" s="93">
        <v>2007</v>
      </c>
      <c r="B312" s="29">
        <v>39238</v>
      </c>
      <c r="C312" s="33">
        <v>6</v>
      </c>
      <c r="D312" s="2">
        <v>5</v>
      </c>
      <c r="E312" s="33">
        <v>156</v>
      </c>
      <c r="F312" s="92">
        <v>521</v>
      </c>
      <c r="G312" s="4">
        <v>17.856874999999999</v>
      </c>
      <c r="H312" s="37">
        <v>311.00624999999997</v>
      </c>
      <c r="I312" s="4">
        <v>22.911874999999995</v>
      </c>
      <c r="J312" s="37">
        <v>7.6471805555555576</v>
      </c>
      <c r="K312" s="4">
        <v>8.0204861111111079</v>
      </c>
      <c r="L312" s="37">
        <v>11.94083333333333</v>
      </c>
      <c r="M312" s="4">
        <v>19.067916666666669</v>
      </c>
      <c r="N312" s="63" t="s">
        <v>27</v>
      </c>
      <c r="O312" s="6">
        <v>81.064911666666703</v>
      </c>
      <c r="P312" s="37" t="s">
        <v>27</v>
      </c>
      <c r="Q312" s="7">
        <f t="shared" si="10"/>
        <v>7.0040083680000036</v>
      </c>
      <c r="R312" s="60">
        <v>311.00624999999997</v>
      </c>
      <c r="S312" s="61">
        <v>2269.2882037499994</v>
      </c>
      <c r="T312" s="91"/>
      <c r="U312" s="89">
        <v>73956.874674276405</v>
      </c>
      <c r="V312" s="77" t="s">
        <v>27</v>
      </c>
      <c r="W312" s="80" t="s">
        <v>27</v>
      </c>
      <c r="X312" s="86">
        <f t="shared" si="9"/>
        <v>12084.629825091108</v>
      </c>
    </row>
    <row r="313" spans="1:24" x14ac:dyDescent="0.3">
      <c r="A313" s="93">
        <v>2007</v>
      </c>
      <c r="B313" s="29">
        <v>39239</v>
      </c>
      <c r="C313" s="33">
        <v>6</v>
      </c>
      <c r="D313" s="2">
        <v>6</v>
      </c>
      <c r="E313" s="33">
        <v>157</v>
      </c>
      <c r="F313" s="92">
        <v>522</v>
      </c>
      <c r="G313" s="4">
        <v>20.788125000000001</v>
      </c>
      <c r="H313" s="37">
        <v>311.51041666666657</v>
      </c>
      <c r="I313" s="4">
        <v>23.694270833333331</v>
      </c>
      <c r="J313" s="37">
        <v>7.6512986111111099</v>
      </c>
      <c r="K313" s="4">
        <v>7.9665277777777748</v>
      </c>
      <c r="L313" s="37">
        <v>11.962847222222221</v>
      </c>
      <c r="M313" s="4">
        <v>19.242430555555558</v>
      </c>
      <c r="N313" s="63">
        <v>75.894990000000007</v>
      </c>
      <c r="O313" s="6">
        <v>75.894990000000007</v>
      </c>
      <c r="P313" s="37">
        <v>6.5573271360000005</v>
      </c>
      <c r="Q313" s="7">
        <f t="shared" si="10"/>
        <v>6.5573271360000005</v>
      </c>
      <c r="R313" s="60">
        <v>311.51041666666657</v>
      </c>
      <c r="S313" s="61">
        <v>2272.9669062499993</v>
      </c>
      <c r="T313" s="91"/>
      <c r="U313" s="89">
        <v>73859.990853390831</v>
      </c>
      <c r="V313" s="77">
        <v>2.8849197575069193E-3</v>
      </c>
      <c r="W313" s="80">
        <v>8.8780502952079101E-5</v>
      </c>
      <c r="X313" s="86">
        <f t="shared" si="9"/>
        <v>12091.187152227109</v>
      </c>
    </row>
    <row r="314" spans="1:24" x14ac:dyDescent="0.3">
      <c r="A314" s="93">
        <v>2007</v>
      </c>
      <c r="B314" s="29">
        <v>39240</v>
      </c>
      <c r="C314" s="33">
        <v>6</v>
      </c>
      <c r="D314" s="2">
        <v>7</v>
      </c>
      <c r="E314" s="33">
        <v>158</v>
      </c>
      <c r="F314" s="92">
        <v>523</v>
      </c>
      <c r="G314" s="4">
        <v>21.391041666666666</v>
      </c>
      <c r="H314" s="37">
        <v>310.63125000000008</v>
      </c>
      <c r="I314" s="4">
        <v>24.444583333333334</v>
      </c>
      <c r="J314" s="37">
        <v>7.7469444444444449</v>
      </c>
      <c r="K314" s="4">
        <v>8.2309722222222224</v>
      </c>
      <c r="L314" s="37">
        <v>12.239513888888892</v>
      </c>
      <c r="M314" s="4">
        <v>20.044444444444441</v>
      </c>
      <c r="N314" s="63">
        <v>110.414311111111</v>
      </c>
      <c r="O314" s="6">
        <v>110.414311111111</v>
      </c>
      <c r="P314" s="37">
        <v>9.5397964799999908</v>
      </c>
      <c r="Q314" s="7">
        <f t="shared" si="10"/>
        <v>9.5397964799999908</v>
      </c>
      <c r="R314" s="60">
        <v>310.63125000000008</v>
      </c>
      <c r="S314" s="61">
        <v>2266.5519787500002</v>
      </c>
      <c r="T314" s="91"/>
      <c r="U314" s="89">
        <v>73763.107032505257</v>
      </c>
      <c r="V314" s="77">
        <v>4.2089467038215348E-3</v>
      </c>
      <c r="W314" s="80">
        <v>1.2933018772915951E-4</v>
      </c>
      <c r="X314" s="86">
        <f t="shared" si="9"/>
        <v>12100.726948707108</v>
      </c>
    </row>
    <row r="315" spans="1:24" x14ac:dyDescent="0.3">
      <c r="A315" s="93">
        <v>2007</v>
      </c>
      <c r="B315" s="29">
        <v>39241</v>
      </c>
      <c r="C315" s="33">
        <v>6</v>
      </c>
      <c r="D315" s="2">
        <v>8</v>
      </c>
      <c r="E315" s="33">
        <v>159</v>
      </c>
      <c r="F315" s="92">
        <v>524</v>
      </c>
      <c r="G315" s="4">
        <v>23.403333333333332</v>
      </c>
      <c r="H315" s="37">
        <v>311.43958333333325</v>
      </c>
      <c r="I315" s="4">
        <v>25.728333333333332</v>
      </c>
      <c r="J315" s="37">
        <v>7.9102361111111117</v>
      </c>
      <c r="K315" s="4">
        <v>8.4462499999999991</v>
      </c>
      <c r="L315" s="37">
        <v>12.27465277777778</v>
      </c>
      <c r="M315" s="4">
        <v>22.736874999999994</v>
      </c>
      <c r="N315" s="63">
        <v>74.379549999999995</v>
      </c>
      <c r="O315" s="6">
        <v>74.379549999999995</v>
      </c>
      <c r="P315" s="37">
        <v>6.4263931199999993</v>
      </c>
      <c r="Q315" s="7">
        <f t="shared" si="10"/>
        <v>6.4263931199999993</v>
      </c>
      <c r="R315" s="60">
        <v>311.43958333333325</v>
      </c>
      <c r="S315" s="61">
        <v>2272.4500637499996</v>
      </c>
      <c r="T315" s="91"/>
      <c r="U315" s="89">
        <v>73666.223211619683</v>
      </c>
      <c r="V315" s="77">
        <v>2.8279579043401105E-3</v>
      </c>
      <c r="W315" s="80">
        <v>8.7236630844220303E-5</v>
      </c>
      <c r="X315" s="86">
        <f t="shared" si="9"/>
        <v>12107.153341827108</v>
      </c>
    </row>
    <row r="316" spans="1:24" x14ac:dyDescent="0.3">
      <c r="A316" s="93">
        <v>2007</v>
      </c>
      <c r="B316" s="29">
        <v>39242</v>
      </c>
      <c r="C316" s="33">
        <v>6</v>
      </c>
      <c r="D316" s="2">
        <v>9</v>
      </c>
      <c r="E316" s="33">
        <v>160</v>
      </c>
      <c r="F316" s="92">
        <v>525</v>
      </c>
      <c r="G316" s="4">
        <v>18.075208333333332</v>
      </c>
      <c r="H316" s="37">
        <v>311.43958333333325</v>
      </c>
      <c r="I316" s="4">
        <v>22.782291666666666</v>
      </c>
      <c r="J316" s="37">
        <v>8.0491805555555569</v>
      </c>
      <c r="K316" s="4">
        <v>8.3822916666666654</v>
      </c>
      <c r="L316" s="37">
        <v>12.617916666666666</v>
      </c>
      <c r="M316" s="4">
        <v>21.378402777777776</v>
      </c>
      <c r="N316" s="63">
        <v>71.986620000000002</v>
      </c>
      <c r="O316" s="6">
        <v>71.986620000000002</v>
      </c>
      <c r="P316" s="37">
        <v>6.2196439679999997</v>
      </c>
      <c r="Q316" s="7">
        <f t="shared" si="10"/>
        <v>6.2196439680000006</v>
      </c>
      <c r="R316" s="60">
        <v>311.43958333333325</v>
      </c>
      <c r="S316" s="61">
        <v>2272.4500637499996</v>
      </c>
      <c r="T316" s="91"/>
      <c r="U316" s="89">
        <v>73569.339390734109</v>
      </c>
      <c r="V316" s="77">
        <v>2.7369771803637949E-3</v>
      </c>
      <c r="W316" s="80">
        <v>8.4541250737169867E-5</v>
      </c>
      <c r="X316" s="86">
        <f t="shared" si="9"/>
        <v>12113.372985795108</v>
      </c>
    </row>
    <row r="317" spans="1:24" x14ac:dyDescent="0.3">
      <c r="A317" s="93">
        <v>2007</v>
      </c>
      <c r="B317" s="29">
        <v>39243</v>
      </c>
      <c r="C317" s="33">
        <v>6</v>
      </c>
      <c r="D317" s="2">
        <v>10</v>
      </c>
      <c r="E317" s="33">
        <v>161</v>
      </c>
      <c r="F317" s="92">
        <v>526</v>
      </c>
      <c r="G317" s="4">
        <v>13.840208333333331</v>
      </c>
      <c r="H317" s="37">
        <v>311.88958333333323</v>
      </c>
      <c r="I317" s="4">
        <v>18.901041666666664</v>
      </c>
      <c r="J317" s="37">
        <v>8.1437499999999989</v>
      </c>
      <c r="K317" s="4">
        <v>8.5299305555555538</v>
      </c>
      <c r="L317" s="37">
        <v>12.784236111111113</v>
      </c>
      <c r="M317" s="4">
        <v>17.991527777777776</v>
      </c>
      <c r="N317" s="63">
        <v>65.433485714285695</v>
      </c>
      <c r="O317" s="6">
        <v>65.433485714285695</v>
      </c>
      <c r="P317" s="37">
        <v>5.6534531657142839</v>
      </c>
      <c r="Q317" s="7">
        <f t="shared" si="10"/>
        <v>5.6534531657142848</v>
      </c>
      <c r="R317" s="60">
        <v>311.88958333333323</v>
      </c>
      <c r="S317" s="61">
        <v>2275.733533749999</v>
      </c>
      <c r="T317" s="91"/>
      <c r="U317" s="89">
        <v>73472.455569848535</v>
      </c>
      <c r="V317" s="77">
        <v>2.4842333611872439E-3</v>
      </c>
      <c r="W317" s="80">
        <v>7.6946566190913264E-5</v>
      </c>
      <c r="X317" s="86">
        <f t="shared" si="9"/>
        <v>12119.026438960822</v>
      </c>
    </row>
    <row r="318" spans="1:24" x14ac:dyDescent="0.3">
      <c r="A318" s="93">
        <v>2007</v>
      </c>
      <c r="B318" s="29">
        <v>39244</v>
      </c>
      <c r="C318" s="33">
        <v>6</v>
      </c>
      <c r="D318" s="2">
        <v>11</v>
      </c>
      <c r="E318" s="33">
        <v>162</v>
      </c>
      <c r="F318" s="92">
        <v>527</v>
      </c>
      <c r="G318" s="4">
        <v>15.574583333333331</v>
      </c>
      <c r="H318" s="37">
        <v>310.93333333333339</v>
      </c>
      <c r="I318" s="4">
        <v>18.498124999999998</v>
      </c>
      <c r="J318" s="37">
        <v>8.1734722222222231</v>
      </c>
      <c r="K318" s="4">
        <v>8.8708333333333318</v>
      </c>
      <c r="L318" s="37">
        <v>13.133402777777777</v>
      </c>
      <c r="M318" s="4">
        <v>16.736805555555552</v>
      </c>
      <c r="N318" s="63">
        <v>65.074666666666701</v>
      </c>
      <c r="O318" s="6">
        <v>65.074666666666701</v>
      </c>
      <c r="P318" s="37">
        <v>5.6224512000000031</v>
      </c>
      <c r="Q318" s="7">
        <f t="shared" si="10"/>
        <v>5.6224512000000031</v>
      </c>
      <c r="R318" s="60">
        <v>310.93333333333339</v>
      </c>
      <c r="S318" s="61">
        <v>2268.7561600000004</v>
      </c>
      <c r="T318" s="91"/>
      <c r="U318" s="89">
        <v>73375.571748962961</v>
      </c>
      <c r="V318" s="77">
        <v>2.4782086762466364E-3</v>
      </c>
      <c r="W318" s="80">
        <v>7.6625654369493439E-5</v>
      </c>
      <c r="X318" s="86">
        <f t="shared" si="9"/>
        <v>12124.648890160823</v>
      </c>
    </row>
    <row r="319" spans="1:24" x14ac:dyDescent="0.3">
      <c r="A319" s="93">
        <v>2007</v>
      </c>
      <c r="B319" s="29">
        <v>39245</v>
      </c>
      <c r="C319" s="33">
        <v>6</v>
      </c>
      <c r="D319" s="2">
        <v>12</v>
      </c>
      <c r="E319" s="33">
        <v>163</v>
      </c>
      <c r="F319" s="92">
        <v>528</v>
      </c>
      <c r="G319" s="4">
        <v>11.889791666666667</v>
      </c>
      <c r="H319" s="37">
        <v>312.67500000000001</v>
      </c>
      <c r="I319" s="4">
        <v>16.555624999999999</v>
      </c>
      <c r="J319" s="37">
        <v>8.2840277777777782</v>
      </c>
      <c r="K319" s="4">
        <v>8.9306249999999991</v>
      </c>
      <c r="L319" s="37">
        <v>13.320763888888889</v>
      </c>
      <c r="M319" s="4">
        <v>16.0975</v>
      </c>
      <c r="N319" s="63" t="s">
        <v>27</v>
      </c>
      <c r="O319" s="6">
        <v>55.279583333333299</v>
      </c>
      <c r="P319" s="37" t="s">
        <v>27</v>
      </c>
      <c r="Q319" s="7">
        <f t="shared" si="10"/>
        <v>4.7761559999999976</v>
      </c>
      <c r="R319" s="60">
        <v>312.67500000000001</v>
      </c>
      <c r="S319" s="61">
        <v>2281.4644050000002</v>
      </c>
      <c r="T319" s="91"/>
      <c r="U319" s="89">
        <v>73278.687928077386</v>
      </c>
      <c r="V319" s="77" t="s">
        <v>27</v>
      </c>
      <c r="W319" s="80" t="s">
        <v>27</v>
      </c>
      <c r="X319" s="86">
        <f t="shared" si="9"/>
        <v>12129.425046160823</v>
      </c>
    </row>
    <row r="320" spans="1:24" x14ac:dyDescent="0.3">
      <c r="A320" s="93">
        <v>2007</v>
      </c>
      <c r="B320" s="29">
        <v>39246</v>
      </c>
      <c r="C320" s="33">
        <v>6</v>
      </c>
      <c r="D320" s="2">
        <v>13</v>
      </c>
      <c r="E320" s="33">
        <v>164</v>
      </c>
      <c r="F320" s="92">
        <v>529</v>
      </c>
      <c r="G320" s="4">
        <v>12.079375000000004</v>
      </c>
      <c r="H320" s="37">
        <v>312.47083333333342</v>
      </c>
      <c r="I320" s="4">
        <v>16.993333333333332</v>
      </c>
      <c r="J320" s="37">
        <v>8.2830952380952372</v>
      </c>
      <c r="K320" s="4">
        <v>8.8947619047619053</v>
      </c>
      <c r="L320" s="37">
        <v>13.306904761904761</v>
      </c>
      <c r="M320" s="4">
        <v>14.061904761904762</v>
      </c>
      <c r="N320" s="63">
        <v>45.484499999999997</v>
      </c>
      <c r="O320" s="6">
        <v>45.484499999999997</v>
      </c>
      <c r="P320" s="37">
        <v>3.9298607999999997</v>
      </c>
      <c r="Q320" s="7">
        <f t="shared" si="10"/>
        <v>3.9298607999999997</v>
      </c>
      <c r="R320" s="60">
        <v>312.47083333333342</v>
      </c>
      <c r="S320" s="61">
        <v>2279.9746825000007</v>
      </c>
      <c r="T320" s="91"/>
      <c r="U320" s="89">
        <v>73181.804107191812</v>
      </c>
      <c r="V320" s="77">
        <v>1.7236422975060815E-3</v>
      </c>
      <c r="W320" s="80">
        <v>5.3699971570034029E-5</v>
      </c>
      <c r="X320" s="86">
        <f t="shared" si="9"/>
        <v>12133.354906960823</v>
      </c>
    </row>
    <row r="321" spans="1:24" x14ac:dyDescent="0.3">
      <c r="A321" s="93">
        <v>2007</v>
      </c>
      <c r="B321" s="29">
        <v>39247</v>
      </c>
      <c r="C321" s="33">
        <v>6</v>
      </c>
      <c r="D321" s="2">
        <v>14</v>
      </c>
      <c r="E321" s="33">
        <v>165</v>
      </c>
      <c r="F321" s="92">
        <v>530</v>
      </c>
      <c r="G321" s="4">
        <v>15.107291666666667</v>
      </c>
      <c r="H321" s="37">
        <v>310.63125000000008</v>
      </c>
      <c r="I321" s="4">
        <v>19.21947916666667</v>
      </c>
      <c r="J321" s="37" t="s">
        <v>27</v>
      </c>
      <c r="K321" s="4" t="s">
        <v>27</v>
      </c>
      <c r="L321" s="37" t="s">
        <v>27</v>
      </c>
      <c r="M321" s="4" t="s">
        <v>27</v>
      </c>
      <c r="N321" s="63">
        <v>86.028548148148204</v>
      </c>
      <c r="O321" s="6">
        <v>86.028548148148204</v>
      </c>
      <c r="P321" s="37">
        <v>7.4328665600000052</v>
      </c>
      <c r="Q321" s="7">
        <f t="shared" si="10"/>
        <v>7.4328665600000043</v>
      </c>
      <c r="R321" s="60">
        <v>310.63125000000008</v>
      </c>
      <c r="S321" s="61">
        <v>2266.5519787500002</v>
      </c>
      <c r="T321" s="91"/>
      <c r="U321" s="89">
        <v>73084.920286306238</v>
      </c>
      <c r="V321" s="77">
        <v>3.2793717636686271E-3</v>
      </c>
      <c r="W321" s="80">
        <v>1.0170178103611731E-4</v>
      </c>
      <c r="X321" s="86">
        <f t="shared" si="9"/>
        <v>12140.787773520824</v>
      </c>
    </row>
    <row r="322" spans="1:24" x14ac:dyDescent="0.3">
      <c r="A322" s="93">
        <v>2007</v>
      </c>
      <c r="B322" s="29">
        <v>39248</v>
      </c>
      <c r="C322" s="33">
        <v>6</v>
      </c>
      <c r="D322" s="2">
        <v>15</v>
      </c>
      <c r="E322" s="33">
        <v>166</v>
      </c>
      <c r="F322" s="92">
        <v>531</v>
      </c>
      <c r="G322" s="4">
        <v>19.325624999999999</v>
      </c>
      <c r="H322" s="37">
        <v>309.54583333333341</v>
      </c>
      <c r="I322" s="4">
        <v>22.1253125</v>
      </c>
      <c r="J322" s="37" t="s">
        <v>27</v>
      </c>
      <c r="K322" s="4" t="s">
        <v>27</v>
      </c>
      <c r="L322" s="37" t="s">
        <v>27</v>
      </c>
      <c r="M322" s="4" t="s">
        <v>27</v>
      </c>
      <c r="N322" s="63">
        <v>90.074230769230795</v>
      </c>
      <c r="O322" s="6">
        <v>90.074230769230795</v>
      </c>
      <c r="P322" s="37">
        <v>7.7824135384615403</v>
      </c>
      <c r="Q322" s="7">
        <f t="shared" si="10"/>
        <v>7.7824135384615412</v>
      </c>
      <c r="R322" s="60">
        <v>309.54583333333341</v>
      </c>
      <c r="S322" s="61">
        <v>2258.6321275000005</v>
      </c>
      <c r="T322" s="91"/>
      <c r="U322" s="89">
        <v>72988.036465420664</v>
      </c>
      <c r="V322" s="77">
        <v>3.4456312932534157E-3</v>
      </c>
      <c r="W322" s="80">
        <v>1.0662587891576714E-4</v>
      </c>
      <c r="X322" s="86">
        <f t="shared" si="9"/>
        <v>12148.570187059286</v>
      </c>
    </row>
    <row r="323" spans="1:24" x14ac:dyDescent="0.3">
      <c r="A323" s="93">
        <v>2007</v>
      </c>
      <c r="B323" s="29">
        <v>39249</v>
      </c>
      <c r="C323" s="33">
        <v>6</v>
      </c>
      <c r="D323" s="2">
        <v>16</v>
      </c>
      <c r="E323" s="33">
        <v>167</v>
      </c>
      <c r="F323" s="92">
        <v>532</v>
      </c>
      <c r="G323" s="4">
        <v>18.986666666666668</v>
      </c>
      <c r="H323" s="37">
        <v>309.76458333333329</v>
      </c>
      <c r="I323" s="4">
        <v>21.044583333333335</v>
      </c>
      <c r="J323" s="37" t="s">
        <v>27</v>
      </c>
      <c r="K323" s="4" t="s">
        <v>27</v>
      </c>
      <c r="L323" s="37" t="s">
        <v>27</v>
      </c>
      <c r="M323" s="4" t="s">
        <v>27</v>
      </c>
      <c r="N323" s="63">
        <v>90.521192857142907</v>
      </c>
      <c r="O323" s="6">
        <v>90.521192857142907</v>
      </c>
      <c r="P323" s="37">
        <v>7.8210310628571467</v>
      </c>
      <c r="Q323" s="7">
        <f t="shared" si="10"/>
        <v>7.8210310628571476</v>
      </c>
      <c r="R323" s="60">
        <v>309.76458333333329</v>
      </c>
      <c r="S323" s="61">
        <v>2260.2282587499994</v>
      </c>
      <c r="T323" s="91"/>
      <c r="U323" s="89">
        <v>72891.15264453509</v>
      </c>
      <c r="V323" s="77">
        <v>3.4602837269110615E-3</v>
      </c>
      <c r="W323" s="80">
        <v>1.0729739864311938E-4</v>
      </c>
      <c r="X323" s="86">
        <f t="shared" si="9"/>
        <v>12156.391218122142</v>
      </c>
    </row>
    <row r="324" spans="1:24" x14ac:dyDescent="0.3">
      <c r="A324" s="93">
        <v>2007</v>
      </c>
      <c r="B324" s="29">
        <v>39250</v>
      </c>
      <c r="C324" s="33">
        <v>6</v>
      </c>
      <c r="D324" s="2">
        <v>17</v>
      </c>
      <c r="E324" s="33">
        <v>168</v>
      </c>
      <c r="F324" s="92">
        <v>533</v>
      </c>
      <c r="G324" s="4">
        <v>18.165625000000002</v>
      </c>
      <c r="H324" s="37">
        <v>309.7833333333333</v>
      </c>
      <c r="I324" s="4">
        <v>22.346145833333331</v>
      </c>
      <c r="J324" s="37" t="s">
        <v>27</v>
      </c>
      <c r="K324" s="4" t="s">
        <v>27</v>
      </c>
      <c r="L324" s="37" t="s">
        <v>27</v>
      </c>
      <c r="M324" s="4" t="s">
        <v>27</v>
      </c>
      <c r="N324" s="63" t="s">
        <v>27</v>
      </c>
      <c r="O324" s="6">
        <v>109.840652678571</v>
      </c>
      <c r="P324" s="37" t="s">
        <v>27</v>
      </c>
      <c r="Q324" s="7">
        <f t="shared" si="10"/>
        <v>9.4902323914285365</v>
      </c>
      <c r="R324" s="60">
        <v>309.7833333333333</v>
      </c>
      <c r="S324" s="61">
        <v>2260.3650699999994</v>
      </c>
      <c r="T324" s="91"/>
      <c r="U324" s="89">
        <v>72794.268823649516</v>
      </c>
      <c r="V324" s="77" t="s">
        <v>27</v>
      </c>
      <c r="W324" s="80" t="s">
        <v>27</v>
      </c>
      <c r="X324" s="86">
        <f t="shared" ref="X324:X367" si="11">X323+Q324</f>
        <v>12165.881450513571</v>
      </c>
    </row>
    <row r="325" spans="1:24" x14ac:dyDescent="0.3">
      <c r="A325" s="93">
        <v>2007</v>
      </c>
      <c r="B325" s="29">
        <v>39251</v>
      </c>
      <c r="C325" s="33">
        <v>6</v>
      </c>
      <c r="D325" s="2">
        <v>18</v>
      </c>
      <c r="E325" s="33">
        <v>169</v>
      </c>
      <c r="F325" s="92">
        <v>534</v>
      </c>
      <c r="G325" s="4">
        <v>19.463749999999997</v>
      </c>
      <c r="H325" s="37">
        <v>308.68333333333322</v>
      </c>
      <c r="I325" s="4">
        <v>23.905833333333334</v>
      </c>
      <c r="J325" s="37" t="s">
        <v>27</v>
      </c>
      <c r="K325" s="4" t="s">
        <v>27</v>
      </c>
      <c r="L325" s="37" t="s">
        <v>27</v>
      </c>
      <c r="M325" s="4" t="s">
        <v>27</v>
      </c>
      <c r="N325" s="63">
        <v>129.1601125</v>
      </c>
      <c r="O325" s="6">
        <v>129.1601125</v>
      </c>
      <c r="P325" s="37">
        <v>11.159433719999999</v>
      </c>
      <c r="Q325" s="7">
        <f t="shared" si="10"/>
        <v>11.159433719999999</v>
      </c>
      <c r="R325" s="60">
        <v>308.68333333333322</v>
      </c>
      <c r="S325" s="61">
        <v>2252.3388099999993</v>
      </c>
      <c r="T325" s="91"/>
      <c r="U325" s="89">
        <v>72697.385002763942</v>
      </c>
      <c r="V325" s="77">
        <v>4.9545981583472348E-3</v>
      </c>
      <c r="W325" s="80">
        <v>1.5350529760562527E-4</v>
      </c>
      <c r="X325" s="86">
        <f t="shared" si="11"/>
        <v>12177.040884233571</v>
      </c>
    </row>
    <row r="326" spans="1:24" x14ac:dyDescent="0.3">
      <c r="A326" s="93">
        <v>2007</v>
      </c>
      <c r="B326" s="29">
        <v>39252</v>
      </c>
      <c r="C326" s="33">
        <v>6</v>
      </c>
      <c r="D326" s="2">
        <v>19</v>
      </c>
      <c r="E326" s="33">
        <v>170</v>
      </c>
      <c r="F326" s="92">
        <v>535</v>
      </c>
      <c r="G326" s="4">
        <v>17.621041666666663</v>
      </c>
      <c r="H326" s="37">
        <v>307.60208333333333</v>
      </c>
      <c r="I326" s="4">
        <v>20.994999999999997</v>
      </c>
      <c r="J326" s="37" t="s">
        <v>27</v>
      </c>
      <c r="K326" s="4" t="s">
        <v>27</v>
      </c>
      <c r="L326" s="37" t="s">
        <v>27</v>
      </c>
      <c r="M326" s="4" t="s">
        <v>27</v>
      </c>
      <c r="N326" s="63">
        <v>86.674512500000006</v>
      </c>
      <c r="O326" s="6">
        <v>86.674512500000006</v>
      </c>
      <c r="P326" s="37">
        <v>7.4886778800000009</v>
      </c>
      <c r="Q326" s="7">
        <f t="shared" si="10"/>
        <v>7.48867788</v>
      </c>
      <c r="R326" s="60">
        <v>307.60208333333333</v>
      </c>
      <c r="S326" s="61">
        <v>2244.4493612499996</v>
      </c>
      <c r="T326" s="91"/>
      <c r="U326" s="89">
        <v>72600.501181878368</v>
      </c>
      <c r="V326" s="77">
        <v>3.3365323403105594E-3</v>
      </c>
      <c r="W326" s="80">
        <v>1.0314912098525886E-4</v>
      </c>
      <c r="X326" s="86">
        <f t="shared" si="11"/>
        <v>12184.52956211357</v>
      </c>
    </row>
    <row r="327" spans="1:24" x14ac:dyDescent="0.3">
      <c r="A327" s="93">
        <v>2007</v>
      </c>
      <c r="B327" s="29">
        <v>39253</v>
      </c>
      <c r="C327" s="33">
        <v>6</v>
      </c>
      <c r="D327" s="2">
        <v>20</v>
      </c>
      <c r="E327" s="33">
        <v>171</v>
      </c>
      <c r="F327" s="92">
        <v>536</v>
      </c>
      <c r="G327" s="4">
        <v>19.095208333333336</v>
      </c>
      <c r="H327" s="37">
        <v>307.00624999999997</v>
      </c>
      <c r="I327" s="4">
        <v>21.774791666666662</v>
      </c>
      <c r="J327" s="37" t="s">
        <v>27</v>
      </c>
      <c r="K327" s="4" t="s">
        <v>27</v>
      </c>
      <c r="L327" s="37" t="s">
        <v>27</v>
      </c>
      <c r="M327" s="4" t="s">
        <v>27</v>
      </c>
      <c r="N327" s="63">
        <v>50.682242857142903</v>
      </c>
      <c r="O327" s="6">
        <v>50.682242857142903</v>
      </c>
      <c r="P327" s="37">
        <v>4.378945782857147</v>
      </c>
      <c r="Q327" s="7">
        <f t="shared" si="10"/>
        <v>4.378945782857147</v>
      </c>
      <c r="R327" s="60">
        <v>307.00624999999997</v>
      </c>
      <c r="S327" s="61">
        <v>2240.1018037499998</v>
      </c>
      <c r="T327" s="91"/>
      <c r="U327" s="89">
        <v>72503.617360992794</v>
      </c>
      <c r="V327" s="77">
        <v>1.9547976683589362E-3</v>
      </c>
      <c r="W327" s="80">
        <v>6.039623872909044E-5</v>
      </c>
      <c r="X327" s="86">
        <f t="shared" si="11"/>
        <v>12188.908507896427</v>
      </c>
    </row>
    <row r="328" spans="1:24" x14ac:dyDescent="0.3">
      <c r="A328" s="93">
        <v>2007</v>
      </c>
      <c r="B328" s="29">
        <v>39254</v>
      </c>
      <c r="C328" s="33">
        <v>6</v>
      </c>
      <c r="D328" s="2">
        <v>21</v>
      </c>
      <c r="E328" s="33">
        <v>172</v>
      </c>
      <c r="F328" s="92">
        <v>537</v>
      </c>
      <c r="G328" s="4">
        <v>21.087500000000002</v>
      </c>
      <c r="H328" s="37">
        <v>306.46875000000006</v>
      </c>
      <c r="I328" s="4">
        <v>23.061875000000001</v>
      </c>
      <c r="J328" s="37" t="s">
        <v>27</v>
      </c>
      <c r="K328" s="4" t="s">
        <v>27</v>
      </c>
      <c r="L328" s="37" t="s">
        <v>27</v>
      </c>
      <c r="M328" s="4" t="s">
        <v>27</v>
      </c>
      <c r="N328" s="63">
        <v>77.108666666666693</v>
      </c>
      <c r="O328" s="6">
        <v>77.108666666666693</v>
      </c>
      <c r="P328" s="37">
        <v>6.6621888000000027</v>
      </c>
      <c r="Q328" s="7">
        <f t="shared" si="10"/>
        <v>6.6621888000000018</v>
      </c>
      <c r="R328" s="60">
        <v>306.46875000000006</v>
      </c>
      <c r="S328" s="61">
        <v>2236.1798812500001</v>
      </c>
      <c r="T328" s="91"/>
      <c r="U328" s="89">
        <v>72406.73354010722</v>
      </c>
      <c r="V328" s="77">
        <v>2.9792723098268428E-3</v>
      </c>
      <c r="W328" s="80">
        <v>9.2010624900095965E-5</v>
      </c>
      <c r="X328" s="86">
        <f t="shared" si="11"/>
        <v>12195.570696696428</v>
      </c>
    </row>
    <row r="329" spans="1:24" x14ac:dyDescent="0.3">
      <c r="A329" s="93">
        <v>2007</v>
      </c>
      <c r="B329" s="29">
        <v>39255</v>
      </c>
      <c r="C329" s="33">
        <v>6</v>
      </c>
      <c r="D329" s="2">
        <v>22</v>
      </c>
      <c r="E329" s="33">
        <v>173</v>
      </c>
      <c r="F329" s="92">
        <v>538</v>
      </c>
      <c r="G329" s="4">
        <v>19.443958333333338</v>
      </c>
      <c r="H329" s="37">
        <v>306.51458333333335</v>
      </c>
      <c r="I329" s="4">
        <v>21.780208333333334</v>
      </c>
      <c r="J329" s="37" t="s">
        <v>27</v>
      </c>
      <c r="K329" s="4" t="s">
        <v>27</v>
      </c>
      <c r="L329" s="37" t="s">
        <v>27</v>
      </c>
      <c r="M329" s="4" t="s">
        <v>27</v>
      </c>
      <c r="N329" s="63">
        <v>112.424248648649</v>
      </c>
      <c r="O329" s="6">
        <v>112.424248648649</v>
      </c>
      <c r="P329" s="37">
        <v>9.7134550832432733</v>
      </c>
      <c r="Q329" s="7">
        <f t="shared" si="10"/>
        <v>9.7134550832432733</v>
      </c>
      <c r="R329" s="60">
        <v>306.51458333333335</v>
      </c>
      <c r="S329" s="61">
        <v>2236.5143087500001</v>
      </c>
      <c r="T329" s="91"/>
      <c r="U329" s="89">
        <v>72309.849719221646</v>
      </c>
      <c r="V329" s="77">
        <v>4.343122261834388E-3</v>
      </c>
      <c r="W329" s="80">
        <v>1.3433100913583023E-4</v>
      </c>
      <c r="X329" s="86">
        <f t="shared" si="11"/>
        <v>12205.284151779671</v>
      </c>
    </row>
    <row r="330" spans="1:24" x14ac:dyDescent="0.3">
      <c r="A330" s="93">
        <v>2007</v>
      </c>
      <c r="B330" s="29">
        <v>39256</v>
      </c>
      <c r="C330" s="33">
        <v>6</v>
      </c>
      <c r="D330" s="2">
        <v>23</v>
      </c>
      <c r="E330" s="33">
        <v>174</v>
      </c>
      <c r="F330" s="92">
        <v>539</v>
      </c>
      <c r="G330" s="4">
        <v>18.456041666666671</v>
      </c>
      <c r="H330" s="37">
        <v>308.08958333333345</v>
      </c>
      <c r="I330" s="4">
        <v>21.232916666666664</v>
      </c>
      <c r="J330" s="37" t="s">
        <v>27</v>
      </c>
      <c r="K330" s="4" t="s">
        <v>27</v>
      </c>
      <c r="L330" s="37" t="s">
        <v>27</v>
      </c>
      <c r="M330" s="4" t="s">
        <v>27</v>
      </c>
      <c r="N330" s="63">
        <v>88.302397368421097</v>
      </c>
      <c r="O330" s="6">
        <v>88.302397368421097</v>
      </c>
      <c r="P330" s="37">
        <v>7.629327132631583</v>
      </c>
      <c r="Q330" s="7">
        <f t="shared" si="10"/>
        <v>7.6293271326315839</v>
      </c>
      <c r="R330" s="60">
        <v>308.08958333333345</v>
      </c>
      <c r="S330" s="61">
        <v>2248.0064537500007</v>
      </c>
      <c r="T330" s="91"/>
      <c r="U330" s="89">
        <v>72212.965898336071</v>
      </c>
      <c r="V330" s="77">
        <v>3.3938190523896223E-3</v>
      </c>
      <c r="W330" s="80">
        <v>1.0565037784727491E-4</v>
      </c>
      <c r="X330" s="86">
        <f t="shared" si="11"/>
        <v>12212.913478912304</v>
      </c>
    </row>
    <row r="331" spans="1:24" x14ac:dyDescent="0.3">
      <c r="A331" s="93">
        <v>2007</v>
      </c>
      <c r="B331" s="29">
        <v>39257</v>
      </c>
      <c r="C331" s="33">
        <v>6</v>
      </c>
      <c r="D331" s="2">
        <v>24</v>
      </c>
      <c r="E331" s="33">
        <v>175</v>
      </c>
      <c r="F331" s="92">
        <v>540</v>
      </c>
      <c r="G331" s="4">
        <v>16.556874999999998</v>
      </c>
      <c r="H331" s="37">
        <v>308.89791666666656</v>
      </c>
      <c r="I331" s="4">
        <v>19.828437500000003</v>
      </c>
      <c r="J331" s="37" t="s">
        <v>27</v>
      </c>
      <c r="K331" s="4" t="s">
        <v>27</v>
      </c>
      <c r="L331" s="37" t="s">
        <v>27</v>
      </c>
      <c r="M331" s="4" t="s">
        <v>27</v>
      </c>
      <c r="N331" s="63">
        <v>91.685686956521707</v>
      </c>
      <c r="O331" s="6">
        <v>91.685686956521707</v>
      </c>
      <c r="P331" s="37">
        <v>7.9216433530434749</v>
      </c>
      <c r="Q331" s="7">
        <f t="shared" si="10"/>
        <v>7.9216433530434758</v>
      </c>
      <c r="R331" s="60">
        <v>308.89791666666656</v>
      </c>
      <c r="S331" s="61">
        <v>2253.9045387499991</v>
      </c>
      <c r="T331" s="91"/>
      <c r="U331" s="89">
        <v>72116.082077450497</v>
      </c>
      <c r="V331" s="77">
        <v>3.5146312618176663E-3</v>
      </c>
      <c r="W331" s="80">
        <v>1.098457254587939E-4</v>
      </c>
      <c r="X331" s="86">
        <f t="shared" si="11"/>
        <v>12220.835122265347</v>
      </c>
    </row>
    <row r="332" spans="1:24" x14ac:dyDescent="0.3">
      <c r="A332" s="93">
        <v>2007</v>
      </c>
      <c r="B332" s="29">
        <v>39258</v>
      </c>
      <c r="C332" s="33">
        <v>6</v>
      </c>
      <c r="D332" s="2">
        <v>25</v>
      </c>
      <c r="E332" s="33">
        <v>176</v>
      </c>
      <c r="F332" s="92">
        <v>541</v>
      </c>
      <c r="G332" s="4">
        <v>15.056041666666667</v>
      </c>
      <c r="H332" s="37">
        <v>309.05833333333339</v>
      </c>
      <c r="I332" s="4">
        <v>18.990416666666665</v>
      </c>
      <c r="J332" s="37">
        <v>8.8714444444444442</v>
      </c>
      <c r="K332" s="4">
        <v>11.215999999999999</v>
      </c>
      <c r="L332" s="37">
        <v>14.612555555555558</v>
      </c>
      <c r="M332" s="4">
        <v>18.115222222222222</v>
      </c>
      <c r="N332" s="63">
        <v>54.074100000000001</v>
      </c>
      <c r="O332" s="6">
        <v>54.074100000000001</v>
      </c>
      <c r="P332" s="37">
        <v>4.6720022400000003</v>
      </c>
      <c r="Q332" s="7">
        <f t="shared" si="10"/>
        <v>4.6720022400000003</v>
      </c>
      <c r="R332" s="60">
        <v>309.05833333333339</v>
      </c>
      <c r="S332" s="61">
        <v>2255.0750350000003</v>
      </c>
      <c r="T332" s="91"/>
      <c r="U332" s="89">
        <v>72019.198256564923</v>
      </c>
      <c r="V332" s="77">
        <v>2.0717724100031997E-3</v>
      </c>
      <c r="W332" s="80">
        <v>6.4871622471500135E-5</v>
      </c>
      <c r="X332" s="86">
        <f t="shared" si="11"/>
        <v>12225.507124505348</v>
      </c>
    </row>
    <row r="333" spans="1:24" x14ac:dyDescent="0.3">
      <c r="A333" s="93">
        <v>2007</v>
      </c>
      <c r="B333" s="29">
        <v>39259</v>
      </c>
      <c r="C333" s="33">
        <v>6</v>
      </c>
      <c r="D333" s="2">
        <v>26</v>
      </c>
      <c r="E333" s="33">
        <v>177</v>
      </c>
      <c r="F333" s="92">
        <v>542</v>
      </c>
      <c r="G333" s="4">
        <v>16.886041666666667</v>
      </c>
      <c r="H333" s="37">
        <v>308.70208333333341</v>
      </c>
      <c r="I333" s="4">
        <v>21.053333333333331</v>
      </c>
      <c r="J333" s="37">
        <v>8.8831249999999997</v>
      </c>
      <c r="K333" s="4">
        <v>11.301527777777777</v>
      </c>
      <c r="L333" s="37">
        <v>14.891388888888889</v>
      </c>
      <c r="M333" s="4">
        <v>19.610763888888886</v>
      </c>
      <c r="N333" s="63" t="s">
        <v>27</v>
      </c>
      <c r="O333" s="6">
        <v>79.939425999999997</v>
      </c>
      <c r="P333" s="37" t="s">
        <v>27</v>
      </c>
      <c r="Q333" s="7">
        <f t="shared" si="10"/>
        <v>6.9067664064000001</v>
      </c>
      <c r="R333" s="60">
        <v>308.70208333333341</v>
      </c>
      <c r="S333" s="61">
        <v>2252.4756212500006</v>
      </c>
      <c r="T333" s="91"/>
      <c r="U333" s="89">
        <v>71922.314435679349</v>
      </c>
      <c r="V333" s="77" t="s">
        <v>27</v>
      </c>
      <c r="W333" s="80" t="s">
        <v>27</v>
      </c>
      <c r="X333" s="86">
        <f t="shared" si="11"/>
        <v>12232.413890911748</v>
      </c>
    </row>
    <row r="334" spans="1:24" x14ac:dyDescent="0.3">
      <c r="A334" s="93">
        <v>2007</v>
      </c>
      <c r="B334" s="29">
        <v>39260</v>
      </c>
      <c r="C334" s="33">
        <v>6</v>
      </c>
      <c r="D334" s="2">
        <v>27</v>
      </c>
      <c r="E334" s="33">
        <v>178</v>
      </c>
      <c r="F334" s="92">
        <v>543</v>
      </c>
      <c r="G334" s="4">
        <v>19.224791666666665</v>
      </c>
      <c r="H334" s="37">
        <v>308.46875000000006</v>
      </c>
      <c r="I334" s="4">
        <v>22.01927083333333</v>
      </c>
      <c r="J334" s="37">
        <v>9.0491666666666664</v>
      </c>
      <c r="K334" s="4">
        <v>10.819027777777777</v>
      </c>
      <c r="L334" s="37">
        <v>13.611874999999996</v>
      </c>
      <c r="M334" s="4">
        <v>19.348819444444445</v>
      </c>
      <c r="N334" s="63">
        <v>105.80475199999999</v>
      </c>
      <c r="O334" s="6">
        <v>105.80475199999999</v>
      </c>
      <c r="P334" s="37">
        <v>9.1415305727999989</v>
      </c>
      <c r="Q334" s="7">
        <f t="shared" si="10"/>
        <v>9.1415305727999989</v>
      </c>
      <c r="R334" s="60">
        <v>308.46875000000006</v>
      </c>
      <c r="S334" s="61">
        <v>2250.7730812500004</v>
      </c>
      <c r="T334" s="91"/>
      <c r="U334" s="89">
        <v>71825.430614793775</v>
      </c>
      <c r="V334" s="77">
        <v>4.0615069768486448E-3</v>
      </c>
      <c r="W334" s="80">
        <v>1.2727428843172339E-4</v>
      </c>
      <c r="X334" s="86">
        <f t="shared" si="11"/>
        <v>12241.555421484549</v>
      </c>
    </row>
    <row r="335" spans="1:24" x14ac:dyDescent="0.3">
      <c r="A335" s="93">
        <v>2007</v>
      </c>
      <c r="B335" s="29">
        <v>39261</v>
      </c>
      <c r="C335" s="33">
        <v>6</v>
      </c>
      <c r="D335" s="2">
        <v>28</v>
      </c>
      <c r="E335" s="33">
        <v>179</v>
      </c>
      <c r="F335" s="92">
        <v>544</v>
      </c>
      <c r="G335" s="4">
        <v>18.548750000000002</v>
      </c>
      <c r="H335" s="37">
        <v>307.94583333333327</v>
      </c>
      <c r="I335" s="4">
        <v>22.227083333333336</v>
      </c>
      <c r="J335" s="37">
        <v>9.1506249999999998</v>
      </c>
      <c r="K335" s="4">
        <v>10.404305555555553</v>
      </c>
      <c r="L335" s="37">
        <v>12.933749999999996</v>
      </c>
      <c r="M335" s="4">
        <v>19.828611111111105</v>
      </c>
      <c r="N335" s="63">
        <v>129.127294444444</v>
      </c>
      <c r="O335" s="6">
        <v>129.127294444444</v>
      </c>
      <c r="P335" s="37">
        <v>11.15659823999996</v>
      </c>
      <c r="Q335" s="7">
        <f t="shared" si="10"/>
        <v>11.156598239999962</v>
      </c>
      <c r="R335" s="60">
        <v>307.94583333333327</v>
      </c>
      <c r="S335" s="61">
        <v>2246.9575674999996</v>
      </c>
      <c r="T335" s="91"/>
      <c r="U335" s="89">
        <v>71728.546793908201</v>
      </c>
      <c r="V335" s="77">
        <v>4.9652020142120293E-3</v>
      </c>
      <c r="W335" s="80">
        <v>1.5553916451221725E-4</v>
      </c>
      <c r="X335" s="86">
        <f t="shared" si="11"/>
        <v>12252.712019724549</v>
      </c>
    </row>
    <row r="336" spans="1:24" x14ac:dyDescent="0.3">
      <c r="A336" s="93">
        <v>2007</v>
      </c>
      <c r="B336" s="29">
        <v>39262</v>
      </c>
      <c r="C336" s="33">
        <v>6</v>
      </c>
      <c r="D336" s="2">
        <v>29</v>
      </c>
      <c r="E336" s="33">
        <v>180</v>
      </c>
      <c r="F336" s="92">
        <v>545</v>
      </c>
      <c r="G336" s="4">
        <v>13.433125000000006</v>
      </c>
      <c r="H336" s="37">
        <v>307.40208333333322</v>
      </c>
      <c r="I336" s="4">
        <v>18.346145833333335</v>
      </c>
      <c r="J336" s="37">
        <v>9.3265277777777769</v>
      </c>
      <c r="K336" s="4">
        <v>10.660138888888888</v>
      </c>
      <c r="L336" s="37">
        <v>13.302500000000002</v>
      </c>
      <c r="M336" s="4">
        <v>17.72861111111111</v>
      </c>
      <c r="N336" s="63" t="s">
        <v>27</v>
      </c>
      <c r="O336" s="6">
        <v>131.49863813131299</v>
      </c>
      <c r="P336" s="37" t="s">
        <v>27</v>
      </c>
      <c r="Q336" s="7">
        <f t="shared" si="10"/>
        <v>11.361482334545443</v>
      </c>
      <c r="R336" s="60">
        <v>307.40208333333322</v>
      </c>
      <c r="S336" s="61">
        <v>2242.9900412499992</v>
      </c>
      <c r="T336" s="91"/>
      <c r="U336" s="89">
        <v>71631.662973022627</v>
      </c>
      <c r="V336" s="77" t="s">
        <v>27</v>
      </c>
      <c r="W336" s="80" t="s">
        <v>27</v>
      </c>
      <c r="X336" s="86">
        <f t="shared" si="11"/>
        <v>12264.073502059095</v>
      </c>
    </row>
    <row r="337" spans="1:24" x14ac:dyDescent="0.3">
      <c r="A337" s="93">
        <v>2007</v>
      </c>
      <c r="B337" s="29">
        <v>39263</v>
      </c>
      <c r="C337" s="33">
        <v>6</v>
      </c>
      <c r="D337" s="2">
        <v>30</v>
      </c>
      <c r="E337" s="33">
        <v>181</v>
      </c>
      <c r="F337" s="92">
        <v>546</v>
      </c>
      <c r="G337" s="4">
        <v>16.668125</v>
      </c>
      <c r="H337" s="37">
        <v>307.18333333333322</v>
      </c>
      <c r="I337" s="4">
        <v>21.497604166666665</v>
      </c>
      <c r="J337" s="37">
        <v>9.2786805555555549</v>
      </c>
      <c r="K337" s="4">
        <v>10.510833333333336</v>
      </c>
      <c r="L337" s="37">
        <v>13.266666666666666</v>
      </c>
      <c r="M337" s="4">
        <v>17.620208333333327</v>
      </c>
      <c r="N337" s="63" t="s">
        <v>27</v>
      </c>
      <c r="O337" s="6">
        <v>133.869981818182</v>
      </c>
      <c r="P337" s="37" t="s">
        <v>27</v>
      </c>
      <c r="Q337" s="7">
        <f t="shared" si="10"/>
        <v>11.566366429090925</v>
      </c>
      <c r="R337" s="60">
        <v>307.18333333333322</v>
      </c>
      <c r="S337" s="61">
        <v>2241.3939099999993</v>
      </c>
      <c r="T337" s="91"/>
      <c r="U337" s="89">
        <v>71534.779152137053</v>
      </c>
      <c r="V337" s="77" t="s">
        <v>27</v>
      </c>
      <c r="W337" s="80" t="s">
        <v>27</v>
      </c>
      <c r="X337" s="86">
        <f t="shared" si="11"/>
        <v>12275.639868488186</v>
      </c>
    </row>
    <row r="338" spans="1:24" x14ac:dyDescent="0.3">
      <c r="A338" s="93">
        <v>2007</v>
      </c>
      <c r="B338" s="29">
        <v>39264</v>
      </c>
      <c r="C338" s="33">
        <v>7</v>
      </c>
      <c r="D338" s="2">
        <v>1</v>
      </c>
      <c r="E338" s="33">
        <v>182</v>
      </c>
      <c r="F338" s="92">
        <v>547</v>
      </c>
      <c r="G338" s="4">
        <v>20.380208333333329</v>
      </c>
      <c r="H338" s="37">
        <v>306.49583333333334</v>
      </c>
      <c r="I338" s="4">
        <v>22.644895833333329</v>
      </c>
      <c r="J338" s="37">
        <v>9.2924999999999986</v>
      </c>
      <c r="K338" s="4">
        <v>10.482013888888886</v>
      </c>
      <c r="L338" s="37">
        <v>13.057569444444445</v>
      </c>
      <c r="M338" s="4">
        <v>18.544305555555557</v>
      </c>
      <c r="N338" s="63" t="s">
        <v>27</v>
      </c>
      <c r="O338" s="6">
        <v>136.24132550505101</v>
      </c>
      <c r="P338" s="37" t="s">
        <v>27</v>
      </c>
      <c r="Q338" s="7">
        <f t="shared" si="10"/>
        <v>11.771250523636407</v>
      </c>
      <c r="R338" s="60">
        <v>306.49583333333334</v>
      </c>
      <c r="S338" s="61">
        <v>2236.3774974999997</v>
      </c>
      <c r="T338" s="91"/>
      <c r="U338" s="89">
        <v>71437.895331251479</v>
      </c>
      <c r="V338" s="77" t="s">
        <v>27</v>
      </c>
      <c r="W338" s="80" t="s">
        <v>27</v>
      </c>
      <c r="X338" s="86">
        <f t="shared" si="11"/>
        <v>12287.411119011822</v>
      </c>
    </row>
    <row r="339" spans="1:24" x14ac:dyDescent="0.3">
      <c r="A339" s="93">
        <v>2007</v>
      </c>
      <c r="B339" s="29">
        <v>39265</v>
      </c>
      <c r="C339" s="33">
        <v>7</v>
      </c>
      <c r="D339" s="2">
        <v>2</v>
      </c>
      <c r="E339" s="33">
        <v>183</v>
      </c>
      <c r="F339" s="92">
        <v>548</v>
      </c>
      <c r="G339" s="4">
        <v>22.642916666666668</v>
      </c>
      <c r="H339" s="37">
        <v>306.4319148936172</v>
      </c>
      <c r="I339" s="4">
        <v>24.760208333333331</v>
      </c>
      <c r="J339" s="37">
        <v>9.4070833333333326</v>
      </c>
      <c r="K339" s="4">
        <v>10.363125000000002</v>
      </c>
      <c r="L339" s="37">
        <v>13.01673611111111</v>
      </c>
      <c r="M339" s="4">
        <v>19.640763888888895</v>
      </c>
      <c r="N339" s="63" t="s">
        <v>27</v>
      </c>
      <c r="O339" s="6">
        <v>138.612669191919</v>
      </c>
      <c r="P339" s="37" t="s">
        <v>27</v>
      </c>
      <c r="Q339" s="7">
        <f t="shared" si="10"/>
        <v>11.976134618181803</v>
      </c>
      <c r="R339" s="60">
        <v>306.4319148936172</v>
      </c>
      <c r="S339" s="61">
        <v>2235.9111102127672</v>
      </c>
      <c r="T339" s="91"/>
      <c r="U339" s="89">
        <v>71341.011510365905</v>
      </c>
      <c r="V339" s="77" t="s">
        <v>27</v>
      </c>
      <c r="W339" s="80" t="s">
        <v>27</v>
      </c>
      <c r="X339" s="86">
        <f t="shared" si="11"/>
        <v>12299.387253630004</v>
      </c>
    </row>
    <row r="340" spans="1:24" x14ac:dyDescent="0.3">
      <c r="A340" s="93">
        <v>2007</v>
      </c>
      <c r="B340" s="29">
        <v>39266</v>
      </c>
      <c r="C340" s="33">
        <v>7</v>
      </c>
      <c r="D340" s="2">
        <v>3</v>
      </c>
      <c r="E340" s="33">
        <v>184</v>
      </c>
      <c r="F340" s="92">
        <v>549</v>
      </c>
      <c r="G340" s="4">
        <v>20.960416666666664</v>
      </c>
      <c r="H340" s="37">
        <v>307.28958333333327</v>
      </c>
      <c r="I340" s="4">
        <v>24.717604166666668</v>
      </c>
      <c r="J340" s="37">
        <v>9.4479166666666696</v>
      </c>
      <c r="K340" s="4">
        <v>10.386805555555556</v>
      </c>
      <c r="L340" s="37">
        <v>13.073819444444444</v>
      </c>
      <c r="M340" s="4">
        <v>21.099930555555559</v>
      </c>
      <c r="N340" s="63" t="s">
        <v>27</v>
      </c>
      <c r="O340" s="6">
        <v>140.98401287878801</v>
      </c>
      <c r="P340" s="37" t="s">
        <v>27</v>
      </c>
      <c r="Q340" s="7">
        <f t="shared" si="10"/>
        <v>12.181018712727282</v>
      </c>
      <c r="R340" s="60">
        <v>307.28958333333327</v>
      </c>
      <c r="S340" s="61">
        <v>2242.1691737499991</v>
      </c>
      <c r="T340" s="91"/>
      <c r="U340" s="89">
        <v>71244.12768948033</v>
      </c>
      <c r="V340" s="77" t="s">
        <v>27</v>
      </c>
      <c r="W340" s="80" t="s">
        <v>27</v>
      </c>
      <c r="X340" s="86">
        <f t="shared" si="11"/>
        <v>12311.568272342731</v>
      </c>
    </row>
    <row r="341" spans="1:24" x14ac:dyDescent="0.3">
      <c r="A341" s="93">
        <v>2007</v>
      </c>
      <c r="B341" s="29">
        <v>39267</v>
      </c>
      <c r="C341" s="33">
        <v>7</v>
      </c>
      <c r="D341" s="2">
        <v>4</v>
      </c>
      <c r="E341" s="33">
        <v>185</v>
      </c>
      <c r="F341" s="92">
        <v>550</v>
      </c>
      <c r="G341" s="4">
        <v>19.230208333333334</v>
      </c>
      <c r="H341" s="37">
        <v>306.58333333333337</v>
      </c>
      <c r="I341" s="4">
        <v>23.643645833333338</v>
      </c>
      <c r="J341" s="37">
        <v>9.4713888888888889</v>
      </c>
      <c r="K341" s="4">
        <v>10.669166666666664</v>
      </c>
      <c r="L341" s="37">
        <v>13.137569444444445</v>
      </c>
      <c r="M341" s="4">
        <v>20.523958333333329</v>
      </c>
      <c r="N341" s="63" t="s">
        <v>27</v>
      </c>
      <c r="O341" s="6">
        <v>143.35535656565699</v>
      </c>
      <c r="P341" s="37" t="s">
        <v>27</v>
      </c>
      <c r="Q341" s="7">
        <f t="shared" si="10"/>
        <v>12.385902807272764</v>
      </c>
      <c r="R341" s="60">
        <v>306.58333333333297</v>
      </c>
      <c r="S341" s="61">
        <v>2237.0159499999972</v>
      </c>
      <c r="T341" s="91"/>
      <c r="U341" s="89">
        <v>71147.243868594756</v>
      </c>
      <c r="V341" s="77" t="s">
        <v>27</v>
      </c>
      <c r="W341" s="80" t="s">
        <v>27</v>
      </c>
      <c r="X341" s="86">
        <f t="shared" si="11"/>
        <v>12323.954175150004</v>
      </c>
    </row>
    <row r="342" spans="1:24" x14ac:dyDescent="0.3">
      <c r="A342" s="93">
        <v>2007</v>
      </c>
      <c r="B342" s="29">
        <v>39268</v>
      </c>
      <c r="C342" s="33">
        <v>7</v>
      </c>
      <c r="D342" s="2">
        <v>5</v>
      </c>
      <c r="E342" s="33">
        <v>186</v>
      </c>
      <c r="F342" s="92">
        <v>551</v>
      </c>
      <c r="G342" s="4">
        <v>21.250625000000003</v>
      </c>
      <c r="H342" s="37">
        <v>306.03958333333327</v>
      </c>
      <c r="I342" s="4">
        <v>24.176666666666669</v>
      </c>
      <c r="J342" s="37">
        <v>9.5229166666666654</v>
      </c>
      <c r="K342" s="4">
        <v>10.486805555555556</v>
      </c>
      <c r="L342" s="37">
        <v>13.396944444444438</v>
      </c>
      <c r="M342" s="4">
        <v>20.294027777777774</v>
      </c>
      <c r="N342" s="63" t="s">
        <v>27</v>
      </c>
      <c r="O342" s="6">
        <v>145.72670025252501</v>
      </c>
      <c r="P342" s="37" t="s">
        <v>27</v>
      </c>
      <c r="Q342" s="7">
        <f t="shared" si="10"/>
        <v>12.590786901818159</v>
      </c>
      <c r="R342" s="60">
        <v>306.03958333333327</v>
      </c>
      <c r="S342" s="61">
        <v>2233.0484237499995</v>
      </c>
      <c r="T342" s="91"/>
      <c r="U342" s="89">
        <v>71050.360047709182</v>
      </c>
      <c r="V342" s="77" t="s">
        <v>27</v>
      </c>
      <c r="W342" s="80" t="s">
        <v>27</v>
      </c>
      <c r="X342" s="86">
        <f t="shared" si="11"/>
        <v>12336.544962051821</v>
      </c>
    </row>
    <row r="343" spans="1:24" x14ac:dyDescent="0.3">
      <c r="A343" s="93">
        <v>2007</v>
      </c>
      <c r="B343" s="29">
        <v>39269</v>
      </c>
      <c r="C343" s="33">
        <v>7</v>
      </c>
      <c r="D343" s="2">
        <v>6</v>
      </c>
      <c r="E343" s="33">
        <v>187</v>
      </c>
      <c r="F343" s="92">
        <v>552</v>
      </c>
      <c r="G343" s="4">
        <v>21.136041666666667</v>
      </c>
      <c r="H343" s="37">
        <v>305.5833333333332</v>
      </c>
      <c r="I343" s="4">
        <v>25.209270833333331</v>
      </c>
      <c r="J343" s="37">
        <v>9.518472222222222</v>
      </c>
      <c r="K343" s="4">
        <v>10.618263888888889</v>
      </c>
      <c r="L343" s="37">
        <v>13.422986111111115</v>
      </c>
      <c r="M343" s="4">
        <v>21.26381944444444</v>
      </c>
      <c r="N343" s="63" t="s">
        <v>27</v>
      </c>
      <c r="O343" s="6">
        <v>148.09804393939399</v>
      </c>
      <c r="P343" s="37" t="s">
        <v>27</v>
      </c>
      <c r="Q343" s="7">
        <f t="shared" si="10"/>
        <v>12.79567099636364</v>
      </c>
      <c r="R343" s="60">
        <v>305.5833333333332</v>
      </c>
      <c r="S343" s="61">
        <v>2229.7193499999989</v>
      </c>
      <c r="T343" s="91"/>
      <c r="U343" s="89">
        <v>70953.476226823608</v>
      </c>
      <c r="V343" s="77" t="s">
        <v>27</v>
      </c>
      <c r="W343" s="80" t="s">
        <v>27</v>
      </c>
      <c r="X343" s="86">
        <f t="shared" si="11"/>
        <v>12349.340633048185</v>
      </c>
    </row>
    <row r="344" spans="1:24" x14ac:dyDescent="0.3">
      <c r="A344" s="93">
        <v>2007</v>
      </c>
      <c r="B344" s="29">
        <v>39270</v>
      </c>
      <c r="C344" s="33">
        <v>7</v>
      </c>
      <c r="D344" s="2">
        <v>7</v>
      </c>
      <c r="E344" s="33">
        <v>188</v>
      </c>
      <c r="F344" s="92">
        <v>553</v>
      </c>
      <c r="G344" s="4">
        <v>20.965833333333332</v>
      </c>
      <c r="H344" s="37">
        <v>305.04791666666665</v>
      </c>
      <c r="I344" s="4">
        <v>25.16791666666667</v>
      </c>
      <c r="J344" s="37">
        <v>9.4954166666666691</v>
      </c>
      <c r="K344" s="4">
        <v>10.830625</v>
      </c>
      <c r="L344" s="37">
        <v>13.049722222222222</v>
      </c>
      <c r="M344" s="4">
        <v>21.062847222222221</v>
      </c>
      <c r="N344" s="63" t="s">
        <v>27</v>
      </c>
      <c r="O344" s="6">
        <v>150.469387626263</v>
      </c>
      <c r="P344" s="37" t="s">
        <v>27</v>
      </c>
      <c r="Q344" s="7">
        <f t="shared" si="10"/>
        <v>13.000555090909124</v>
      </c>
      <c r="R344" s="60">
        <v>305.04791666666665</v>
      </c>
      <c r="S344" s="61">
        <v>2225.8126287499999</v>
      </c>
      <c r="T344" s="91"/>
      <c r="U344" s="89">
        <v>70856.592405938034</v>
      </c>
      <c r="V344" s="77" t="s">
        <v>27</v>
      </c>
      <c r="W344" s="80" t="s">
        <v>27</v>
      </c>
      <c r="X344" s="86">
        <f t="shared" si="11"/>
        <v>12362.341188139095</v>
      </c>
    </row>
    <row r="345" spans="1:24" x14ac:dyDescent="0.3">
      <c r="A345" s="93">
        <v>2007</v>
      </c>
      <c r="B345" s="29">
        <v>39271</v>
      </c>
      <c r="C345" s="33">
        <v>7</v>
      </c>
      <c r="D345" s="2">
        <v>8</v>
      </c>
      <c r="E345" s="33">
        <v>189</v>
      </c>
      <c r="F345" s="92">
        <v>554</v>
      </c>
      <c r="G345" s="4">
        <v>21.594999999999999</v>
      </c>
      <c r="H345" s="37">
        <v>304.69166666666666</v>
      </c>
      <c r="I345" s="4">
        <v>26.497395833333343</v>
      </c>
      <c r="J345" s="37">
        <v>9.5918749999999999</v>
      </c>
      <c r="K345" s="4">
        <v>10.966388888888888</v>
      </c>
      <c r="L345" s="37">
        <v>13.147083333333335</v>
      </c>
      <c r="M345" s="4">
        <v>21.642569444444444</v>
      </c>
      <c r="N345" s="63" t="s">
        <v>27</v>
      </c>
      <c r="O345" s="6">
        <v>152.84073131313099</v>
      </c>
      <c r="P345" s="37" t="s">
        <v>27</v>
      </c>
      <c r="Q345" s="7">
        <f t="shared" si="10"/>
        <v>13.205439185454518</v>
      </c>
      <c r="R345" s="60">
        <v>304.69166666666666</v>
      </c>
      <c r="S345" s="61">
        <v>2223.2132149999998</v>
      </c>
      <c r="T345" s="91"/>
      <c r="U345" s="89">
        <v>70759.70858505246</v>
      </c>
      <c r="V345" s="77" t="s">
        <v>27</v>
      </c>
      <c r="W345" s="80" t="s">
        <v>27</v>
      </c>
      <c r="X345" s="86">
        <f t="shared" si="11"/>
        <v>12375.546627324549</v>
      </c>
    </row>
    <row r="346" spans="1:24" x14ac:dyDescent="0.3">
      <c r="A346" s="93">
        <v>2007</v>
      </c>
      <c r="B346" s="29">
        <v>39272</v>
      </c>
      <c r="C346" s="33">
        <v>7</v>
      </c>
      <c r="D346" s="2">
        <v>9</v>
      </c>
      <c r="E346" s="33">
        <v>190</v>
      </c>
      <c r="F346" s="92">
        <v>555</v>
      </c>
      <c r="G346" s="4">
        <v>21.692499999999999</v>
      </c>
      <c r="H346" s="37">
        <v>303.99583333333351</v>
      </c>
      <c r="I346" s="4">
        <v>26.610520833333332</v>
      </c>
      <c r="J346" s="37">
        <v>9.6339583333333323</v>
      </c>
      <c r="K346" s="4">
        <v>11.042916666666663</v>
      </c>
      <c r="L346" s="37">
        <v>13.528819444444444</v>
      </c>
      <c r="M346" s="4">
        <v>21.73138888888889</v>
      </c>
      <c r="N346" s="63">
        <v>155.212075</v>
      </c>
      <c r="O346" s="6">
        <v>155.212075</v>
      </c>
      <c r="P346" s="37">
        <v>13.410323279999998</v>
      </c>
      <c r="Q346" s="7">
        <f t="shared" si="10"/>
        <v>13.41032328</v>
      </c>
      <c r="R346" s="60">
        <v>303.99583333333351</v>
      </c>
      <c r="S346" s="61">
        <v>2218.1359975000009</v>
      </c>
      <c r="T346" s="91"/>
      <c r="U346" s="89">
        <v>70662.824764166886</v>
      </c>
      <c r="V346" s="77">
        <v>6.0457624307591598E-3</v>
      </c>
      <c r="W346" s="80">
        <v>1.8977904329123808E-4</v>
      </c>
      <c r="X346" s="86">
        <f t="shared" si="11"/>
        <v>12388.95695060455</v>
      </c>
    </row>
    <row r="347" spans="1:24" x14ac:dyDescent="0.3">
      <c r="A347" s="93">
        <v>2007</v>
      </c>
      <c r="B347" s="29">
        <v>39273</v>
      </c>
      <c r="C347" s="33">
        <v>7</v>
      </c>
      <c r="D347" s="2">
        <v>10</v>
      </c>
      <c r="E347" s="33">
        <v>191</v>
      </c>
      <c r="F347" s="92">
        <v>556</v>
      </c>
      <c r="G347" s="4">
        <v>23.749583333333334</v>
      </c>
      <c r="H347" s="37">
        <v>303.65416666666664</v>
      </c>
      <c r="I347" s="4">
        <v>26.026979166666671</v>
      </c>
      <c r="J347" s="37">
        <v>9.7077777777777801</v>
      </c>
      <c r="K347" s="4">
        <v>11.060555555555554</v>
      </c>
      <c r="L347" s="37">
        <v>13.880208333333329</v>
      </c>
      <c r="M347" s="4">
        <v>21.969652777777778</v>
      </c>
      <c r="N347" s="63" t="s">
        <v>27</v>
      </c>
      <c r="O347" s="6">
        <v>180.77449375</v>
      </c>
      <c r="P347" s="37" t="s">
        <v>27</v>
      </c>
      <c r="Q347" s="7">
        <f t="shared" si="10"/>
        <v>15.618916260000001</v>
      </c>
      <c r="R347" s="60">
        <v>303.65416666666664</v>
      </c>
      <c r="S347" s="61">
        <v>2215.6429924999998</v>
      </c>
      <c r="T347" s="91"/>
      <c r="U347" s="89">
        <v>70565.940943281312</v>
      </c>
      <c r="V347" s="77" t="s">
        <v>27</v>
      </c>
      <c r="W347" s="80" t="s">
        <v>27</v>
      </c>
      <c r="X347" s="86">
        <f t="shared" si="11"/>
        <v>12404.57586686455</v>
      </c>
    </row>
    <row r="348" spans="1:24" x14ac:dyDescent="0.3">
      <c r="A348" s="93">
        <v>2007</v>
      </c>
      <c r="B348" s="29">
        <v>39274</v>
      </c>
      <c r="C348" s="33">
        <v>7</v>
      </c>
      <c r="D348" s="2">
        <v>11</v>
      </c>
      <c r="E348" s="33">
        <v>192</v>
      </c>
      <c r="F348" s="92">
        <v>557</v>
      </c>
      <c r="G348" s="4">
        <v>24.790625000000006</v>
      </c>
      <c r="H348" s="37">
        <v>303.05416666666662</v>
      </c>
      <c r="I348" s="4">
        <v>26.607708333333335</v>
      </c>
      <c r="J348" s="37">
        <v>9.9089184397163113</v>
      </c>
      <c r="K348" s="4">
        <v>11.679920212765962</v>
      </c>
      <c r="L348" s="37">
        <v>13.867070035460996</v>
      </c>
      <c r="M348" s="4">
        <v>22.481826241134755</v>
      </c>
      <c r="N348" s="63" t="s">
        <v>27</v>
      </c>
      <c r="O348" s="6">
        <v>206.33691250000001</v>
      </c>
      <c r="P348" s="37" t="s">
        <v>27</v>
      </c>
      <c r="Q348" s="7">
        <f t="shared" si="10"/>
        <v>17.827509240000001</v>
      </c>
      <c r="R348" s="60">
        <v>303.05416666666662</v>
      </c>
      <c r="S348" s="61">
        <v>2211.2650324999995</v>
      </c>
      <c r="T348" s="91"/>
      <c r="U348" s="89">
        <v>70469.057122395738</v>
      </c>
      <c r="V348" s="77" t="s">
        <v>27</v>
      </c>
      <c r="W348" s="80" t="s">
        <v>27</v>
      </c>
      <c r="X348" s="86">
        <f t="shared" si="11"/>
        <v>12422.40337610455</v>
      </c>
    </row>
    <row r="349" spans="1:24" x14ac:dyDescent="0.3">
      <c r="A349" s="93">
        <v>2007</v>
      </c>
      <c r="B349" s="29">
        <v>39275</v>
      </c>
      <c r="C349" s="33">
        <v>7</v>
      </c>
      <c r="D349" s="2">
        <v>12</v>
      </c>
      <c r="E349" s="33">
        <v>193</v>
      </c>
      <c r="F349" s="92">
        <v>558</v>
      </c>
      <c r="G349" s="4">
        <v>22.662291666666665</v>
      </c>
      <c r="H349" s="37">
        <v>302.54166666666663</v>
      </c>
      <c r="I349" s="4">
        <v>27.226979166666666</v>
      </c>
      <c r="J349" s="37">
        <v>10.068888888888893</v>
      </c>
      <c r="K349" s="4">
        <v>11.777569444444445</v>
      </c>
      <c r="L349" s="37">
        <v>14.085625</v>
      </c>
      <c r="M349" s="4">
        <v>23.167777777777783</v>
      </c>
      <c r="N349" s="63" t="s">
        <v>27</v>
      </c>
      <c r="O349" s="6">
        <v>231.89933124999999</v>
      </c>
      <c r="P349" s="37" t="s">
        <v>27</v>
      </c>
      <c r="Q349" s="7">
        <f t="shared" si="10"/>
        <v>20.03610222</v>
      </c>
      <c r="R349" s="60">
        <v>302.54166666666663</v>
      </c>
      <c r="S349" s="61">
        <v>2207.5255249999996</v>
      </c>
      <c r="T349" s="91"/>
      <c r="U349" s="89">
        <v>70372.173301510164</v>
      </c>
      <c r="V349" s="77" t="s">
        <v>27</v>
      </c>
      <c r="W349" s="80" t="s">
        <v>27</v>
      </c>
      <c r="X349" s="86">
        <f t="shared" si="11"/>
        <v>12442.43947832455</v>
      </c>
    </row>
    <row r="350" spans="1:24" x14ac:dyDescent="0.3">
      <c r="A350" s="93">
        <v>2007</v>
      </c>
      <c r="B350" s="29">
        <v>39276</v>
      </c>
      <c r="C350" s="33">
        <v>7</v>
      </c>
      <c r="D350" s="2">
        <v>13</v>
      </c>
      <c r="E350" s="33">
        <v>194</v>
      </c>
      <c r="F350" s="92">
        <v>559</v>
      </c>
      <c r="G350" s="4">
        <v>17.638333333333339</v>
      </c>
      <c r="H350" s="37">
        <v>302.01875000000001</v>
      </c>
      <c r="I350" s="4">
        <v>23.448124999999997</v>
      </c>
      <c r="J350" s="37">
        <v>10.168958333333334</v>
      </c>
      <c r="K350" s="4">
        <v>11.600972222222223</v>
      </c>
      <c r="L350" s="37">
        <v>14.648888888888889</v>
      </c>
      <c r="M350" s="4">
        <v>21.31</v>
      </c>
      <c r="N350" s="63">
        <v>257.46174999999999</v>
      </c>
      <c r="O350" s="6">
        <v>257.46174999999999</v>
      </c>
      <c r="P350" s="37">
        <v>22.244695199999999</v>
      </c>
      <c r="Q350" s="7">
        <f t="shared" ref="Q350:Q367" si="12">O350*60*60*24/10^6</f>
        <v>22.244695200000002</v>
      </c>
      <c r="R350" s="60">
        <v>302.01875000000001</v>
      </c>
      <c r="S350" s="61">
        <v>2203.7100112500002</v>
      </c>
      <c r="T350" s="91"/>
      <c r="U350" s="89">
        <v>70275.289480624589</v>
      </c>
      <c r="V350" s="77">
        <v>1.0094202543184093E-2</v>
      </c>
      <c r="W350" s="80">
        <v>3.1653651467537569E-4</v>
      </c>
      <c r="X350" s="86">
        <f t="shared" si="11"/>
        <v>12464.684173524549</v>
      </c>
    </row>
    <row r="351" spans="1:24" x14ac:dyDescent="0.3">
      <c r="A351" s="93">
        <v>2007</v>
      </c>
      <c r="B351" s="29">
        <v>39277</v>
      </c>
      <c r="C351" s="33">
        <v>7</v>
      </c>
      <c r="D351" s="2">
        <v>14</v>
      </c>
      <c r="E351" s="33">
        <v>195</v>
      </c>
      <c r="F351" s="92">
        <v>560</v>
      </c>
      <c r="G351" s="4">
        <v>19.615208333333335</v>
      </c>
      <c r="H351" s="37">
        <v>301.49791666666658</v>
      </c>
      <c r="I351" s="4">
        <v>24.470520833333332</v>
      </c>
      <c r="J351" s="37">
        <v>10.238749999999998</v>
      </c>
      <c r="K351" s="4">
        <v>11.825902777777776</v>
      </c>
      <c r="L351" s="37">
        <v>14.588958333333336</v>
      </c>
      <c r="M351" s="4">
        <v>20.475069444444447</v>
      </c>
      <c r="N351" s="63">
        <v>235.35842500000001</v>
      </c>
      <c r="O351" s="6">
        <v>235.35842500000001</v>
      </c>
      <c r="P351" s="37">
        <v>20.33496792</v>
      </c>
      <c r="Q351" s="7">
        <f t="shared" si="12"/>
        <v>20.33496792</v>
      </c>
      <c r="R351" s="60">
        <v>301.49791666666658</v>
      </c>
      <c r="S351" s="61">
        <v>2199.9096987499993</v>
      </c>
      <c r="T351" s="91"/>
      <c r="U351" s="89">
        <v>70178.405659739015</v>
      </c>
      <c r="V351" s="77">
        <v>9.2435466471894011E-3</v>
      </c>
      <c r="W351" s="80">
        <v>2.8976104157444639E-4</v>
      </c>
      <c r="X351" s="86">
        <f t="shared" si="11"/>
        <v>12485.019141444549</v>
      </c>
    </row>
    <row r="352" spans="1:24" x14ac:dyDescent="0.3">
      <c r="A352" s="93">
        <v>2007</v>
      </c>
      <c r="B352" s="29">
        <v>39278</v>
      </c>
      <c r="C352" s="33">
        <v>7</v>
      </c>
      <c r="D352" s="2">
        <v>15</v>
      </c>
      <c r="E352" s="33">
        <v>196</v>
      </c>
      <c r="F352" s="92">
        <v>561</v>
      </c>
      <c r="G352" s="4">
        <v>20.799791666666668</v>
      </c>
      <c r="H352" s="37">
        <v>300.95416666666659</v>
      </c>
      <c r="I352" s="4">
        <v>25.056354166666665</v>
      </c>
      <c r="J352" s="37">
        <v>10.24326388888889</v>
      </c>
      <c r="K352" s="4">
        <v>11.646736111111109</v>
      </c>
      <c r="L352" s="37">
        <v>14.744097222222221</v>
      </c>
      <c r="M352" s="4">
        <v>20.735763888888894</v>
      </c>
      <c r="N352" s="63">
        <v>231.60415</v>
      </c>
      <c r="O352" s="6">
        <v>231.60415</v>
      </c>
      <c r="P352" s="37">
        <v>20.010598559999998</v>
      </c>
      <c r="Q352" s="7">
        <f t="shared" si="12"/>
        <v>20.010598559999998</v>
      </c>
      <c r="R352" s="60">
        <v>300.95416666666659</v>
      </c>
      <c r="S352" s="61">
        <v>2195.9421724999993</v>
      </c>
      <c r="T352" s="91"/>
      <c r="U352" s="89">
        <v>70081.521838853441</v>
      </c>
      <c r="V352" s="77">
        <v>9.1125343875602463E-3</v>
      </c>
      <c r="W352" s="80">
        <v>2.8553316245061977E-4</v>
      </c>
      <c r="X352" s="86">
        <f t="shared" si="11"/>
        <v>12505.029740004549</v>
      </c>
    </row>
    <row r="353" spans="1:24" x14ac:dyDescent="0.3">
      <c r="A353" s="93">
        <v>2007</v>
      </c>
      <c r="B353" s="29">
        <v>39279</v>
      </c>
      <c r="C353" s="33">
        <v>7</v>
      </c>
      <c r="D353" s="2">
        <v>16</v>
      </c>
      <c r="E353" s="33">
        <v>197</v>
      </c>
      <c r="F353" s="92">
        <v>562</v>
      </c>
      <c r="G353" s="4">
        <v>24.334791666666661</v>
      </c>
      <c r="H353" s="37">
        <v>300.33124999999995</v>
      </c>
      <c r="I353" s="4">
        <v>27.180416666666666</v>
      </c>
      <c r="J353" s="37">
        <v>10.330972222222222</v>
      </c>
      <c r="K353" s="4">
        <v>11.675902777777779</v>
      </c>
      <c r="L353" s="37">
        <v>15.114166666666669</v>
      </c>
      <c r="M353" s="4">
        <v>21.252291666666668</v>
      </c>
      <c r="N353" s="63">
        <v>259.48254736842102</v>
      </c>
      <c r="O353" s="6">
        <v>259.48254736842102</v>
      </c>
      <c r="P353" s="37">
        <v>22.419292092631572</v>
      </c>
      <c r="Q353" s="7">
        <f t="shared" si="12"/>
        <v>22.419292092631579</v>
      </c>
      <c r="R353" s="60">
        <v>300.33124999999995</v>
      </c>
      <c r="S353" s="61">
        <v>2191.3969987499995</v>
      </c>
      <c r="T353" s="91"/>
      <c r="U353" s="89">
        <v>69984.638017967867</v>
      </c>
      <c r="V353" s="77">
        <v>1.0230593591859356E-2</v>
      </c>
      <c r="W353" s="80">
        <v>3.2034590343777499E-4</v>
      </c>
      <c r="X353" s="86">
        <f t="shared" si="11"/>
        <v>12527.44903209718</v>
      </c>
    </row>
    <row r="354" spans="1:24" x14ac:dyDescent="0.3">
      <c r="A354" s="93">
        <v>2007</v>
      </c>
      <c r="B354" s="29">
        <v>39280</v>
      </c>
      <c r="C354" s="33">
        <v>7</v>
      </c>
      <c r="D354" s="2">
        <v>17</v>
      </c>
      <c r="E354" s="33">
        <v>198</v>
      </c>
      <c r="F354" s="92">
        <v>563</v>
      </c>
      <c r="G354" s="4">
        <v>25.834166666666672</v>
      </c>
      <c r="H354" s="37">
        <v>299.84791666666655</v>
      </c>
      <c r="I354" s="4">
        <v>28.963958333333338</v>
      </c>
      <c r="J354" s="37">
        <v>10.495208333333332</v>
      </c>
      <c r="K354" s="4">
        <v>12.226597222222223</v>
      </c>
      <c r="L354" s="37">
        <v>15.732847222222224</v>
      </c>
      <c r="M354" s="4">
        <v>23.821666666666662</v>
      </c>
      <c r="N354" s="63">
        <v>244.86498800000001</v>
      </c>
      <c r="O354" s="6">
        <v>244.86498800000001</v>
      </c>
      <c r="P354" s="37">
        <v>21.156334963199999</v>
      </c>
      <c r="Q354" s="7">
        <f t="shared" si="12"/>
        <v>21.156334963200003</v>
      </c>
      <c r="R354" s="60">
        <v>299.84791666666655</v>
      </c>
      <c r="S354" s="61">
        <v>2187.8703087499989</v>
      </c>
      <c r="T354" s="91"/>
      <c r="U354" s="89">
        <v>69887.754197082293</v>
      </c>
      <c r="V354" s="77">
        <v>9.6698304641682793E-3</v>
      </c>
      <c r="W354" s="80">
        <v>3.0271876963651587E-4</v>
      </c>
      <c r="X354" s="86">
        <f t="shared" si="11"/>
        <v>12548.60536706038</v>
      </c>
    </row>
    <row r="355" spans="1:24" x14ac:dyDescent="0.3">
      <c r="A355" s="93">
        <v>2007</v>
      </c>
      <c r="B355" s="29">
        <v>39281</v>
      </c>
      <c r="C355" s="33">
        <v>7</v>
      </c>
      <c r="D355" s="2">
        <v>18</v>
      </c>
      <c r="E355" s="33">
        <v>199</v>
      </c>
      <c r="F355" s="92">
        <v>564</v>
      </c>
      <c r="G355" s="4">
        <v>24.723125</v>
      </c>
      <c r="H355" s="37">
        <v>299.40208333333334</v>
      </c>
      <c r="I355" s="4">
        <v>28.572916666666668</v>
      </c>
      <c r="J355" s="37">
        <v>10.694305555555554</v>
      </c>
      <c r="K355" s="4">
        <v>12.020069444444447</v>
      </c>
      <c r="L355" s="37">
        <v>15.46923611111111</v>
      </c>
      <c r="M355" s="4">
        <v>23.748541666666664</v>
      </c>
      <c r="N355" s="63">
        <v>294.73717777777802</v>
      </c>
      <c r="O355" s="6">
        <v>294.73717777777802</v>
      </c>
      <c r="P355" s="37">
        <v>25.465292160000018</v>
      </c>
      <c r="Q355" s="7">
        <f t="shared" si="12"/>
        <v>25.465292160000018</v>
      </c>
      <c r="R355" s="60">
        <v>299.40208333333334</v>
      </c>
      <c r="S355" s="61">
        <v>2184.61724125</v>
      </c>
      <c r="T355" s="91"/>
      <c r="U355" s="89">
        <v>69790.870376196719</v>
      </c>
      <c r="V355" s="77">
        <v>1.1656637913115261E-2</v>
      </c>
      <c r="W355" s="80">
        <v>3.6487999107524181E-4</v>
      </c>
      <c r="X355" s="86">
        <f t="shared" si="11"/>
        <v>12574.070659220381</v>
      </c>
    </row>
    <row r="356" spans="1:24" x14ac:dyDescent="0.3">
      <c r="A356" s="93">
        <v>2007</v>
      </c>
      <c r="B356" s="29">
        <v>39282</v>
      </c>
      <c r="C356" s="33">
        <v>7</v>
      </c>
      <c r="D356" s="2">
        <v>19</v>
      </c>
      <c r="E356" s="33">
        <v>200</v>
      </c>
      <c r="F356" s="92">
        <v>565</v>
      </c>
      <c r="G356" s="4">
        <v>23.948958333333334</v>
      </c>
      <c r="H356" s="37">
        <v>299.17291666666677</v>
      </c>
      <c r="I356" s="4">
        <v>28.482083333333328</v>
      </c>
      <c r="J356" s="37">
        <v>10.679652777777781</v>
      </c>
      <c r="K356" s="4">
        <v>12.029236111111109</v>
      </c>
      <c r="L356" s="37">
        <v>15.761527777777777</v>
      </c>
      <c r="M356" s="4">
        <v>24.639583333333334</v>
      </c>
      <c r="N356" s="63">
        <v>399.71449999999999</v>
      </c>
      <c r="O356" s="6">
        <v>399.71449999999999</v>
      </c>
      <c r="P356" s="37">
        <v>34.535332799999992</v>
      </c>
      <c r="Q356" s="7">
        <f t="shared" si="12"/>
        <v>34.535332799999999</v>
      </c>
      <c r="R356" s="60">
        <v>299.17291666666677</v>
      </c>
      <c r="S356" s="61">
        <v>2182.9451037500007</v>
      </c>
      <c r="T356" s="91"/>
      <c r="U356" s="89">
        <v>69693.986555311145</v>
      </c>
      <c r="V356" s="77">
        <v>1.5820522806859881E-2</v>
      </c>
      <c r="W356" s="80">
        <v>4.9552815826644906E-4</v>
      </c>
      <c r="X356" s="86">
        <f t="shared" si="11"/>
        <v>12608.605992020381</v>
      </c>
    </row>
    <row r="357" spans="1:24" x14ac:dyDescent="0.3">
      <c r="A357" s="93">
        <v>2007</v>
      </c>
      <c r="B357" s="29">
        <v>39283</v>
      </c>
      <c r="C357" s="33">
        <v>7</v>
      </c>
      <c r="D357" s="2">
        <v>20</v>
      </c>
      <c r="E357" s="33">
        <v>201</v>
      </c>
      <c r="F357" s="92">
        <v>566</v>
      </c>
      <c r="G357" s="4">
        <v>25.964791666666667</v>
      </c>
      <c r="H357" s="37">
        <v>298.72291666666666</v>
      </c>
      <c r="I357" s="4">
        <v>29.201041666666665</v>
      </c>
      <c r="J357" s="37">
        <v>10.819930555555556</v>
      </c>
      <c r="K357" s="4">
        <v>12.068819444444445</v>
      </c>
      <c r="L357" s="37">
        <v>15.697638888888889</v>
      </c>
      <c r="M357" s="4">
        <v>25.032430555555553</v>
      </c>
      <c r="N357" s="63">
        <v>371.403520833333</v>
      </c>
      <c r="O357" s="6">
        <v>371.403520833333</v>
      </c>
      <c r="P357" s="37">
        <v>32.089264199999974</v>
      </c>
      <c r="Q357" s="7">
        <f t="shared" si="12"/>
        <v>32.089264199999967</v>
      </c>
      <c r="R357" s="60">
        <v>298.72291666666666</v>
      </c>
      <c r="S357" s="61">
        <v>2179.66163375</v>
      </c>
      <c r="T357" s="91"/>
      <c r="U357" s="89">
        <v>69597.102734425571</v>
      </c>
      <c r="V357" s="77">
        <v>1.4722131042326961E-2</v>
      </c>
      <c r="W357" s="80">
        <v>4.6107183976391755E-4</v>
      </c>
      <c r="X357" s="86">
        <f t="shared" si="11"/>
        <v>12640.695256220381</v>
      </c>
    </row>
    <row r="358" spans="1:24" x14ac:dyDescent="0.3">
      <c r="A358" s="93">
        <v>2007</v>
      </c>
      <c r="B358" s="29">
        <v>39284</v>
      </c>
      <c r="C358" s="33">
        <v>7</v>
      </c>
      <c r="D358" s="2">
        <v>21</v>
      </c>
      <c r="E358" s="33">
        <v>202</v>
      </c>
      <c r="F358" s="92">
        <v>567</v>
      </c>
      <c r="G358" s="4">
        <v>28.068749999999998</v>
      </c>
      <c r="H358" s="37">
        <v>298.04791666666671</v>
      </c>
      <c r="I358" s="4">
        <v>30.823541666666664</v>
      </c>
      <c r="J358" s="37">
        <v>11.138055555555555</v>
      </c>
      <c r="K358" s="4">
        <v>12.149097222222222</v>
      </c>
      <c r="L358" s="37">
        <v>15.973888888888892</v>
      </c>
      <c r="M358" s="4">
        <v>26.255833333333332</v>
      </c>
      <c r="N358" s="63">
        <v>419.58564000000001</v>
      </c>
      <c r="O358" s="6">
        <v>419.58564000000001</v>
      </c>
      <c r="P358" s="37">
        <v>36.252199296000001</v>
      </c>
      <c r="Q358" s="7">
        <f t="shared" si="12"/>
        <v>36.252199296000001</v>
      </c>
      <c r="R358" s="60">
        <v>298.04791666666671</v>
      </c>
      <c r="S358" s="61">
        <v>2174.7364287500004</v>
      </c>
      <c r="T358" s="91"/>
      <c r="U358" s="89">
        <v>69500.218913539997</v>
      </c>
      <c r="V358" s="77">
        <v>1.6669697907638913E-2</v>
      </c>
      <c r="W358" s="80">
        <v>5.2161273536560572E-4</v>
      </c>
      <c r="X358" s="86">
        <f t="shared" si="11"/>
        <v>12676.94745551638</v>
      </c>
    </row>
    <row r="359" spans="1:24" x14ac:dyDescent="0.3">
      <c r="A359" s="93">
        <v>2007</v>
      </c>
      <c r="B359" s="29">
        <v>39285</v>
      </c>
      <c r="C359" s="33">
        <v>7</v>
      </c>
      <c r="D359" s="2">
        <v>22</v>
      </c>
      <c r="E359" s="33">
        <v>203</v>
      </c>
      <c r="F359" s="92">
        <v>568</v>
      </c>
      <c r="G359" s="4">
        <v>22.946875000000002</v>
      </c>
      <c r="H359" s="37">
        <v>297.76458333333335</v>
      </c>
      <c r="I359" s="4">
        <v>26.087395833333332</v>
      </c>
      <c r="J359" s="37">
        <v>11.166458333333333</v>
      </c>
      <c r="K359" s="4">
        <v>12.332222222222223</v>
      </c>
      <c r="L359" s="37">
        <v>15.914861111111108</v>
      </c>
      <c r="M359" s="4">
        <v>24.495972222222221</v>
      </c>
      <c r="N359" s="63">
        <v>395.34679999999997</v>
      </c>
      <c r="O359" s="6">
        <v>395.34679999999997</v>
      </c>
      <c r="P359" s="37">
        <v>34.157963519999996</v>
      </c>
      <c r="Q359" s="7">
        <f t="shared" si="12"/>
        <v>34.157963519999996</v>
      </c>
      <c r="R359" s="60">
        <v>297.76458333333335</v>
      </c>
      <c r="S359" s="61">
        <v>2172.6690587499997</v>
      </c>
      <c r="T359" s="91"/>
      <c r="U359" s="89">
        <v>69403.335092654423</v>
      </c>
      <c r="V359" s="77">
        <v>1.5721659671285637E-2</v>
      </c>
      <c r="W359" s="80">
        <v>4.921660245058632E-4</v>
      </c>
      <c r="X359" s="86">
        <f t="shared" si="11"/>
        <v>12711.105419036379</v>
      </c>
    </row>
    <row r="360" spans="1:24" x14ac:dyDescent="0.3">
      <c r="A360" s="93">
        <v>2007</v>
      </c>
      <c r="B360" s="29">
        <v>39286</v>
      </c>
      <c r="C360" s="33">
        <v>7</v>
      </c>
      <c r="D360" s="2">
        <v>23</v>
      </c>
      <c r="E360" s="33">
        <v>204</v>
      </c>
      <c r="F360" s="92">
        <v>569</v>
      </c>
      <c r="G360" s="4">
        <v>24.626458333333328</v>
      </c>
      <c r="H360" s="37">
        <v>297.39583333333331</v>
      </c>
      <c r="I360" s="4">
        <v>28.67947916666666</v>
      </c>
      <c r="J360" s="37">
        <v>11.175069444444444</v>
      </c>
      <c r="K360" s="4">
        <v>12.268819444444446</v>
      </c>
      <c r="L360" s="37">
        <v>15.734166666666672</v>
      </c>
      <c r="M360" s="4">
        <v>24.495277777777773</v>
      </c>
      <c r="N360" s="63">
        <v>468.30041249999999</v>
      </c>
      <c r="O360" s="6">
        <v>468.30041249999999</v>
      </c>
      <c r="P360" s="37">
        <v>40.461155640000001</v>
      </c>
      <c r="Q360" s="7">
        <f t="shared" si="12"/>
        <v>40.461155640000001</v>
      </c>
      <c r="R360" s="60">
        <v>297.39583333333331</v>
      </c>
      <c r="S360" s="61">
        <v>2169.9784374999999</v>
      </c>
      <c r="T360" s="91"/>
      <c r="U360" s="89">
        <v>69306.451271768849</v>
      </c>
      <c r="V360" s="77">
        <v>1.8645879120630666E-2</v>
      </c>
      <c r="W360" s="80">
        <v>5.8380071259659728E-4</v>
      </c>
      <c r="X360" s="86">
        <f t="shared" si="11"/>
        <v>12751.566574676379</v>
      </c>
    </row>
    <row r="361" spans="1:24" x14ac:dyDescent="0.3">
      <c r="A361" s="93">
        <v>2007</v>
      </c>
      <c r="B361" s="29">
        <v>39287</v>
      </c>
      <c r="C361" s="33">
        <v>7</v>
      </c>
      <c r="D361" s="2">
        <v>24</v>
      </c>
      <c r="E361" s="33">
        <v>205</v>
      </c>
      <c r="F361" s="92">
        <v>570</v>
      </c>
      <c r="G361" s="4">
        <v>23.807708333333334</v>
      </c>
      <c r="H361" s="37">
        <v>297.12916666666666</v>
      </c>
      <c r="I361" s="4">
        <v>28.071458333333339</v>
      </c>
      <c r="J361" s="37">
        <v>11.140625</v>
      </c>
      <c r="K361" s="4">
        <v>12.530972222222223</v>
      </c>
      <c r="L361" s="37">
        <v>16.09868055555555</v>
      </c>
      <c r="M361" s="4">
        <v>24.486388888888893</v>
      </c>
      <c r="N361" s="63">
        <v>639.78381000000002</v>
      </c>
      <c r="O361" s="6">
        <v>639.78381000000002</v>
      </c>
      <c r="P361" s="37">
        <v>55.277321183999995</v>
      </c>
      <c r="Q361" s="7">
        <f t="shared" si="12"/>
        <v>55.277321184000002</v>
      </c>
      <c r="R361" s="60">
        <v>297.12916666666666</v>
      </c>
      <c r="S361" s="61">
        <v>2168.0326774999999</v>
      </c>
      <c r="T361" s="91"/>
      <c r="U361" s="89">
        <v>69209.567450883274</v>
      </c>
      <c r="V361" s="77">
        <v>2.5496535065025559E-2</v>
      </c>
      <c r="W361" s="80">
        <v>7.9869479350856037E-4</v>
      </c>
      <c r="X361" s="86">
        <f t="shared" si="11"/>
        <v>12806.843895860378</v>
      </c>
    </row>
    <row r="362" spans="1:24" x14ac:dyDescent="0.3">
      <c r="A362" s="93">
        <v>2007</v>
      </c>
      <c r="B362" s="29">
        <v>39288</v>
      </c>
      <c r="C362" s="33">
        <v>7</v>
      </c>
      <c r="D362" s="2">
        <v>25</v>
      </c>
      <c r="E362" s="33">
        <v>206</v>
      </c>
      <c r="F362" s="92">
        <v>571</v>
      </c>
      <c r="G362" s="4">
        <v>21.393541666666664</v>
      </c>
      <c r="H362" s="37">
        <v>296.76666666666659</v>
      </c>
      <c r="I362" s="4">
        <v>26.343958333333337</v>
      </c>
      <c r="J362" s="37">
        <v>11.218819444444444</v>
      </c>
      <c r="K362" s="4">
        <v>12.571458333333334</v>
      </c>
      <c r="L362" s="37">
        <v>16.317916666666665</v>
      </c>
      <c r="M362" s="4">
        <v>24.044722222222223</v>
      </c>
      <c r="N362" s="63">
        <v>757.98913333333303</v>
      </c>
      <c r="O362" s="6">
        <v>757.98913333333303</v>
      </c>
      <c r="P362" s="37">
        <v>65.490261119999971</v>
      </c>
      <c r="Q362" s="7">
        <f t="shared" si="12"/>
        <v>65.490261119999971</v>
      </c>
      <c r="R362" s="60">
        <v>296.76666666666659</v>
      </c>
      <c r="S362" s="61">
        <v>2165.3876599999994</v>
      </c>
      <c r="T362" s="91"/>
      <c r="U362" s="89">
        <v>69112.6836299977</v>
      </c>
      <c r="V362" s="77">
        <v>3.0244127797421728E-2</v>
      </c>
      <c r="W362" s="80">
        <v>9.4758671896766789E-4</v>
      </c>
      <c r="X362" s="86">
        <f t="shared" si="11"/>
        <v>12872.334156980378</v>
      </c>
    </row>
    <row r="363" spans="1:24" x14ac:dyDescent="0.3">
      <c r="A363" s="93">
        <v>2007</v>
      </c>
      <c r="B363" s="29">
        <v>39289</v>
      </c>
      <c r="C363" s="33">
        <v>7</v>
      </c>
      <c r="D363" s="2">
        <v>26</v>
      </c>
      <c r="E363" s="33">
        <v>207</v>
      </c>
      <c r="F363" s="92">
        <v>572</v>
      </c>
      <c r="G363" s="4">
        <v>19.010208333333338</v>
      </c>
      <c r="H363" s="37">
        <v>296.42083333333329</v>
      </c>
      <c r="I363" s="4">
        <v>23.72</v>
      </c>
      <c r="J363" s="37">
        <v>11.199513888888889</v>
      </c>
      <c r="K363" s="4">
        <v>12.742638888888889</v>
      </c>
      <c r="L363" s="37">
        <v>16.58861111111111</v>
      </c>
      <c r="M363" s="4">
        <v>22.057222222222219</v>
      </c>
      <c r="N363" s="63">
        <v>620.87843333333296</v>
      </c>
      <c r="O363" s="6">
        <v>620.87843333333296</v>
      </c>
      <c r="P363" s="37">
        <v>53.643896639999966</v>
      </c>
      <c r="Q363" s="7">
        <f t="shared" si="12"/>
        <v>53.643896639999966</v>
      </c>
      <c r="R363" s="60">
        <v>296.42083333333329</v>
      </c>
      <c r="S363" s="61">
        <v>2162.8642524999996</v>
      </c>
      <c r="T363" s="91"/>
      <c r="U363" s="89">
        <v>69015.799809112126</v>
      </c>
      <c r="V363" s="77">
        <v>2.4802248489702649E-2</v>
      </c>
      <c r="W363" s="80">
        <v>7.7726979602310402E-4</v>
      </c>
      <c r="X363" s="86">
        <f t="shared" si="11"/>
        <v>12925.978053620378</v>
      </c>
    </row>
    <row r="364" spans="1:24" x14ac:dyDescent="0.3">
      <c r="A364" s="93">
        <v>2007</v>
      </c>
      <c r="B364" s="29">
        <v>39290</v>
      </c>
      <c r="C364" s="33">
        <v>7</v>
      </c>
      <c r="D364" s="2">
        <v>27</v>
      </c>
      <c r="E364" s="33">
        <v>208</v>
      </c>
      <c r="F364" s="92">
        <v>573</v>
      </c>
      <c r="G364" s="4">
        <v>20.74625</v>
      </c>
      <c r="H364" s="37">
        <v>296.06458333333336</v>
      </c>
      <c r="I364" s="4">
        <v>24.667291666666657</v>
      </c>
      <c r="J364" s="37">
        <v>11.136180555555557</v>
      </c>
      <c r="K364" s="4">
        <v>12.53375</v>
      </c>
      <c r="L364" s="37">
        <v>16.451458333333335</v>
      </c>
      <c r="M364" s="4">
        <v>22.027777777777775</v>
      </c>
      <c r="N364" s="63">
        <v>609.70854999999995</v>
      </c>
      <c r="O364" s="6">
        <v>609.70854999999995</v>
      </c>
      <c r="P364" s="37">
        <v>52.678818719999995</v>
      </c>
      <c r="Q364" s="7">
        <f t="shared" si="12"/>
        <v>52.678818719999995</v>
      </c>
      <c r="R364" s="60">
        <v>296.06458333333336</v>
      </c>
      <c r="S364" s="61">
        <v>2160.2648387499999</v>
      </c>
      <c r="T364" s="91"/>
      <c r="U364" s="89">
        <v>68918.915988226552</v>
      </c>
      <c r="V364" s="77">
        <v>2.4385352098996199E-2</v>
      </c>
      <c r="W364" s="80">
        <v>7.6435936295050173E-4</v>
      </c>
      <c r="X364" s="86">
        <f t="shared" si="11"/>
        <v>12978.656872340378</v>
      </c>
    </row>
    <row r="365" spans="1:24" x14ac:dyDescent="0.3">
      <c r="A365" s="93">
        <v>2007</v>
      </c>
      <c r="B365" s="29">
        <v>39291</v>
      </c>
      <c r="C365" s="33">
        <v>7</v>
      </c>
      <c r="D365" s="2">
        <v>28</v>
      </c>
      <c r="E365" s="33">
        <v>209</v>
      </c>
      <c r="F365" s="92">
        <v>574</v>
      </c>
      <c r="G365" s="4">
        <v>21.970208333333343</v>
      </c>
      <c r="H365" s="37">
        <v>295.96250000000009</v>
      </c>
      <c r="I365" s="4">
        <v>24.877395833333338</v>
      </c>
      <c r="J365" s="37">
        <v>11.268541666666669</v>
      </c>
      <c r="K365" s="4">
        <v>12.343541666666665</v>
      </c>
      <c r="L365" s="37">
        <v>16.445277777777779</v>
      </c>
      <c r="M365" s="4">
        <v>21.719444444444438</v>
      </c>
      <c r="N365" s="63">
        <v>821.19267500000001</v>
      </c>
      <c r="O365" s="6">
        <v>821.19267500000001</v>
      </c>
      <c r="P365" s="37">
        <v>70.951047119999998</v>
      </c>
      <c r="Q365" s="7">
        <f t="shared" si="12"/>
        <v>70.951047119999998</v>
      </c>
      <c r="R365" s="60">
        <v>295.96250000000009</v>
      </c>
      <c r="S365" s="61">
        <v>2159.5199775000006</v>
      </c>
      <c r="T365" s="91"/>
      <c r="U365" s="89">
        <v>68822.032167340978</v>
      </c>
      <c r="V365" s="77">
        <v>3.2855008455229713E-2</v>
      </c>
      <c r="W365" s="80">
        <v>1.0309350782825232E-3</v>
      </c>
      <c r="X365" s="86">
        <f t="shared" si="11"/>
        <v>13049.607919460377</v>
      </c>
    </row>
    <row r="366" spans="1:24" x14ac:dyDescent="0.3">
      <c r="A366" s="93">
        <v>2007</v>
      </c>
      <c r="B366" s="29">
        <v>39292</v>
      </c>
      <c r="C366" s="33">
        <v>7</v>
      </c>
      <c r="D366" s="2">
        <v>29</v>
      </c>
      <c r="E366" s="33">
        <v>210</v>
      </c>
      <c r="F366" s="92">
        <v>575</v>
      </c>
      <c r="G366" s="4">
        <v>22.707083333333333</v>
      </c>
      <c r="H366" s="37">
        <v>296.92291666666665</v>
      </c>
      <c r="I366" s="4">
        <v>25.850625000000001</v>
      </c>
      <c r="J366" s="37">
        <v>11.703194444444447</v>
      </c>
      <c r="K366" s="4">
        <v>12.968819444444447</v>
      </c>
      <c r="L366" s="37">
        <v>16.363611111111108</v>
      </c>
      <c r="M366" s="4">
        <v>22.898472222222221</v>
      </c>
      <c r="N366" s="63">
        <v>729.12429999999995</v>
      </c>
      <c r="O366" s="6">
        <v>729.12429999999995</v>
      </c>
      <c r="P366" s="37">
        <v>62.996339519999992</v>
      </c>
      <c r="Q366" s="7">
        <f t="shared" si="12"/>
        <v>62.996339519999999</v>
      </c>
      <c r="R366" s="60">
        <v>296.92291666666665</v>
      </c>
      <c r="S366" s="61">
        <v>2166.5277537499996</v>
      </c>
      <c r="T366" s="91"/>
      <c r="U366" s="89">
        <v>68725.148346455404</v>
      </c>
      <c r="V366" s="77">
        <v>2.9077097863602665E-2</v>
      </c>
      <c r="W366" s="80">
        <v>9.1664173938809865E-4</v>
      </c>
      <c r="X366" s="86">
        <f t="shared" si="11"/>
        <v>13112.604258980376</v>
      </c>
    </row>
    <row r="367" spans="1:24" x14ac:dyDescent="0.3">
      <c r="A367" s="93">
        <v>2007</v>
      </c>
      <c r="B367" s="29">
        <v>39293</v>
      </c>
      <c r="C367" s="33">
        <v>7</v>
      </c>
      <c r="D367" s="2">
        <v>30</v>
      </c>
      <c r="E367" s="33">
        <v>211</v>
      </c>
      <c r="F367" s="92">
        <v>576</v>
      </c>
      <c r="G367" s="4">
        <v>21.676041666666677</v>
      </c>
      <c r="H367" s="37">
        <v>296.36458333333331</v>
      </c>
      <c r="I367" s="4">
        <v>25.166875000000005</v>
      </c>
      <c r="J367" s="37">
        <v>11.758680555555555</v>
      </c>
      <c r="K367" s="4">
        <v>13.134097222222222</v>
      </c>
      <c r="L367" s="37">
        <v>16.174097222222226</v>
      </c>
      <c r="M367" s="4">
        <v>22.892083333333336</v>
      </c>
      <c r="N367" s="63" t="s">
        <v>27</v>
      </c>
      <c r="O367" s="6">
        <v>772.19283600000006</v>
      </c>
      <c r="P367" s="37" t="s">
        <v>27</v>
      </c>
      <c r="Q367" s="7">
        <f t="shared" si="12"/>
        <v>66.717461030400003</v>
      </c>
      <c r="R367" s="60">
        <v>296.36458333333331</v>
      </c>
      <c r="S367" s="61">
        <v>2162.4538187499998</v>
      </c>
      <c r="T367" s="91"/>
      <c r="U367" s="89">
        <v>68628.26452556983</v>
      </c>
      <c r="V367" s="77" t="s">
        <v>27</v>
      </c>
      <c r="W367" s="80" t="s">
        <v>27</v>
      </c>
      <c r="X367" s="86">
        <f t="shared" si="11"/>
        <v>13179.321720010776</v>
      </c>
    </row>
    <row r="368" spans="1:24" x14ac:dyDescent="0.3">
      <c r="A368" s="93">
        <v>2007</v>
      </c>
      <c r="B368" s="29">
        <v>39294</v>
      </c>
      <c r="C368" s="34">
        <v>7</v>
      </c>
      <c r="D368" s="28">
        <v>31</v>
      </c>
      <c r="E368" s="34">
        <v>212</v>
      </c>
      <c r="F368" s="38">
        <v>212</v>
      </c>
      <c r="G368" s="38">
        <v>17.694791666666664</v>
      </c>
      <c r="H368" s="30"/>
      <c r="I368" s="38"/>
      <c r="J368" s="30">
        <v>19.933958333333333</v>
      </c>
      <c r="K368" s="38">
        <v>19.884999999999994</v>
      </c>
      <c r="L368" s="30">
        <v>19.942708333333321</v>
      </c>
      <c r="M368" s="38">
        <v>20.688749999999995</v>
      </c>
      <c r="N368" s="30">
        <v>379.04199999999997</v>
      </c>
      <c r="O368" s="38">
        <v>379.04199999999997</v>
      </c>
      <c r="P368" s="30">
        <v>32.749228799999997</v>
      </c>
      <c r="Q368" s="38">
        <f t="shared" ref="Q368:Q431" si="13">O368*60*60*24/10^6</f>
        <v>32.74922879999999</v>
      </c>
      <c r="R368" s="31">
        <v>238.83103448275901</v>
      </c>
      <c r="S368" s="48">
        <v>1742.6545249999999</v>
      </c>
      <c r="T368" s="31">
        <v>80077</v>
      </c>
      <c r="U368" s="94">
        <v>75962</v>
      </c>
      <c r="V368" s="52">
        <v>1.8845628372944876E-2</v>
      </c>
      <c r="W368" s="14">
        <v>4.3349470149209264E-4</v>
      </c>
      <c r="X368" s="87">
        <f>Q368</f>
        <v>32.74922879999999</v>
      </c>
    </row>
    <row r="369" spans="1:24" x14ac:dyDescent="0.3">
      <c r="A369" s="93">
        <v>2007</v>
      </c>
      <c r="B369" s="29">
        <v>39295</v>
      </c>
      <c r="C369" s="33">
        <v>8</v>
      </c>
      <c r="D369" s="23">
        <v>1</v>
      </c>
      <c r="E369" s="33">
        <v>213</v>
      </c>
      <c r="F369" s="92">
        <v>213</v>
      </c>
      <c r="G369" s="37">
        <v>20.820833333333333</v>
      </c>
      <c r="H369" s="25"/>
      <c r="I369" s="37"/>
      <c r="J369" s="25">
        <v>19.87895833333333</v>
      </c>
      <c r="K369" s="37">
        <v>19.85583333333334</v>
      </c>
      <c r="L369" s="25">
        <v>19.826041666666672</v>
      </c>
      <c r="M369" s="37">
        <v>21.569791666666674</v>
      </c>
      <c r="N369" s="26">
        <v>76.2321666666667</v>
      </c>
      <c r="O369" s="41">
        <v>76.2321666666667</v>
      </c>
      <c r="P369" s="25">
        <v>6.5864592000000028</v>
      </c>
      <c r="Q369" s="44">
        <f t="shared" si="13"/>
        <v>6.5864592000000028</v>
      </c>
      <c r="R369" s="27">
        <v>238.5</v>
      </c>
      <c r="S369" s="89">
        <v>1740.2391</v>
      </c>
      <c r="T369" s="27"/>
      <c r="U369" s="89">
        <v>75962</v>
      </c>
      <c r="V369" s="51">
        <v>3.792017417106012E-3</v>
      </c>
      <c r="W369" s="9">
        <v>8.7183584756470617E-5</v>
      </c>
      <c r="X369" s="86">
        <f t="shared" ref="X369:X432" si="14">X368+Q369</f>
        <v>39.33568799999999</v>
      </c>
    </row>
    <row r="370" spans="1:24" x14ac:dyDescent="0.3">
      <c r="A370" s="93">
        <v>2007</v>
      </c>
      <c r="B370" s="29">
        <v>39296</v>
      </c>
      <c r="C370" s="33">
        <v>8</v>
      </c>
      <c r="D370" s="23">
        <v>2</v>
      </c>
      <c r="E370" s="33">
        <v>214</v>
      </c>
      <c r="F370" s="92">
        <v>214</v>
      </c>
      <c r="G370" s="37">
        <v>21.994791666666661</v>
      </c>
      <c r="H370" s="25"/>
      <c r="I370" s="37"/>
      <c r="J370" s="25">
        <v>19.819791666666674</v>
      </c>
      <c r="K370" s="37">
        <v>19.80333333333332</v>
      </c>
      <c r="L370" s="25">
        <v>19.784999999999989</v>
      </c>
      <c r="M370" s="37">
        <v>22.177916666666665</v>
      </c>
      <c r="N370" s="26">
        <v>384.49207368421099</v>
      </c>
      <c r="O370" s="41">
        <v>384.49207368421099</v>
      </c>
      <c r="P370" s="25">
        <v>33.220115166315829</v>
      </c>
      <c r="Q370" s="44">
        <f t="shared" si="13"/>
        <v>33.220115166315829</v>
      </c>
      <c r="R370" s="27">
        <v>238.16896551724099</v>
      </c>
      <c r="S370" s="89">
        <v>1737.8236750000001</v>
      </c>
      <c r="T370" s="27"/>
      <c r="U370" s="89">
        <v>75962</v>
      </c>
      <c r="V370" s="51">
        <v>1.9134993708194499E-2</v>
      </c>
      <c r="W370" s="9">
        <v>4.3972772597182562E-4</v>
      </c>
      <c r="X370" s="86">
        <f t="shared" si="14"/>
        <v>72.555803166315826</v>
      </c>
    </row>
    <row r="371" spans="1:24" x14ac:dyDescent="0.3">
      <c r="A371" s="93">
        <v>2007</v>
      </c>
      <c r="B371" s="29">
        <v>39297</v>
      </c>
      <c r="C371" s="33">
        <v>8</v>
      </c>
      <c r="D371" s="23">
        <v>3</v>
      </c>
      <c r="E371" s="33">
        <v>215</v>
      </c>
      <c r="F371" s="92">
        <v>215</v>
      </c>
      <c r="G371" s="37">
        <v>24.123125000000005</v>
      </c>
      <c r="H371" s="25"/>
      <c r="I371" s="37"/>
      <c r="J371" s="25">
        <v>19.736666666666661</v>
      </c>
      <c r="K371" s="37">
        <v>19.785416666666659</v>
      </c>
      <c r="L371" s="25">
        <v>19.745208333333331</v>
      </c>
      <c r="M371" s="37">
        <v>23.364583333333332</v>
      </c>
      <c r="N371" s="26">
        <v>402.210508333333</v>
      </c>
      <c r="O371" s="41">
        <v>402.210508333333</v>
      </c>
      <c r="P371" s="25">
        <v>34.750987919999972</v>
      </c>
      <c r="Q371" s="44">
        <f t="shared" si="13"/>
        <v>34.750987919999972</v>
      </c>
      <c r="R371" s="27">
        <v>238</v>
      </c>
      <c r="S371" s="89">
        <v>1736.5907999999999</v>
      </c>
      <c r="T371" s="27"/>
      <c r="U371" s="89">
        <v>75962</v>
      </c>
      <c r="V371" s="51">
        <v>2.002641992949326E-2</v>
      </c>
      <c r="W371" s="9">
        <v>4.5999156886820204E-4</v>
      </c>
      <c r="X371" s="86">
        <f t="shared" si="14"/>
        <v>107.3067910863158</v>
      </c>
    </row>
    <row r="372" spans="1:24" x14ac:dyDescent="0.3">
      <c r="A372" s="93">
        <v>2007</v>
      </c>
      <c r="B372" s="29">
        <v>39298</v>
      </c>
      <c r="C372" s="33">
        <v>8</v>
      </c>
      <c r="D372" s="23">
        <v>4</v>
      </c>
      <c r="E372" s="33">
        <v>216</v>
      </c>
      <c r="F372" s="92">
        <v>216</v>
      </c>
      <c r="G372" s="37">
        <v>23.261875000000003</v>
      </c>
      <c r="H372" s="25"/>
      <c r="I372" s="37"/>
      <c r="J372" s="25">
        <v>19.694583333333334</v>
      </c>
      <c r="K372" s="37">
        <v>19.923958333333331</v>
      </c>
      <c r="L372" s="25">
        <v>19.887291666666673</v>
      </c>
      <c r="M372" s="37">
        <v>23.970208333333332</v>
      </c>
      <c r="N372" s="26">
        <v>487.8904</v>
      </c>
      <c r="O372" s="41">
        <v>487.8904</v>
      </c>
      <c r="P372" s="25">
        <v>42.15373056</v>
      </c>
      <c r="Q372" s="44">
        <f t="shared" si="13"/>
        <v>42.15373056</v>
      </c>
      <c r="R372" s="27">
        <v>238</v>
      </c>
      <c r="S372" s="89">
        <v>1736.5907999999999</v>
      </c>
      <c r="T372" s="27"/>
      <c r="U372" s="89">
        <v>75962</v>
      </c>
      <c r="V372" s="51">
        <v>2.430419561433431E-2</v>
      </c>
      <c r="W372" s="9">
        <v>5.5798012702776387E-4</v>
      </c>
      <c r="X372" s="86">
        <f t="shared" si="14"/>
        <v>149.46052164631578</v>
      </c>
    </row>
    <row r="373" spans="1:24" x14ac:dyDescent="0.3">
      <c r="A373" s="93">
        <v>2007</v>
      </c>
      <c r="B373" s="29">
        <v>39299</v>
      </c>
      <c r="C373" s="33">
        <v>8</v>
      </c>
      <c r="D373" s="23">
        <v>5</v>
      </c>
      <c r="E373" s="33">
        <v>217</v>
      </c>
      <c r="F373" s="92">
        <v>217</v>
      </c>
      <c r="G373" s="37">
        <v>22.581666666666667</v>
      </c>
      <c r="H373" s="25"/>
      <c r="I373" s="37"/>
      <c r="J373" s="25">
        <v>19.791458333333342</v>
      </c>
      <c r="K373" s="37">
        <v>19.78458333333332</v>
      </c>
      <c r="L373" s="25">
        <v>19.827708333333327</v>
      </c>
      <c r="M373" s="37">
        <v>23.983333333333331</v>
      </c>
      <c r="N373" s="26" t="s">
        <v>27</v>
      </c>
      <c r="O373" s="41">
        <v>492.351277083333</v>
      </c>
      <c r="P373" s="25" t="s">
        <v>27</v>
      </c>
      <c r="Q373" s="44">
        <f t="shared" si="13"/>
        <v>42.539150339999971</v>
      </c>
      <c r="R373" s="27">
        <v>238</v>
      </c>
      <c r="S373" s="89">
        <v>1736.5907999999999</v>
      </c>
      <c r="T373" s="27"/>
      <c r="U373" s="89">
        <v>75962</v>
      </c>
      <c r="V373" s="51" t="s">
        <v>27</v>
      </c>
      <c r="W373" s="9" t="s">
        <v>27</v>
      </c>
      <c r="X373" s="86">
        <f t="shared" si="14"/>
        <v>191.99967198631575</v>
      </c>
    </row>
    <row r="374" spans="1:24" x14ac:dyDescent="0.3">
      <c r="A374" s="93">
        <v>2007</v>
      </c>
      <c r="B374" s="29">
        <v>39300</v>
      </c>
      <c r="C374" s="33">
        <v>8</v>
      </c>
      <c r="D374" s="23">
        <v>6</v>
      </c>
      <c r="E374" s="33">
        <v>218</v>
      </c>
      <c r="F374" s="92">
        <v>218</v>
      </c>
      <c r="G374" s="37">
        <v>16.376458333333336</v>
      </c>
      <c r="H374" s="25"/>
      <c r="I374" s="37"/>
      <c r="J374" s="25">
        <v>19.900624999999998</v>
      </c>
      <c r="K374" s="37">
        <v>19.817916666666672</v>
      </c>
      <c r="L374" s="25">
        <v>19.776249999999997</v>
      </c>
      <c r="M374" s="37">
        <v>21.354166666666668</v>
      </c>
      <c r="N374" s="26" t="s">
        <v>27</v>
      </c>
      <c r="O374" s="41">
        <v>496.81215416666703</v>
      </c>
      <c r="P374" s="25" t="s">
        <v>27</v>
      </c>
      <c r="Q374" s="44">
        <f t="shared" si="13"/>
        <v>42.924570120000034</v>
      </c>
      <c r="R374" s="27">
        <v>238</v>
      </c>
      <c r="S374" s="89">
        <v>1736.5907999999999</v>
      </c>
      <c r="T374" s="27"/>
      <c r="U374" s="89">
        <v>75962</v>
      </c>
      <c r="V374" s="51" t="s">
        <v>27</v>
      </c>
      <c r="W374" s="9" t="s">
        <v>27</v>
      </c>
      <c r="X374" s="86">
        <f t="shared" si="14"/>
        <v>234.92424210631577</v>
      </c>
    </row>
    <row r="375" spans="1:24" x14ac:dyDescent="0.3">
      <c r="A375" s="93">
        <v>2007</v>
      </c>
      <c r="B375" s="29">
        <v>39301</v>
      </c>
      <c r="C375" s="33">
        <v>8</v>
      </c>
      <c r="D375" s="23">
        <v>7</v>
      </c>
      <c r="E375" s="33">
        <v>219</v>
      </c>
      <c r="F375" s="92">
        <v>219</v>
      </c>
      <c r="G375" s="37">
        <v>16.670208333333328</v>
      </c>
      <c r="H375" s="25"/>
      <c r="I375" s="37"/>
      <c r="J375" s="25">
        <v>19.892291666666662</v>
      </c>
      <c r="K375" s="37">
        <v>19.76479166666665</v>
      </c>
      <c r="L375" s="25">
        <v>19.755624999999995</v>
      </c>
      <c r="M375" s="37">
        <v>20.296249999999993</v>
      </c>
      <c r="N375" s="26">
        <v>501.27303124999997</v>
      </c>
      <c r="O375" s="41">
        <v>501.27303124999997</v>
      </c>
      <c r="P375" s="25">
        <v>43.309989899999998</v>
      </c>
      <c r="Q375" s="44">
        <f t="shared" si="13"/>
        <v>43.309989899999998</v>
      </c>
      <c r="R375" s="27">
        <v>238</v>
      </c>
      <c r="S375" s="89">
        <v>1736.5907999999999</v>
      </c>
      <c r="T375" s="27"/>
      <c r="U375" s="89">
        <v>75962</v>
      </c>
      <c r="V375" s="51">
        <v>2.5006974122386436E-2</v>
      </c>
      <c r="W375" s="9">
        <v>5.7328529041044307E-4</v>
      </c>
      <c r="X375" s="86">
        <f t="shared" si="14"/>
        <v>278.23423200631578</v>
      </c>
    </row>
    <row r="376" spans="1:24" x14ac:dyDescent="0.3">
      <c r="A376" s="93">
        <v>2007</v>
      </c>
      <c r="B376" s="29">
        <v>39302</v>
      </c>
      <c r="C376" s="33">
        <v>8</v>
      </c>
      <c r="D376" s="23">
        <v>8</v>
      </c>
      <c r="E376" s="33">
        <v>220</v>
      </c>
      <c r="F376" s="92">
        <v>220</v>
      </c>
      <c r="G376" s="37">
        <v>20.051874999999999</v>
      </c>
      <c r="H376" s="25"/>
      <c r="I376" s="37"/>
      <c r="J376" s="25">
        <v>19.761666666666674</v>
      </c>
      <c r="K376" s="37">
        <v>19.948749999999997</v>
      </c>
      <c r="L376" s="25">
        <v>19.929166666666664</v>
      </c>
      <c r="M376" s="37">
        <v>20.396458333333332</v>
      </c>
      <c r="N376" s="26">
        <v>610.44709354838699</v>
      </c>
      <c r="O376" s="41">
        <v>610.44709354838699</v>
      </c>
      <c r="P376" s="25">
        <v>52.742628882580632</v>
      </c>
      <c r="Q376" s="44">
        <f t="shared" si="13"/>
        <v>52.742628882580632</v>
      </c>
      <c r="R376" s="27">
        <v>238</v>
      </c>
      <c r="S376" s="89">
        <v>1736.5907999999999</v>
      </c>
      <c r="T376" s="27"/>
      <c r="U376" s="89">
        <v>75962</v>
      </c>
      <c r="V376" s="51">
        <v>3.0468025616272251E-2</v>
      </c>
      <c r="W376" s="9">
        <v>6.9814316248456262E-4</v>
      </c>
      <c r="X376" s="86">
        <f t="shared" si="14"/>
        <v>330.9768608888964</v>
      </c>
    </row>
    <row r="377" spans="1:24" x14ac:dyDescent="0.3">
      <c r="A377" s="93">
        <v>2007</v>
      </c>
      <c r="B377" s="29">
        <v>39303</v>
      </c>
      <c r="C377" s="33">
        <v>8</v>
      </c>
      <c r="D377" s="23">
        <v>9</v>
      </c>
      <c r="E377" s="33">
        <v>221</v>
      </c>
      <c r="F377" s="92">
        <v>221</v>
      </c>
      <c r="G377" s="37">
        <v>21.181250000000002</v>
      </c>
      <c r="H377" s="25"/>
      <c r="I377" s="37"/>
      <c r="J377" s="25">
        <v>19.733750000000004</v>
      </c>
      <c r="K377" s="37">
        <v>20.01520833333333</v>
      </c>
      <c r="L377" s="25">
        <v>19.974374999999998</v>
      </c>
      <c r="M377" s="37">
        <v>20.850624999999997</v>
      </c>
      <c r="N377" s="26">
        <v>645.80531250000001</v>
      </c>
      <c r="O377" s="41">
        <v>645.80531250000001</v>
      </c>
      <c r="P377" s="25">
        <v>55.797578999999999</v>
      </c>
      <c r="Q377" s="44">
        <f t="shared" si="13"/>
        <v>55.797578999999999</v>
      </c>
      <c r="R377" s="27">
        <v>237.873056994819</v>
      </c>
      <c r="S377" s="89">
        <v>1735.66455</v>
      </c>
      <c r="T377" s="27"/>
      <c r="U377" s="89">
        <v>75962</v>
      </c>
      <c r="V377" s="51">
        <v>3.2248348101731279E-2</v>
      </c>
      <c r="W377" s="9">
        <v>7.3858089911987357E-4</v>
      </c>
      <c r="X377" s="86">
        <f t="shared" si="14"/>
        <v>386.77443988889638</v>
      </c>
    </row>
    <row r="378" spans="1:24" x14ac:dyDescent="0.3">
      <c r="A378" s="93">
        <v>2007</v>
      </c>
      <c r="B378" s="29">
        <v>39304</v>
      </c>
      <c r="C378" s="33">
        <v>8</v>
      </c>
      <c r="D378" s="23">
        <v>10</v>
      </c>
      <c r="E378" s="33">
        <v>222</v>
      </c>
      <c r="F378" s="92">
        <v>222</v>
      </c>
      <c r="G378" s="37">
        <v>22.502708333333331</v>
      </c>
      <c r="H378" s="25"/>
      <c r="I378" s="37"/>
      <c r="J378" s="25">
        <v>19.647708333333334</v>
      </c>
      <c r="K378" s="37">
        <v>20.348125000000017</v>
      </c>
      <c r="L378" s="25">
        <v>20.020833333333336</v>
      </c>
      <c r="M378" s="37">
        <v>22.207083333333333</v>
      </c>
      <c r="N378" s="26" t="s">
        <v>27</v>
      </c>
      <c r="O378" s="41">
        <v>781.84101874999999</v>
      </c>
      <c r="P378" s="25" t="s">
        <v>27</v>
      </c>
      <c r="Q378" s="44">
        <f t="shared" si="13"/>
        <v>67.551064019999998</v>
      </c>
      <c r="R378" s="27">
        <v>237.62435233160599</v>
      </c>
      <c r="S378" s="89">
        <v>1733.84984166667</v>
      </c>
      <c r="T378" s="27"/>
      <c r="U378" s="89">
        <v>75962</v>
      </c>
      <c r="V378" s="51" t="s">
        <v>27</v>
      </c>
      <c r="W378" s="9" t="s">
        <v>27</v>
      </c>
      <c r="X378" s="86">
        <f t="shared" si="14"/>
        <v>454.32550390889639</v>
      </c>
    </row>
    <row r="379" spans="1:24" x14ac:dyDescent="0.3">
      <c r="A379" s="93">
        <v>2007</v>
      </c>
      <c r="B379" s="29">
        <v>39305</v>
      </c>
      <c r="C379" s="33">
        <v>8</v>
      </c>
      <c r="D379" s="2">
        <v>11</v>
      </c>
      <c r="E379" s="33">
        <v>223</v>
      </c>
      <c r="F379" s="92">
        <v>223</v>
      </c>
      <c r="G379" s="37">
        <v>23.956249999999997</v>
      </c>
      <c r="H379" s="4"/>
      <c r="I379" s="37"/>
      <c r="J379" s="4">
        <v>19.823333333333341</v>
      </c>
      <c r="K379" s="37">
        <v>20.207499999999992</v>
      </c>
      <c r="L379" s="4">
        <v>20.102708333333336</v>
      </c>
      <c r="M379" s="37">
        <v>23.000833333333333</v>
      </c>
      <c r="N379" s="5">
        <v>917.87672499999996</v>
      </c>
      <c r="O379" s="41">
        <v>917.87672499999996</v>
      </c>
      <c r="P379" s="4">
        <v>79.304549039999984</v>
      </c>
      <c r="Q379" s="44">
        <f t="shared" si="13"/>
        <v>79.304549039999998</v>
      </c>
      <c r="R379" s="8">
        <v>237.37564766839401</v>
      </c>
      <c r="S379" s="89">
        <v>1732.0351583333299</v>
      </c>
      <c r="T379" s="27"/>
      <c r="U379" s="89">
        <v>75962</v>
      </c>
      <c r="V379" s="51">
        <v>4.5878549327159429E-2</v>
      </c>
      <c r="W379" s="9">
        <v>1.0497377517805799E-3</v>
      </c>
      <c r="X379" s="86">
        <f t="shared" si="14"/>
        <v>533.63005294889638</v>
      </c>
    </row>
    <row r="380" spans="1:24" x14ac:dyDescent="0.3">
      <c r="A380" s="93">
        <v>2007</v>
      </c>
      <c r="B380" s="29">
        <v>39306</v>
      </c>
      <c r="C380" s="33">
        <v>8</v>
      </c>
      <c r="D380" s="2">
        <v>12</v>
      </c>
      <c r="E380" s="33">
        <v>224</v>
      </c>
      <c r="F380" s="92">
        <v>224</v>
      </c>
      <c r="G380" s="37">
        <v>22.903541666666669</v>
      </c>
      <c r="H380" s="4"/>
      <c r="I380" s="37"/>
      <c r="J380" s="4">
        <v>20.232500000000005</v>
      </c>
      <c r="K380" s="37">
        <v>20.228749999999998</v>
      </c>
      <c r="L380" s="4">
        <v>20.152500000000007</v>
      </c>
      <c r="M380" s="37">
        <v>23.238749999999992</v>
      </c>
      <c r="N380" s="5">
        <v>427.96409999999997</v>
      </c>
      <c r="O380" s="41">
        <v>427.96409999999997</v>
      </c>
      <c r="P380" s="4">
        <v>36.976098239999992</v>
      </c>
      <c r="Q380" s="44">
        <f t="shared" si="13"/>
        <v>36.976098239999992</v>
      </c>
      <c r="R380" s="8">
        <v>237.126943005181</v>
      </c>
      <c r="S380" s="89">
        <v>1730.22045</v>
      </c>
      <c r="T380" s="27"/>
      <c r="U380" s="89">
        <v>75962</v>
      </c>
      <c r="V380" s="51">
        <v>2.1401417591465754E-2</v>
      </c>
      <c r="W380" s="9">
        <v>4.8944488942869672E-4</v>
      </c>
      <c r="X380" s="86">
        <f t="shared" si="14"/>
        <v>570.60615118889632</v>
      </c>
    </row>
    <row r="381" spans="1:24" x14ac:dyDescent="0.3">
      <c r="A381" s="93">
        <v>2007</v>
      </c>
      <c r="B381" s="29">
        <v>39307</v>
      </c>
      <c r="C381" s="33">
        <v>8</v>
      </c>
      <c r="D381" s="2">
        <v>13</v>
      </c>
      <c r="E381" s="33">
        <v>225</v>
      </c>
      <c r="F381" s="92">
        <v>225</v>
      </c>
      <c r="G381" s="37">
        <v>22.004375000000007</v>
      </c>
      <c r="H381" s="4"/>
      <c r="I381" s="37"/>
      <c r="J381" s="4">
        <v>20.444999999999997</v>
      </c>
      <c r="K381" s="37">
        <v>20.715416666666663</v>
      </c>
      <c r="L381" s="4">
        <v>20.693541666666661</v>
      </c>
      <c r="M381" s="37">
        <v>21.284374999999997</v>
      </c>
      <c r="N381" s="5">
        <v>646.51696666666703</v>
      </c>
      <c r="O381" s="41">
        <v>646.51696666666703</v>
      </c>
      <c r="P381" s="4">
        <v>55.859065920000027</v>
      </c>
      <c r="Q381" s="44">
        <f t="shared" si="13"/>
        <v>55.859065920000035</v>
      </c>
      <c r="R381" s="8">
        <v>237</v>
      </c>
      <c r="S381" s="89">
        <v>1729.2942</v>
      </c>
      <c r="T381" s="27"/>
      <c r="U381" s="89">
        <v>75962</v>
      </c>
      <c r="V381" s="51">
        <v>3.2346337359022141E-2</v>
      </c>
      <c r="W381" s="9">
        <v>7.3939478863751249E-4</v>
      </c>
      <c r="X381" s="86">
        <f t="shared" si="14"/>
        <v>626.46521710889635</v>
      </c>
    </row>
    <row r="382" spans="1:24" x14ac:dyDescent="0.3">
      <c r="A382" s="93">
        <v>2007</v>
      </c>
      <c r="B382" s="29">
        <v>39308</v>
      </c>
      <c r="C382" s="33">
        <v>8</v>
      </c>
      <c r="D382" s="2">
        <v>14</v>
      </c>
      <c r="E382" s="33">
        <v>226</v>
      </c>
      <c r="F382" s="92">
        <v>226</v>
      </c>
      <c r="G382" s="37">
        <v>22.714166666666671</v>
      </c>
      <c r="H382" s="4"/>
      <c r="I382" s="37"/>
      <c r="J382" s="4">
        <v>20.616458333333327</v>
      </c>
      <c r="K382" s="37">
        <v>21.101041666666664</v>
      </c>
      <c r="L382" s="4">
        <v>21.114791666666665</v>
      </c>
      <c r="M382" s="37">
        <v>21.039166666666667</v>
      </c>
      <c r="N382" s="5">
        <v>1153.8219999999999</v>
      </c>
      <c r="O382" s="41">
        <v>1153.8219999999999</v>
      </c>
      <c r="P382" s="4">
        <v>99.690220799999992</v>
      </c>
      <c r="Q382" s="44">
        <f t="shared" si="13"/>
        <v>99.690220799999992</v>
      </c>
      <c r="R382" s="8">
        <v>236.747422680412</v>
      </c>
      <c r="S382" s="89">
        <v>1727.4512416666701</v>
      </c>
      <c r="T382" s="27"/>
      <c r="U382" s="89">
        <v>75962</v>
      </c>
      <c r="V382" s="51">
        <v>5.7755598087680791E-2</v>
      </c>
      <c r="W382" s="9">
        <v>1.3195786310356353E-3</v>
      </c>
      <c r="X382" s="86">
        <f t="shared" si="14"/>
        <v>726.15543790889637</v>
      </c>
    </row>
    <row r="383" spans="1:24" x14ac:dyDescent="0.3">
      <c r="A383" s="93">
        <v>2007</v>
      </c>
      <c r="B383" s="29">
        <v>39309</v>
      </c>
      <c r="C383" s="33">
        <v>8</v>
      </c>
      <c r="D383" s="2">
        <v>15</v>
      </c>
      <c r="E383" s="33">
        <v>227</v>
      </c>
      <c r="F383" s="92">
        <v>227</v>
      </c>
      <c r="G383" s="37">
        <v>24.437083333333334</v>
      </c>
      <c r="H383" s="4"/>
      <c r="I383" s="37"/>
      <c r="J383" s="4">
        <v>20.816666666666666</v>
      </c>
      <c r="K383" s="37">
        <v>21.175416666666667</v>
      </c>
      <c r="L383" s="4">
        <v>21.253125000000001</v>
      </c>
      <c r="M383" s="37">
        <v>21.697916666666668</v>
      </c>
      <c r="N383" s="5">
        <v>1358.3082750000001</v>
      </c>
      <c r="O383" s="41">
        <v>1358.3082750000001</v>
      </c>
      <c r="P383" s="4">
        <v>117.35783496000001</v>
      </c>
      <c r="Q383" s="44">
        <f t="shared" si="13"/>
        <v>117.35783496000002</v>
      </c>
      <c r="R383" s="8">
        <v>236.252577319588</v>
      </c>
      <c r="S383" s="89">
        <v>1723.8405583333299</v>
      </c>
      <c r="T383" s="27"/>
      <c r="U383" s="89">
        <v>75962</v>
      </c>
      <c r="V383" s="51">
        <v>6.802425644099501E-2</v>
      </c>
      <c r="W383" s="9">
        <v>1.5534411495437559E-3</v>
      </c>
      <c r="X383" s="86">
        <f t="shared" si="14"/>
        <v>843.51327286889637</v>
      </c>
    </row>
    <row r="384" spans="1:24" x14ac:dyDescent="0.3">
      <c r="A384" s="93">
        <v>2007</v>
      </c>
      <c r="B384" s="29">
        <v>39310</v>
      </c>
      <c r="C384" s="33">
        <v>8</v>
      </c>
      <c r="D384" s="2">
        <v>16</v>
      </c>
      <c r="E384" s="33">
        <v>228</v>
      </c>
      <c r="F384" s="92">
        <v>228</v>
      </c>
      <c r="G384" s="37">
        <v>19.847500000000007</v>
      </c>
      <c r="H384" s="4"/>
      <c r="I384" s="37"/>
      <c r="J384" s="4">
        <v>20.999166666666671</v>
      </c>
      <c r="K384" s="37">
        <v>21.042916666666667</v>
      </c>
      <c r="L384" s="4">
        <v>20.936041666666664</v>
      </c>
      <c r="M384" s="37">
        <v>20.960833333333337</v>
      </c>
      <c r="N384" s="5">
        <v>1528.35166</v>
      </c>
      <c r="O384" s="41">
        <v>1528.35166</v>
      </c>
      <c r="P384" s="4">
        <v>132.04958342399999</v>
      </c>
      <c r="Q384" s="44">
        <f t="shared" si="13"/>
        <v>132.04958342399999</v>
      </c>
      <c r="R384" s="8">
        <v>236</v>
      </c>
      <c r="S384" s="89">
        <v>1721.9975999999999</v>
      </c>
      <c r="T384" s="27"/>
      <c r="U384" s="89">
        <v>75962</v>
      </c>
      <c r="V384" s="51">
        <v>7.6577121657691552E-2</v>
      </c>
      <c r="W384" s="9">
        <v>1.7479127553850081E-3</v>
      </c>
      <c r="X384" s="86">
        <f t="shared" si="14"/>
        <v>975.56285629289641</v>
      </c>
    </row>
    <row r="385" spans="1:24" x14ac:dyDescent="0.3">
      <c r="A385" s="93">
        <v>2007</v>
      </c>
      <c r="B385" s="29">
        <v>39311</v>
      </c>
      <c r="C385" s="33">
        <v>8</v>
      </c>
      <c r="D385" s="2">
        <v>17</v>
      </c>
      <c r="E385" s="33">
        <v>229</v>
      </c>
      <c r="F385" s="92">
        <v>229</v>
      </c>
      <c r="G385" s="37">
        <v>18.591666666666672</v>
      </c>
      <c r="H385" s="4"/>
      <c r="I385" s="37"/>
      <c r="J385" s="4">
        <v>20.914166666666656</v>
      </c>
      <c r="K385" s="37">
        <v>20.807291666666668</v>
      </c>
      <c r="L385" s="4">
        <v>20.75375</v>
      </c>
      <c r="M385" s="37">
        <v>20.614166666666666</v>
      </c>
      <c r="N385" s="5">
        <v>1590.63602666667</v>
      </c>
      <c r="O385" s="41">
        <v>1590.63602666667</v>
      </c>
      <c r="P385" s="4">
        <v>137.43095270400028</v>
      </c>
      <c r="Q385" s="44">
        <f t="shared" si="13"/>
        <v>137.4309527040003</v>
      </c>
      <c r="R385" s="8">
        <v>236</v>
      </c>
      <c r="S385" s="89">
        <v>1721.9975999999999</v>
      </c>
      <c r="T385" s="27"/>
      <c r="U385" s="89">
        <v>75962</v>
      </c>
      <c r="V385" s="51">
        <v>7.9736459919932515E-2</v>
      </c>
      <c r="W385" s="9">
        <v>1.8191448165702914E-3</v>
      </c>
      <c r="X385" s="86">
        <f t="shared" si="14"/>
        <v>1112.9938089968966</v>
      </c>
    </row>
    <row r="386" spans="1:24" x14ac:dyDescent="0.3">
      <c r="A386" s="93">
        <v>2007</v>
      </c>
      <c r="B386" s="29">
        <v>39312</v>
      </c>
      <c r="C386" s="33">
        <v>8</v>
      </c>
      <c r="D386" s="2">
        <v>18</v>
      </c>
      <c r="E386" s="33">
        <v>230</v>
      </c>
      <c r="F386" s="92">
        <v>230</v>
      </c>
      <c r="G386" s="37">
        <v>18.389374999999998</v>
      </c>
      <c r="H386" s="4"/>
      <c r="I386" s="37"/>
      <c r="J386" s="4">
        <v>20.813333333333343</v>
      </c>
      <c r="K386" s="37">
        <v>20.906666666666677</v>
      </c>
      <c r="L386" s="4">
        <v>20.835833333333333</v>
      </c>
      <c r="M386" s="37">
        <v>20.731666666666666</v>
      </c>
      <c r="N386" s="5">
        <v>1521.9871928571399</v>
      </c>
      <c r="O386" s="41">
        <v>1521.9871928571399</v>
      </c>
      <c r="P386" s="4">
        <v>131.4996934628569</v>
      </c>
      <c r="Q386" s="44">
        <f t="shared" si="13"/>
        <v>131.49969346285687</v>
      </c>
      <c r="R386" s="8">
        <v>236</v>
      </c>
      <c r="S386" s="89">
        <v>1721.9975999999999</v>
      </c>
      <c r="T386" s="27"/>
      <c r="U386" s="89">
        <v>75962</v>
      </c>
      <c r="V386" s="51">
        <v>7.6332172995248374E-2</v>
      </c>
      <c r="W386" s="9">
        <v>1.74063397682155E-3</v>
      </c>
      <c r="X386" s="86">
        <f t="shared" si="14"/>
        <v>1244.4935024597535</v>
      </c>
    </row>
    <row r="387" spans="1:24" x14ac:dyDescent="0.3">
      <c r="A387" s="93">
        <v>2007</v>
      </c>
      <c r="B387" s="29">
        <v>39313</v>
      </c>
      <c r="C387" s="33">
        <v>8</v>
      </c>
      <c r="D387" s="2">
        <v>19</v>
      </c>
      <c r="E387" s="33">
        <v>231</v>
      </c>
      <c r="F387" s="92">
        <v>231</v>
      </c>
      <c r="G387" s="37">
        <v>18.797500000000003</v>
      </c>
      <c r="H387" s="4"/>
      <c r="I387" s="37"/>
      <c r="J387" s="4">
        <v>20.810208333333328</v>
      </c>
      <c r="K387" s="37">
        <v>20.910208333333333</v>
      </c>
      <c r="L387" s="4">
        <v>20.85125</v>
      </c>
      <c r="M387" s="37">
        <v>20.657499999999999</v>
      </c>
      <c r="N387" s="5">
        <v>1822.2282250000001</v>
      </c>
      <c r="O387" s="41">
        <v>1822.2282250000001</v>
      </c>
      <c r="P387" s="4">
        <v>157.44051864000002</v>
      </c>
      <c r="Q387" s="44">
        <f t="shared" si="13"/>
        <v>157.44051864000002</v>
      </c>
      <c r="R387" s="8">
        <v>236</v>
      </c>
      <c r="S387" s="89">
        <v>1721.9975999999999</v>
      </c>
      <c r="T387" s="27"/>
      <c r="U387" s="89">
        <v>75962</v>
      </c>
      <c r="V387" s="51">
        <v>9.1434478360435237E-2</v>
      </c>
      <c r="W387" s="9">
        <v>2.0840072615880062E-3</v>
      </c>
      <c r="X387" s="86">
        <f t="shared" si="14"/>
        <v>1401.9340210997534</v>
      </c>
    </row>
    <row r="388" spans="1:24" x14ac:dyDescent="0.3">
      <c r="A388" s="93">
        <v>2007</v>
      </c>
      <c r="B388" s="29">
        <v>39314</v>
      </c>
      <c r="C388" s="33">
        <v>8</v>
      </c>
      <c r="D388" s="2">
        <v>20</v>
      </c>
      <c r="E388" s="33">
        <v>232</v>
      </c>
      <c r="F388" s="92">
        <v>232</v>
      </c>
      <c r="G388" s="37">
        <v>17.940833333333334</v>
      </c>
      <c r="H388" s="4"/>
      <c r="I388" s="37"/>
      <c r="J388" s="4">
        <v>20.691041666666667</v>
      </c>
      <c r="K388" s="37">
        <v>20.646041666666665</v>
      </c>
      <c r="L388" s="4">
        <v>20.613958333333333</v>
      </c>
      <c r="M388" s="37">
        <v>20.657083333333333</v>
      </c>
      <c r="N388" s="5">
        <v>1235.6504649999999</v>
      </c>
      <c r="O388" s="41">
        <v>1235.6504649999999</v>
      </c>
      <c r="P388" s="4">
        <v>106.760200176</v>
      </c>
      <c r="Q388" s="44">
        <f t="shared" si="13"/>
        <v>106.760200176</v>
      </c>
      <c r="R388" s="8">
        <v>236</v>
      </c>
      <c r="S388" s="89">
        <v>1721.9975999999999</v>
      </c>
      <c r="T388" s="27"/>
      <c r="U388" s="89">
        <v>75962</v>
      </c>
      <c r="V388" s="51">
        <v>6.2031681783698389E-2</v>
      </c>
      <c r="W388" s="9">
        <v>1.4131624713718809E-3</v>
      </c>
      <c r="X388" s="86">
        <f t="shared" si="14"/>
        <v>1508.6942212757533</v>
      </c>
    </row>
    <row r="389" spans="1:24" x14ac:dyDescent="0.3">
      <c r="A389" s="93">
        <v>2007</v>
      </c>
      <c r="B389" s="29">
        <v>39315</v>
      </c>
      <c r="C389" s="33">
        <v>8</v>
      </c>
      <c r="D389" s="2">
        <v>21</v>
      </c>
      <c r="E389" s="33">
        <v>233</v>
      </c>
      <c r="F389" s="92">
        <v>233</v>
      </c>
      <c r="G389" s="37">
        <v>19.796666666666667</v>
      </c>
      <c r="H389" s="4"/>
      <c r="I389" s="37"/>
      <c r="J389" s="4">
        <v>20.582291666666666</v>
      </c>
      <c r="K389" s="37">
        <v>20.829583333333325</v>
      </c>
      <c r="L389" s="4">
        <v>20.916666666666661</v>
      </c>
      <c r="M389" s="37">
        <v>20.570208333333333</v>
      </c>
      <c r="N389" s="5">
        <v>1491.2614000000001</v>
      </c>
      <c r="O389" s="41">
        <v>1491.2614000000001</v>
      </c>
      <c r="P389" s="4">
        <v>128.84498496000001</v>
      </c>
      <c r="Q389" s="44">
        <f t="shared" si="13"/>
        <v>128.84498496000003</v>
      </c>
      <c r="R389" s="8">
        <v>235.368556701031</v>
      </c>
      <c r="S389" s="89">
        <v>1717.3902083333301</v>
      </c>
      <c r="T389" s="27"/>
      <c r="U389" s="89">
        <v>75962</v>
      </c>
      <c r="V389" s="51">
        <v>7.490011669325046E-2</v>
      </c>
      <c r="W389" s="9">
        <v>1.7054941548421553E-3</v>
      </c>
      <c r="X389" s="86">
        <f t="shared" si="14"/>
        <v>1637.5392062357532</v>
      </c>
    </row>
    <row r="390" spans="1:24" x14ac:dyDescent="0.3">
      <c r="A390" s="93">
        <v>2007</v>
      </c>
      <c r="B390" s="29">
        <v>39316</v>
      </c>
      <c r="C390" s="33">
        <v>8</v>
      </c>
      <c r="D390" s="2">
        <v>22</v>
      </c>
      <c r="E390" s="33">
        <v>234</v>
      </c>
      <c r="F390" s="92">
        <v>234</v>
      </c>
      <c r="G390" s="37">
        <v>19.254999999999995</v>
      </c>
      <c r="H390" s="4"/>
      <c r="I390" s="37"/>
      <c r="J390" s="4">
        <v>20.533750000000001</v>
      </c>
      <c r="K390" s="37">
        <v>21.009375000000002</v>
      </c>
      <c r="L390" s="4">
        <v>21.138333333333332</v>
      </c>
      <c r="M390" s="37">
        <v>20.727916666666669</v>
      </c>
      <c r="N390" s="5">
        <v>1868.6189999999999</v>
      </c>
      <c r="O390" s="41">
        <v>1868.6189999999999</v>
      </c>
      <c r="P390" s="4">
        <v>161.44868159999999</v>
      </c>
      <c r="Q390" s="44">
        <f t="shared" si="13"/>
        <v>161.44868160000001</v>
      </c>
      <c r="R390" s="8">
        <v>234.131443298969</v>
      </c>
      <c r="S390" s="89">
        <v>1708.3634916666699</v>
      </c>
      <c r="T390" s="27"/>
      <c r="U390" s="89">
        <v>75962</v>
      </c>
      <c r="V390" s="51">
        <v>9.3898872885934542E-2</v>
      </c>
      <c r="W390" s="9">
        <v>2.1370624775287504E-3</v>
      </c>
      <c r="X390" s="86">
        <f t="shared" si="14"/>
        <v>1798.9878878357533</v>
      </c>
    </row>
    <row r="391" spans="1:24" x14ac:dyDescent="0.3">
      <c r="A391" s="93">
        <v>2007</v>
      </c>
      <c r="B391" s="29">
        <v>39317</v>
      </c>
      <c r="C391" s="33">
        <v>8</v>
      </c>
      <c r="D391" s="2">
        <v>23</v>
      </c>
      <c r="E391" s="33">
        <v>235</v>
      </c>
      <c r="F391" s="92">
        <v>235</v>
      </c>
      <c r="G391" s="37">
        <v>17.990208333333339</v>
      </c>
      <c r="H391" s="4"/>
      <c r="I391" s="37"/>
      <c r="J391" s="4">
        <v>20.537916666666664</v>
      </c>
      <c r="K391" s="37">
        <v>20.571458333333329</v>
      </c>
      <c r="L391" s="4">
        <v>20.545833333333331</v>
      </c>
      <c r="M391" s="37">
        <v>20.606250000000006</v>
      </c>
      <c r="N391" s="5">
        <v>1945.8888565217401</v>
      </c>
      <c r="O391" s="41">
        <v>1945.8888565217401</v>
      </c>
      <c r="P391" s="4">
        <v>168.12479720347832</v>
      </c>
      <c r="Q391" s="44">
        <f t="shared" si="13"/>
        <v>168.12479720347832</v>
      </c>
      <c r="R391" s="8">
        <v>233.5</v>
      </c>
      <c r="S391" s="89">
        <v>1703.7561000000001</v>
      </c>
      <c r="T391" s="27"/>
      <c r="U391" s="89">
        <v>75962</v>
      </c>
      <c r="V391" s="51">
        <v>9.7829234105635196E-2</v>
      </c>
      <c r="W391" s="9">
        <v>2.2254328253720726E-3</v>
      </c>
      <c r="X391" s="86">
        <f t="shared" si="14"/>
        <v>1967.1126850392316</v>
      </c>
    </row>
    <row r="392" spans="1:24" x14ac:dyDescent="0.3">
      <c r="A392" s="93">
        <v>2007</v>
      </c>
      <c r="B392" s="29">
        <v>39318</v>
      </c>
      <c r="C392" s="33">
        <v>8</v>
      </c>
      <c r="D392" s="2">
        <v>24</v>
      </c>
      <c r="E392" s="33">
        <v>236</v>
      </c>
      <c r="F392" s="92">
        <v>236</v>
      </c>
      <c r="G392" s="37">
        <v>17.950833333333339</v>
      </c>
      <c r="H392" s="4"/>
      <c r="I392" s="37"/>
      <c r="J392" s="4">
        <v>20.402500000000003</v>
      </c>
      <c r="K392" s="37">
        <v>20.562291666666667</v>
      </c>
      <c r="L392" s="4">
        <v>20.575833333333328</v>
      </c>
      <c r="M392" s="37">
        <v>20.85916666666667</v>
      </c>
      <c r="N392" s="5" t="s">
        <v>27</v>
      </c>
      <c r="O392" s="41">
        <v>2013.9597736413</v>
      </c>
      <c r="P392" s="4" t="s">
        <v>27</v>
      </c>
      <c r="Q392" s="44">
        <f t="shared" si="13"/>
        <v>174.0061244426083</v>
      </c>
      <c r="R392" s="8">
        <v>233.542387543253</v>
      </c>
      <c r="S392" s="89">
        <v>1704.0653645833299</v>
      </c>
      <c r="T392" s="27"/>
      <c r="U392" s="89">
        <v>75962</v>
      </c>
      <c r="V392" s="51" t="s">
        <v>27</v>
      </c>
      <c r="W392" s="9" t="s">
        <v>27</v>
      </c>
      <c r="X392" s="86">
        <f t="shared" si="14"/>
        <v>2141.1188094818399</v>
      </c>
    </row>
    <row r="393" spans="1:24" x14ac:dyDescent="0.3">
      <c r="A393" s="93">
        <v>2007</v>
      </c>
      <c r="B393" s="29">
        <v>39319</v>
      </c>
      <c r="C393" s="33">
        <v>8</v>
      </c>
      <c r="D393" s="2">
        <v>25</v>
      </c>
      <c r="E393" s="33">
        <v>237</v>
      </c>
      <c r="F393" s="92">
        <v>237</v>
      </c>
      <c r="G393" s="37">
        <v>17.752708333333334</v>
      </c>
      <c r="H393" s="4"/>
      <c r="I393" s="37"/>
      <c r="J393" s="4">
        <v>20.372708333333332</v>
      </c>
      <c r="K393" s="37">
        <v>20.576666666666664</v>
      </c>
      <c r="L393" s="4">
        <v>20.617916666666655</v>
      </c>
      <c r="M393" s="37">
        <v>20.373125000000005</v>
      </c>
      <c r="N393" s="5" t="s">
        <v>27</v>
      </c>
      <c r="O393" s="41">
        <v>2082.0306907608701</v>
      </c>
      <c r="P393" s="4" t="s">
        <v>27</v>
      </c>
      <c r="Q393" s="44">
        <f t="shared" si="13"/>
        <v>179.88745168173918</v>
      </c>
      <c r="R393" s="8">
        <v>233.62543252595199</v>
      </c>
      <c r="S393" s="89">
        <v>1704.6713500000001</v>
      </c>
      <c r="T393" s="27"/>
      <c r="U393" s="89">
        <v>75962</v>
      </c>
      <c r="V393" s="51" t="s">
        <v>27</v>
      </c>
      <c r="W393" s="9" t="s">
        <v>27</v>
      </c>
      <c r="X393" s="86">
        <f t="shared" si="14"/>
        <v>2321.006261163579</v>
      </c>
    </row>
    <row r="394" spans="1:24" x14ac:dyDescent="0.3">
      <c r="A394" s="93">
        <v>2007</v>
      </c>
      <c r="B394" s="29">
        <v>39320</v>
      </c>
      <c r="C394" s="33">
        <v>8</v>
      </c>
      <c r="D394" s="2">
        <v>26</v>
      </c>
      <c r="E394" s="33">
        <v>238</v>
      </c>
      <c r="F394" s="92">
        <v>238</v>
      </c>
      <c r="G394" s="37">
        <v>14.288541666666665</v>
      </c>
      <c r="H394" s="4"/>
      <c r="I394" s="37"/>
      <c r="J394" s="4">
        <v>20.350208333333327</v>
      </c>
      <c r="K394" s="37">
        <v>20.38708333333334</v>
      </c>
      <c r="L394" s="4">
        <v>20.362291666666671</v>
      </c>
      <c r="M394" s="37">
        <v>19.998541666666664</v>
      </c>
      <c r="N394" s="5" t="s">
        <v>27</v>
      </c>
      <c r="O394" s="41">
        <v>2150.10160788043</v>
      </c>
      <c r="P394" s="4" t="s">
        <v>27</v>
      </c>
      <c r="Q394" s="44">
        <f t="shared" si="13"/>
        <v>185.76877892086915</v>
      </c>
      <c r="R394" s="8">
        <v>233.70847750865099</v>
      </c>
      <c r="S394" s="89">
        <v>1705.2772583333301</v>
      </c>
      <c r="T394" s="27"/>
      <c r="U394" s="89">
        <v>75962</v>
      </c>
      <c r="V394" s="51" t="s">
        <v>27</v>
      </c>
      <c r="W394" s="9" t="s">
        <v>27</v>
      </c>
      <c r="X394" s="86">
        <f t="shared" si="14"/>
        <v>2506.7750400844479</v>
      </c>
    </row>
    <row r="395" spans="1:24" x14ac:dyDescent="0.3">
      <c r="A395" s="93">
        <v>2007</v>
      </c>
      <c r="B395" s="29">
        <v>39321</v>
      </c>
      <c r="C395" s="33">
        <v>8</v>
      </c>
      <c r="D395" s="2">
        <v>27</v>
      </c>
      <c r="E395" s="33">
        <v>239</v>
      </c>
      <c r="F395" s="92">
        <v>239</v>
      </c>
      <c r="G395" s="37">
        <v>15.646375000000001</v>
      </c>
      <c r="H395" s="4"/>
      <c r="I395" s="37"/>
      <c r="J395" s="4">
        <v>20.248125000000002</v>
      </c>
      <c r="K395" s="37">
        <v>20.429374999999997</v>
      </c>
      <c r="L395" s="4">
        <v>20.463541666666664</v>
      </c>
      <c r="M395" s="37">
        <v>19.826458333333331</v>
      </c>
      <c r="N395" s="5">
        <v>2218.172525</v>
      </c>
      <c r="O395" s="41">
        <v>2218.172525</v>
      </c>
      <c r="P395" s="4">
        <v>191.65010615999998</v>
      </c>
      <c r="Q395" s="44">
        <f t="shared" si="13"/>
        <v>191.65010616000001</v>
      </c>
      <c r="R395" s="8">
        <v>233.79152249135001</v>
      </c>
      <c r="S395" s="89">
        <v>1705.8832416666701</v>
      </c>
      <c r="T395" s="27"/>
      <c r="U395" s="89">
        <v>75962</v>
      </c>
      <c r="V395" s="51">
        <v>0.11173545077870108</v>
      </c>
      <c r="W395" s="9">
        <v>2.5368324264404374E-3</v>
      </c>
      <c r="X395" s="86">
        <f t="shared" si="14"/>
        <v>2698.4251462444481</v>
      </c>
    </row>
    <row r="396" spans="1:24" x14ac:dyDescent="0.3">
      <c r="A396" s="93">
        <v>2007</v>
      </c>
      <c r="B396" s="29">
        <v>39322</v>
      </c>
      <c r="C396" s="33">
        <v>8</v>
      </c>
      <c r="D396" s="2">
        <v>28</v>
      </c>
      <c r="E396" s="33">
        <v>240</v>
      </c>
      <c r="F396" s="92">
        <v>240</v>
      </c>
      <c r="G396" s="37">
        <v>20.500208333333337</v>
      </c>
      <c r="H396" s="4"/>
      <c r="I396" s="37"/>
      <c r="J396" s="4">
        <v>20.201249999999991</v>
      </c>
      <c r="K396" s="37">
        <v>20.138124999999999</v>
      </c>
      <c r="L396" s="4">
        <v>20.11708333333333</v>
      </c>
      <c r="M396" s="37">
        <v>21.062291666666663</v>
      </c>
      <c r="N396" s="5">
        <v>2092.4931423076901</v>
      </c>
      <c r="O396" s="41">
        <v>2092.4931423076901</v>
      </c>
      <c r="P396" s="4">
        <v>180.79140749538442</v>
      </c>
      <c r="Q396" s="44">
        <f t="shared" si="13"/>
        <v>180.79140749538442</v>
      </c>
      <c r="R396" s="8">
        <v>233.87456747404801</v>
      </c>
      <c r="S396" s="89">
        <v>1706.4891500000001</v>
      </c>
      <c r="T396" s="27"/>
      <c r="U396" s="89">
        <v>75962</v>
      </c>
      <c r="V396" s="51">
        <v>0.10545598307376523</v>
      </c>
      <c r="W396" s="9">
        <v>2.3930981002076896E-3</v>
      </c>
      <c r="X396" s="86">
        <f t="shared" si="14"/>
        <v>2879.2165537398323</v>
      </c>
    </row>
    <row r="397" spans="1:24" x14ac:dyDescent="0.3">
      <c r="A397" s="93">
        <v>2007</v>
      </c>
      <c r="B397" s="29">
        <v>39323</v>
      </c>
      <c r="C397" s="33">
        <v>8</v>
      </c>
      <c r="D397" s="2">
        <v>29</v>
      </c>
      <c r="E397" s="33">
        <v>241</v>
      </c>
      <c r="F397" s="92">
        <v>241</v>
      </c>
      <c r="G397" s="37">
        <v>22.244583333333328</v>
      </c>
      <c r="H397" s="4"/>
      <c r="I397" s="37"/>
      <c r="J397" s="4">
        <v>20.260625000000001</v>
      </c>
      <c r="K397" s="37">
        <v>20.181041666666662</v>
      </c>
      <c r="L397" s="4">
        <v>20.175000000000001</v>
      </c>
      <c r="M397" s="37">
        <v>21.534791666666663</v>
      </c>
      <c r="N397" s="5">
        <v>2001.92392857143</v>
      </c>
      <c r="O397" s="41">
        <v>2001.92392857143</v>
      </c>
      <c r="P397" s="4">
        <v>172.96622742857156</v>
      </c>
      <c r="Q397" s="44">
        <f t="shared" si="13"/>
        <v>172.96622742857156</v>
      </c>
      <c r="R397" s="8">
        <v>233.957612456747</v>
      </c>
      <c r="S397" s="89">
        <v>1707.09513541667</v>
      </c>
      <c r="T397" s="27"/>
      <c r="U397" s="89">
        <v>75962</v>
      </c>
      <c r="V397" s="51">
        <v>0.1009407140081726</v>
      </c>
      <c r="W397" s="9">
        <v>2.2895178260613587E-3</v>
      </c>
      <c r="X397" s="86">
        <f t="shared" si="14"/>
        <v>3052.1827811684038</v>
      </c>
    </row>
    <row r="398" spans="1:24" x14ac:dyDescent="0.3">
      <c r="A398" s="93">
        <v>2007</v>
      </c>
      <c r="B398" s="29">
        <v>39324</v>
      </c>
      <c r="C398" s="33">
        <v>8</v>
      </c>
      <c r="D398" s="2">
        <v>30</v>
      </c>
      <c r="E398" s="33">
        <v>242</v>
      </c>
      <c r="F398" s="92">
        <v>242</v>
      </c>
      <c r="G398" s="37">
        <v>25.532499999999999</v>
      </c>
      <c r="H398" s="4"/>
      <c r="I398" s="37"/>
      <c r="J398" s="4">
        <v>20.421874999999996</v>
      </c>
      <c r="K398" s="37">
        <v>20.362500000000008</v>
      </c>
      <c r="L398" s="4">
        <v>20.328541666666656</v>
      </c>
      <c r="M398" s="37">
        <v>22.492291666666659</v>
      </c>
      <c r="N398" s="5">
        <v>1919.0779666666699</v>
      </c>
      <c r="O398" s="41">
        <v>1919.0779666666699</v>
      </c>
      <c r="P398" s="4">
        <v>165.80833632000028</v>
      </c>
      <c r="Q398" s="44">
        <f t="shared" si="13"/>
        <v>165.80833632000025</v>
      </c>
      <c r="R398" s="8">
        <v>234</v>
      </c>
      <c r="S398" s="89">
        <v>1707.4043999999999</v>
      </c>
      <c r="T398" s="27"/>
      <c r="U398" s="89">
        <v>75962</v>
      </c>
      <c r="V398" s="51">
        <v>9.6810651936587458E-2</v>
      </c>
      <c r="W398" s="9">
        <v>2.1947703164826595E-3</v>
      </c>
      <c r="X398" s="86">
        <f t="shared" si="14"/>
        <v>3217.9911174884041</v>
      </c>
    </row>
    <row r="399" spans="1:24" x14ac:dyDescent="0.3">
      <c r="A399" s="93">
        <v>2007</v>
      </c>
      <c r="B399" s="29">
        <v>39325</v>
      </c>
      <c r="C399" s="33">
        <v>8</v>
      </c>
      <c r="D399" s="2">
        <v>31</v>
      </c>
      <c r="E399" s="33">
        <v>243</v>
      </c>
      <c r="F399" s="92">
        <v>243</v>
      </c>
      <c r="G399" s="37">
        <v>25.130624999999995</v>
      </c>
      <c r="H399" s="4"/>
      <c r="I399" s="37"/>
      <c r="J399" s="4">
        <v>20.665833333333328</v>
      </c>
      <c r="K399" s="37">
        <v>20.616250000000008</v>
      </c>
      <c r="L399" s="4">
        <v>20.588749999999994</v>
      </c>
      <c r="M399" s="37">
        <v>22.587708333333335</v>
      </c>
      <c r="N399" s="5">
        <v>1969.4526642857099</v>
      </c>
      <c r="O399" s="41">
        <v>1969.4526642857099</v>
      </c>
      <c r="P399" s="4">
        <v>170.16071019428531</v>
      </c>
      <c r="Q399" s="44">
        <f t="shared" si="13"/>
        <v>170.16071019428534</v>
      </c>
      <c r="R399" s="8">
        <v>234</v>
      </c>
      <c r="S399" s="89">
        <v>1707.4043999999999</v>
      </c>
      <c r="T399" s="27"/>
      <c r="U399" s="89">
        <v>75962</v>
      </c>
      <c r="V399" s="51">
        <v>9.940034677228976E-2</v>
      </c>
      <c r="W399" s="9">
        <v>2.252381780402542E-3</v>
      </c>
      <c r="X399" s="86">
        <f t="shared" si="14"/>
        <v>3388.1518276826896</v>
      </c>
    </row>
    <row r="400" spans="1:24" x14ac:dyDescent="0.3">
      <c r="A400" s="93">
        <v>2007</v>
      </c>
      <c r="B400" s="29">
        <v>39326</v>
      </c>
      <c r="C400" s="33">
        <v>9</v>
      </c>
      <c r="D400" s="2">
        <v>1</v>
      </c>
      <c r="E400" s="33">
        <v>244</v>
      </c>
      <c r="F400" s="92">
        <v>244</v>
      </c>
      <c r="G400" s="37">
        <v>24.537916666666664</v>
      </c>
      <c r="H400" s="4"/>
      <c r="I400" s="37"/>
      <c r="J400" s="4">
        <v>20.811041666666664</v>
      </c>
      <c r="K400" s="37">
        <v>20.83937499999999</v>
      </c>
      <c r="L400" s="4">
        <v>20.822083333333335</v>
      </c>
      <c r="M400" s="37">
        <v>22.447500000000005</v>
      </c>
      <c r="N400" s="5">
        <v>2040.7483933333299</v>
      </c>
      <c r="O400" s="41">
        <v>2040.7483933333299</v>
      </c>
      <c r="P400" s="4">
        <v>176.32066118399968</v>
      </c>
      <c r="Q400" s="44">
        <f t="shared" si="13"/>
        <v>176.32066118399968</v>
      </c>
      <c r="R400" s="8">
        <v>234</v>
      </c>
      <c r="S400" s="89">
        <v>1707.4043999999999</v>
      </c>
      <c r="T400" s="27"/>
      <c r="U400" s="89">
        <v>75962</v>
      </c>
      <c r="V400" s="51">
        <v>0.10304899155205216</v>
      </c>
      <c r="W400" s="9">
        <v>2.3339197650616541E-3</v>
      </c>
      <c r="X400" s="86">
        <f t="shared" si="14"/>
        <v>3564.4724888666892</v>
      </c>
    </row>
    <row r="401" spans="1:24" x14ac:dyDescent="0.3">
      <c r="A401" s="93">
        <v>2007</v>
      </c>
      <c r="B401" s="29">
        <v>39327</v>
      </c>
      <c r="C401" s="33">
        <v>9</v>
      </c>
      <c r="D401" s="2">
        <v>2</v>
      </c>
      <c r="E401" s="33">
        <v>245</v>
      </c>
      <c r="F401" s="92">
        <v>245</v>
      </c>
      <c r="G401" s="37">
        <v>22.504999999999992</v>
      </c>
      <c r="H401" s="4"/>
      <c r="I401" s="37"/>
      <c r="J401" s="4">
        <v>20.857499999999998</v>
      </c>
      <c r="K401" s="37">
        <v>21.294583333333335</v>
      </c>
      <c r="L401" s="4">
        <v>21.496666666666655</v>
      </c>
      <c r="M401" s="37">
        <v>22.316666666666674</v>
      </c>
      <c r="N401" s="5">
        <v>1955.8296307692301</v>
      </c>
      <c r="O401" s="41">
        <v>1955.8296307692301</v>
      </c>
      <c r="P401" s="4">
        <v>168.98368009846146</v>
      </c>
      <c r="Q401" s="44">
        <f t="shared" si="13"/>
        <v>168.98368009846149</v>
      </c>
      <c r="R401" s="8">
        <v>234</v>
      </c>
      <c r="S401" s="89">
        <v>1707.4043999999999</v>
      </c>
      <c r="T401" s="27"/>
      <c r="U401" s="89">
        <v>75962</v>
      </c>
      <c r="V401" s="51">
        <v>9.8809189753920806E-2</v>
      </c>
      <c r="W401" s="9">
        <v>2.2368016788632847E-3</v>
      </c>
      <c r="X401" s="86">
        <f t="shared" si="14"/>
        <v>3733.4561689651509</v>
      </c>
    </row>
    <row r="402" spans="1:24" x14ac:dyDescent="0.3">
      <c r="A402" s="93">
        <v>2007</v>
      </c>
      <c r="B402" s="29">
        <v>39328</v>
      </c>
      <c r="C402" s="33">
        <v>9</v>
      </c>
      <c r="D402" s="2">
        <v>3</v>
      </c>
      <c r="E402" s="33">
        <v>246</v>
      </c>
      <c r="F402" s="92">
        <v>246</v>
      </c>
      <c r="G402" s="37">
        <v>19.648749999999996</v>
      </c>
      <c r="H402" s="4"/>
      <c r="I402" s="37"/>
      <c r="J402" s="4">
        <v>20.965416666666666</v>
      </c>
      <c r="K402" s="37">
        <v>21.097083333333341</v>
      </c>
      <c r="L402" s="4">
        <v>21.159583333333327</v>
      </c>
      <c r="M402" s="37">
        <v>21.253333333333337</v>
      </c>
      <c r="N402" s="5">
        <v>2309.1001916666701</v>
      </c>
      <c r="O402" s="41">
        <v>2309.1001916666701</v>
      </c>
      <c r="P402" s="4">
        <v>199.50625656000028</v>
      </c>
      <c r="Q402" s="44">
        <f t="shared" si="13"/>
        <v>199.50625656000028</v>
      </c>
      <c r="R402" s="8">
        <v>234</v>
      </c>
      <c r="S402" s="89">
        <v>1707.4043999999999</v>
      </c>
      <c r="T402" s="27"/>
      <c r="U402" s="89">
        <v>75962</v>
      </c>
      <c r="V402" s="51">
        <v>0.11671353722506078</v>
      </c>
      <c r="W402" s="9">
        <v>2.6408226484185842E-3</v>
      </c>
      <c r="X402" s="86">
        <f t="shared" si="14"/>
        <v>3932.962425525151</v>
      </c>
    </row>
    <row r="403" spans="1:24" x14ac:dyDescent="0.3">
      <c r="A403" s="93">
        <v>2007</v>
      </c>
      <c r="B403" s="29">
        <v>39329</v>
      </c>
      <c r="C403" s="33">
        <v>9</v>
      </c>
      <c r="D403" s="2">
        <v>4</v>
      </c>
      <c r="E403" s="33">
        <v>247</v>
      </c>
      <c r="F403" s="92">
        <v>247</v>
      </c>
      <c r="G403" s="37">
        <v>11.190833333333336</v>
      </c>
      <c r="H403" s="4"/>
      <c r="I403" s="37"/>
      <c r="J403" s="4">
        <v>20.756666666666661</v>
      </c>
      <c r="K403" s="37">
        <v>21.218958333333337</v>
      </c>
      <c r="L403" s="4">
        <v>21.371250000000007</v>
      </c>
      <c r="M403" s="37">
        <v>18.546250000000004</v>
      </c>
      <c r="N403" s="5">
        <v>2078.5066000000002</v>
      </c>
      <c r="O403" s="41">
        <v>2078.5066000000002</v>
      </c>
      <c r="P403" s="4">
        <v>179.58297024000001</v>
      </c>
      <c r="Q403" s="44">
        <f t="shared" si="13"/>
        <v>179.58297024000001</v>
      </c>
      <c r="R403" s="8">
        <v>234.126288659794</v>
      </c>
      <c r="S403" s="89">
        <v>1708.325875</v>
      </c>
      <c r="T403" s="27"/>
      <c r="U403" s="89">
        <v>75962</v>
      </c>
      <c r="V403" s="51">
        <v>0.1051095321461081</v>
      </c>
      <c r="W403" s="9">
        <v>2.3771022686571528E-3</v>
      </c>
      <c r="X403" s="86">
        <f t="shared" si="14"/>
        <v>4112.5453957651507</v>
      </c>
    </row>
    <row r="404" spans="1:24" x14ac:dyDescent="0.3">
      <c r="A404" s="93">
        <v>2007</v>
      </c>
      <c r="B404" s="29">
        <v>39330</v>
      </c>
      <c r="C404" s="33">
        <v>9</v>
      </c>
      <c r="D404" s="2">
        <v>5</v>
      </c>
      <c r="E404" s="33">
        <v>248</v>
      </c>
      <c r="F404" s="92">
        <v>248</v>
      </c>
      <c r="G404" s="37">
        <v>11.849375</v>
      </c>
      <c r="H404" s="4"/>
      <c r="I404" s="37"/>
      <c r="J404" s="4">
        <v>20.325416666666662</v>
      </c>
      <c r="K404" s="37">
        <v>20.435625000000005</v>
      </c>
      <c r="L404" s="4">
        <v>20.469791666666669</v>
      </c>
      <c r="M404" s="37">
        <v>18.490833333333338</v>
      </c>
      <c r="N404" s="5">
        <v>1815.5832499999999</v>
      </c>
      <c r="O404" s="41">
        <v>1815.5832499999999</v>
      </c>
      <c r="P404" s="4">
        <v>156.86639279999997</v>
      </c>
      <c r="Q404" s="44">
        <f t="shared" si="13"/>
        <v>156.86639279999997</v>
      </c>
      <c r="R404" s="8">
        <v>234.373711340206</v>
      </c>
      <c r="S404" s="89">
        <v>1710.1312250000001</v>
      </c>
      <c r="T404" s="27"/>
      <c r="U404" s="89">
        <v>75962</v>
      </c>
      <c r="V404" s="51">
        <v>9.1858469973100307E-2</v>
      </c>
      <c r="W404" s="9">
        <v>2.0764076777581198E-3</v>
      </c>
      <c r="X404" s="86">
        <f t="shared" si="14"/>
        <v>4269.4117885651503</v>
      </c>
    </row>
    <row r="405" spans="1:24" x14ac:dyDescent="0.3">
      <c r="A405" s="93">
        <v>2007</v>
      </c>
      <c r="B405" s="29">
        <v>39331</v>
      </c>
      <c r="C405" s="33">
        <v>9</v>
      </c>
      <c r="D405" s="2">
        <v>6</v>
      </c>
      <c r="E405" s="33">
        <v>249</v>
      </c>
      <c r="F405" s="92">
        <v>249</v>
      </c>
      <c r="G405" s="37">
        <v>15.031041666666667</v>
      </c>
      <c r="H405" s="4"/>
      <c r="I405" s="37"/>
      <c r="J405" s="4">
        <v>19.915625000000002</v>
      </c>
      <c r="K405" s="37">
        <v>19.944374999999997</v>
      </c>
      <c r="L405" s="4">
        <v>19.94083333333332</v>
      </c>
      <c r="M405" s="37">
        <v>18.658541666666661</v>
      </c>
      <c r="N405" s="5">
        <v>1946.7923111111099</v>
      </c>
      <c r="O405" s="41">
        <v>1946.7923111111099</v>
      </c>
      <c r="P405" s="4">
        <v>168.20285567999989</v>
      </c>
      <c r="Q405" s="44">
        <f t="shared" si="13"/>
        <v>168.20285567999991</v>
      </c>
      <c r="R405" s="8">
        <v>234.5</v>
      </c>
      <c r="S405" s="89">
        <v>1711.0527</v>
      </c>
      <c r="T405" s="27"/>
      <c r="U405" s="89">
        <v>75962</v>
      </c>
      <c r="V405" s="51">
        <v>9.8545117347153807E-2</v>
      </c>
      <c r="W405" s="9">
        <v>2.2264660691221861E-3</v>
      </c>
      <c r="X405" s="86">
        <f t="shared" si="14"/>
        <v>4437.61464424515</v>
      </c>
    </row>
    <row r="406" spans="1:24" x14ac:dyDescent="0.3">
      <c r="A406" s="93">
        <v>2007</v>
      </c>
      <c r="B406" s="29">
        <v>39332</v>
      </c>
      <c r="C406" s="33">
        <v>9</v>
      </c>
      <c r="D406" s="2">
        <v>7</v>
      </c>
      <c r="E406" s="33">
        <v>250</v>
      </c>
      <c r="F406" s="92">
        <v>250</v>
      </c>
      <c r="G406" s="37">
        <v>20.389166666666672</v>
      </c>
      <c r="H406" s="4"/>
      <c r="I406" s="37"/>
      <c r="J406" s="4">
        <v>19.71895833333333</v>
      </c>
      <c r="K406" s="37">
        <v>19.688125000000014</v>
      </c>
      <c r="L406" s="4">
        <v>19.673333333333336</v>
      </c>
      <c r="M406" s="37">
        <v>20.130208333333332</v>
      </c>
      <c r="N406" s="5">
        <v>1935.0675189189201</v>
      </c>
      <c r="O406" s="41">
        <v>1935.0675189189201</v>
      </c>
      <c r="P406" s="4">
        <v>167.18983363459469</v>
      </c>
      <c r="Q406" s="44">
        <f t="shared" si="13"/>
        <v>167.18983363459472</v>
      </c>
      <c r="R406" s="8">
        <v>234.41551724137901</v>
      </c>
      <c r="S406" s="89">
        <v>1710.43626666667</v>
      </c>
      <c r="T406" s="27"/>
      <c r="U406" s="89">
        <v>75962</v>
      </c>
      <c r="V406" s="51">
        <v>9.7999568735689171E-2</v>
      </c>
      <c r="W406" s="9">
        <v>2.2130569078909505E-3</v>
      </c>
      <c r="X406" s="86">
        <f t="shared" si="14"/>
        <v>4604.8044778797448</v>
      </c>
    </row>
    <row r="407" spans="1:24" x14ac:dyDescent="0.3">
      <c r="A407" s="93">
        <v>2007</v>
      </c>
      <c r="B407" s="29">
        <v>39333</v>
      </c>
      <c r="C407" s="33">
        <v>9</v>
      </c>
      <c r="D407" s="2">
        <v>8</v>
      </c>
      <c r="E407" s="33">
        <v>251</v>
      </c>
      <c r="F407" s="92">
        <v>251</v>
      </c>
      <c r="G407" s="37">
        <v>13.266666666666667</v>
      </c>
      <c r="H407" s="4"/>
      <c r="I407" s="37"/>
      <c r="J407" s="4">
        <v>19.689166666666669</v>
      </c>
      <c r="K407" s="37">
        <v>19.855416666666663</v>
      </c>
      <c r="L407" s="4">
        <v>19.906249999999996</v>
      </c>
      <c r="M407" s="37">
        <v>18.236666666666672</v>
      </c>
      <c r="N407" s="5">
        <v>989.10254999999995</v>
      </c>
      <c r="O407" s="41">
        <v>989.10254999999995</v>
      </c>
      <c r="P407" s="4">
        <v>85.458460319999986</v>
      </c>
      <c r="Q407" s="44">
        <f t="shared" si="13"/>
        <v>85.458460319999986</v>
      </c>
      <c r="R407" s="8">
        <v>234.25</v>
      </c>
      <c r="S407" s="89">
        <v>1709.22855</v>
      </c>
      <c r="T407" s="27"/>
      <c r="U407" s="89">
        <v>75962</v>
      </c>
      <c r="V407" s="51">
        <v>5.0116648426154424E-2</v>
      </c>
      <c r="W407" s="9">
        <v>1.1311957900636805E-3</v>
      </c>
      <c r="X407" s="86">
        <f t="shared" si="14"/>
        <v>4690.2629381997449</v>
      </c>
    </row>
    <row r="408" spans="1:24" x14ac:dyDescent="0.3">
      <c r="A408" s="93">
        <v>2007</v>
      </c>
      <c r="B408" s="29">
        <v>39334</v>
      </c>
      <c r="C408" s="33">
        <v>9</v>
      </c>
      <c r="D408" s="2">
        <v>9</v>
      </c>
      <c r="E408" s="33">
        <v>252</v>
      </c>
      <c r="F408" s="92">
        <v>252</v>
      </c>
      <c r="G408" s="37">
        <v>11.636451612903222</v>
      </c>
      <c r="H408" s="4"/>
      <c r="I408" s="37"/>
      <c r="J408" s="4">
        <v>19.310666666666666</v>
      </c>
      <c r="K408" s="37">
        <v>19.628709677419359</v>
      </c>
      <c r="L408" s="4">
        <v>20.040967741935482</v>
      </c>
      <c r="M408" s="37">
        <v>17.773225806451606</v>
      </c>
      <c r="N408" s="5" t="s">
        <v>27</v>
      </c>
      <c r="O408" s="41">
        <v>1263.4163333333299</v>
      </c>
      <c r="P408" s="4" t="s">
        <v>27</v>
      </c>
      <c r="Q408" s="44">
        <f t="shared" si="13"/>
        <v>109.1591711999997</v>
      </c>
      <c r="R408" s="8">
        <v>234.08448275862099</v>
      </c>
      <c r="S408" s="89">
        <v>1708.0208333333301</v>
      </c>
      <c r="T408" s="27"/>
      <c r="U408" s="89">
        <v>75962</v>
      </c>
      <c r="V408" s="51" t="s">
        <v>27</v>
      </c>
      <c r="W408" s="9" t="s">
        <v>27</v>
      </c>
      <c r="X408" s="86">
        <f t="shared" si="14"/>
        <v>4799.4221093997448</v>
      </c>
    </row>
    <row r="409" spans="1:24" x14ac:dyDescent="0.3">
      <c r="A409" s="93">
        <v>2007</v>
      </c>
      <c r="B409" s="29">
        <v>39335</v>
      </c>
      <c r="C409" s="33">
        <v>9</v>
      </c>
      <c r="D409" s="2">
        <v>10</v>
      </c>
      <c r="E409" s="33">
        <v>253</v>
      </c>
      <c r="F409" s="92">
        <v>253</v>
      </c>
      <c r="G409" s="37">
        <v>13.176875000000003</v>
      </c>
      <c r="H409" s="4"/>
      <c r="I409" s="37"/>
      <c r="J409" s="4">
        <v>19.121249999999989</v>
      </c>
      <c r="K409" s="37">
        <v>19.174583333333324</v>
      </c>
      <c r="L409" s="4">
        <v>19.357083333333328</v>
      </c>
      <c r="M409" s="37">
        <v>18.544791666666665</v>
      </c>
      <c r="N409" s="5">
        <v>1537.73011666667</v>
      </c>
      <c r="O409" s="41">
        <v>1537.73011666667</v>
      </c>
      <c r="P409" s="4">
        <v>132.85988208000029</v>
      </c>
      <c r="Q409" s="44">
        <f t="shared" si="13"/>
        <v>132.85988208000029</v>
      </c>
      <c r="R409" s="8">
        <v>234</v>
      </c>
      <c r="S409" s="89">
        <v>1707.4043999999999</v>
      </c>
      <c r="T409" s="27"/>
      <c r="U409" s="89">
        <v>75962</v>
      </c>
      <c r="V409" s="51">
        <v>7.7991351187425742E-2</v>
      </c>
      <c r="W409" s="9">
        <v>1.7586385094523007E-3</v>
      </c>
      <c r="X409" s="86">
        <f t="shared" si="14"/>
        <v>4932.2819914797456</v>
      </c>
    </row>
    <row r="410" spans="1:24" x14ac:dyDescent="0.3">
      <c r="A410" s="93">
        <v>2007</v>
      </c>
      <c r="B410" s="29">
        <v>39336</v>
      </c>
      <c r="C410" s="33">
        <v>9</v>
      </c>
      <c r="D410" s="2">
        <v>11</v>
      </c>
      <c r="E410" s="33">
        <v>254</v>
      </c>
      <c r="F410" s="92">
        <v>254</v>
      </c>
      <c r="G410" s="37">
        <v>14.397499999999999</v>
      </c>
      <c r="H410" s="4"/>
      <c r="I410" s="37"/>
      <c r="J410" s="4">
        <v>18.957916666666666</v>
      </c>
      <c r="K410" s="37">
        <v>19.032916666666662</v>
      </c>
      <c r="L410" s="4">
        <v>19.327291666666664</v>
      </c>
      <c r="M410" s="37">
        <v>17.98833333333333</v>
      </c>
      <c r="N410" s="5">
        <v>1369.49170555556</v>
      </c>
      <c r="O410" s="41">
        <v>1369.49170555556</v>
      </c>
      <c r="P410" s="4">
        <v>118.32408336000039</v>
      </c>
      <c r="Q410" s="44">
        <f t="shared" si="13"/>
        <v>118.32408336000037</v>
      </c>
      <c r="R410" s="8">
        <v>234</v>
      </c>
      <c r="S410" s="89">
        <v>1707.4043999999999</v>
      </c>
      <c r="T410" s="27"/>
      <c r="U410" s="89">
        <v>75962</v>
      </c>
      <c r="V410" s="51">
        <v>6.9492622320669592E-2</v>
      </c>
      <c r="W410" s="9">
        <v>1.5662311778000969E-3</v>
      </c>
      <c r="X410" s="86">
        <f t="shared" si="14"/>
        <v>5050.6060748397458</v>
      </c>
    </row>
    <row r="411" spans="1:24" x14ac:dyDescent="0.3">
      <c r="A411" s="93">
        <v>2007</v>
      </c>
      <c r="B411" s="29">
        <v>39337</v>
      </c>
      <c r="C411" s="33">
        <v>9</v>
      </c>
      <c r="D411" s="2">
        <v>12</v>
      </c>
      <c r="E411" s="33">
        <v>255</v>
      </c>
      <c r="F411" s="92">
        <v>255</v>
      </c>
      <c r="G411" s="37">
        <v>14.541875000000005</v>
      </c>
      <c r="H411" s="4"/>
      <c r="I411" s="37"/>
      <c r="J411" s="4">
        <v>18.803333333333335</v>
      </c>
      <c r="K411" s="37">
        <v>18.934791666666666</v>
      </c>
      <c r="L411" s="4">
        <v>19.600208333333335</v>
      </c>
      <c r="M411" s="37">
        <v>18.244374999999994</v>
      </c>
      <c r="N411" s="5">
        <v>1683.0406</v>
      </c>
      <c r="O411" s="41">
        <v>1683.0406</v>
      </c>
      <c r="P411" s="4">
        <v>145.41470784000001</v>
      </c>
      <c r="Q411" s="44">
        <f t="shared" si="13"/>
        <v>145.41470784000001</v>
      </c>
      <c r="R411" s="8">
        <v>234</v>
      </c>
      <c r="S411" s="89">
        <v>1707.4043999999999</v>
      </c>
      <c r="T411" s="27"/>
      <c r="U411" s="89">
        <v>75962</v>
      </c>
      <c r="V411" s="51">
        <v>8.5445060306444442E-2</v>
      </c>
      <c r="W411" s="9">
        <v>1.9248241157868325E-3</v>
      </c>
      <c r="X411" s="86">
        <f t="shared" si="14"/>
        <v>5196.0207826797459</v>
      </c>
    </row>
    <row r="412" spans="1:24" x14ac:dyDescent="0.3">
      <c r="A412" s="93">
        <v>2007</v>
      </c>
      <c r="B412" s="29">
        <v>39338</v>
      </c>
      <c r="C412" s="33">
        <v>9</v>
      </c>
      <c r="D412" s="2">
        <v>13</v>
      </c>
      <c r="E412" s="33">
        <v>256</v>
      </c>
      <c r="F412" s="92">
        <v>256</v>
      </c>
      <c r="G412" s="37">
        <v>15.163124999999996</v>
      </c>
      <c r="H412" s="4"/>
      <c r="I412" s="37"/>
      <c r="J412" s="4">
        <v>18.69916666666667</v>
      </c>
      <c r="K412" s="37">
        <v>18.672708333333325</v>
      </c>
      <c r="L412" s="4">
        <v>18.695208333333326</v>
      </c>
      <c r="M412" s="37">
        <v>18.24270833333334</v>
      </c>
      <c r="N412" s="5">
        <v>1468.96234</v>
      </c>
      <c r="O412" s="41">
        <v>1468.96234</v>
      </c>
      <c r="P412" s="4">
        <v>126.918346176</v>
      </c>
      <c r="Q412" s="44">
        <f t="shared" si="13"/>
        <v>126.91834617600001</v>
      </c>
      <c r="R412" s="8">
        <v>234</v>
      </c>
      <c r="S412" s="89">
        <v>1707.4043999999999</v>
      </c>
      <c r="T412" s="27"/>
      <c r="U412" s="89">
        <v>75962</v>
      </c>
      <c r="V412" s="51">
        <v>7.4613293161520211E-2</v>
      </c>
      <c r="W412" s="9">
        <v>1.6799916396637469E-3</v>
      </c>
      <c r="X412" s="86">
        <f t="shared" si="14"/>
        <v>5322.9391288557463</v>
      </c>
    </row>
    <row r="413" spans="1:24" x14ac:dyDescent="0.3">
      <c r="A413" s="93">
        <v>2007</v>
      </c>
      <c r="B413" s="29">
        <v>39339</v>
      </c>
      <c r="C413" s="34">
        <v>9</v>
      </c>
      <c r="D413" s="10">
        <v>14</v>
      </c>
      <c r="E413" s="34">
        <v>257</v>
      </c>
      <c r="F413" s="38">
        <v>257</v>
      </c>
      <c r="G413" s="38">
        <v>11.930208333333333</v>
      </c>
      <c r="H413" s="12"/>
      <c r="I413" s="38"/>
      <c r="J413" s="12">
        <v>18.592083333333324</v>
      </c>
      <c r="K413" s="38">
        <v>18.565000000000001</v>
      </c>
      <c r="L413" s="12">
        <v>18.565624999999994</v>
      </c>
      <c r="M413" s="38">
        <v>17.114791666666665</v>
      </c>
      <c r="N413" s="12" t="s">
        <v>27</v>
      </c>
      <c r="O413" s="38">
        <v>1442.9134920454501</v>
      </c>
      <c r="P413" s="12" t="s">
        <v>27</v>
      </c>
      <c r="Q413" s="38">
        <f t="shared" si="13"/>
        <v>124.66772571272689</v>
      </c>
      <c r="R413" s="13">
        <v>234.16896551724099</v>
      </c>
      <c r="S413" s="48">
        <v>1708.637275</v>
      </c>
      <c r="T413" s="13">
        <v>80433.521965997978</v>
      </c>
      <c r="U413" s="48">
        <v>75962</v>
      </c>
      <c r="V413" s="52" t="s">
        <v>27</v>
      </c>
      <c r="W413" s="14" t="s">
        <v>27</v>
      </c>
      <c r="X413" s="87">
        <f t="shared" si="14"/>
        <v>5447.606854568473</v>
      </c>
    </row>
    <row r="414" spans="1:24" x14ac:dyDescent="0.3">
      <c r="A414" s="93">
        <v>2007</v>
      </c>
      <c r="B414" s="29">
        <v>39340</v>
      </c>
      <c r="C414" s="33">
        <v>9</v>
      </c>
      <c r="D414" s="2">
        <v>15</v>
      </c>
      <c r="E414" s="33">
        <v>258</v>
      </c>
      <c r="F414" s="92">
        <v>258</v>
      </c>
      <c r="G414" s="37">
        <v>11.723499999999996</v>
      </c>
      <c r="H414" s="4"/>
      <c r="I414" s="37"/>
      <c r="J414" s="4">
        <v>18.391666666666662</v>
      </c>
      <c r="K414" s="37">
        <v>18.367708333333336</v>
      </c>
      <c r="L414" s="4">
        <v>18.365208333333335</v>
      </c>
      <c r="M414" s="37">
        <v>17.426666666666669</v>
      </c>
      <c r="N414" s="5" t="s">
        <v>27</v>
      </c>
      <c r="O414" s="41">
        <v>1416.8646440909099</v>
      </c>
      <c r="P414" s="4" t="s">
        <v>27</v>
      </c>
      <c r="Q414" s="44">
        <f t="shared" si="13"/>
        <v>122.41710524945462</v>
      </c>
      <c r="R414" s="8">
        <v>234.5</v>
      </c>
      <c r="S414" s="89">
        <v>1711.0527</v>
      </c>
      <c r="T414" s="27"/>
      <c r="U414" s="89">
        <v>75777.649999999994</v>
      </c>
      <c r="V414" s="51" t="s">
        <v>27</v>
      </c>
      <c r="W414" s="9" t="s">
        <v>27</v>
      </c>
      <c r="X414" s="86">
        <f t="shared" si="14"/>
        <v>5570.0239598179278</v>
      </c>
    </row>
    <row r="415" spans="1:24" x14ac:dyDescent="0.3">
      <c r="A415" s="93">
        <v>2007</v>
      </c>
      <c r="B415" s="29">
        <v>39341</v>
      </c>
      <c r="C415" s="33">
        <v>9</v>
      </c>
      <c r="D415" s="2">
        <v>16</v>
      </c>
      <c r="E415" s="33">
        <v>259</v>
      </c>
      <c r="F415" s="92">
        <v>259</v>
      </c>
      <c r="G415" s="37">
        <v>10.776250000000005</v>
      </c>
      <c r="H415" s="4"/>
      <c r="I415" s="37"/>
      <c r="J415" s="4">
        <v>18.253749999999993</v>
      </c>
      <c r="K415" s="37">
        <v>18.367708333333333</v>
      </c>
      <c r="L415" s="4">
        <v>18.720000000000002</v>
      </c>
      <c r="M415" s="37">
        <v>16.068958333333331</v>
      </c>
      <c r="N415" s="5" t="s">
        <v>27</v>
      </c>
      <c r="O415" s="41">
        <v>1390.8157961363599</v>
      </c>
      <c r="P415" s="4" t="s">
        <v>27</v>
      </c>
      <c r="Q415" s="44">
        <f t="shared" si="13"/>
        <v>120.1664847861815</v>
      </c>
      <c r="R415" s="8">
        <v>234.83103448275901</v>
      </c>
      <c r="S415" s="89">
        <v>1713.4681250000001</v>
      </c>
      <c r="T415" s="27"/>
      <c r="U415" s="89">
        <v>75593.299999999988</v>
      </c>
      <c r="V415" s="51" t="s">
        <v>27</v>
      </c>
      <c r="W415" s="9" t="s">
        <v>27</v>
      </c>
      <c r="X415" s="86">
        <f t="shared" si="14"/>
        <v>5690.190444604109</v>
      </c>
    </row>
    <row r="416" spans="1:24" x14ac:dyDescent="0.3">
      <c r="A416" s="93">
        <v>2007</v>
      </c>
      <c r="B416" s="29">
        <v>39342</v>
      </c>
      <c r="C416" s="33">
        <v>9</v>
      </c>
      <c r="D416" s="2">
        <v>17</v>
      </c>
      <c r="E416" s="33">
        <v>260</v>
      </c>
      <c r="F416" s="92">
        <v>260</v>
      </c>
      <c r="G416" s="37">
        <v>11.517499999999998</v>
      </c>
      <c r="H416" s="4"/>
      <c r="I416" s="37"/>
      <c r="J416" s="4">
        <v>18.047291666666666</v>
      </c>
      <c r="K416" s="37">
        <v>18.038125000000004</v>
      </c>
      <c r="L416" s="4">
        <v>18.043125000000003</v>
      </c>
      <c r="M416" s="37">
        <v>17.122916666666669</v>
      </c>
      <c r="N416" s="5" t="s">
        <v>27</v>
      </c>
      <c r="O416" s="41">
        <v>1364.76694818182</v>
      </c>
      <c r="P416" s="4" t="s">
        <v>27</v>
      </c>
      <c r="Q416" s="44">
        <f t="shared" si="13"/>
        <v>117.91586432290923</v>
      </c>
      <c r="R416" s="8">
        <v>235</v>
      </c>
      <c r="S416" s="89">
        <v>1714.701</v>
      </c>
      <c r="T416" s="27"/>
      <c r="U416" s="89">
        <v>75408.949999999983</v>
      </c>
      <c r="V416" s="51" t="s">
        <v>27</v>
      </c>
      <c r="W416" s="9" t="s">
        <v>27</v>
      </c>
      <c r="X416" s="86">
        <f t="shared" si="14"/>
        <v>5808.1063089270183</v>
      </c>
    </row>
    <row r="417" spans="1:24" x14ac:dyDescent="0.3">
      <c r="A417" s="93">
        <v>2007</v>
      </c>
      <c r="B417" s="29">
        <v>39343</v>
      </c>
      <c r="C417" s="33">
        <v>9</v>
      </c>
      <c r="D417" s="2">
        <v>18</v>
      </c>
      <c r="E417" s="33">
        <v>261</v>
      </c>
      <c r="F417" s="92">
        <v>261</v>
      </c>
      <c r="G417" s="37">
        <v>13.000416666666668</v>
      </c>
      <c r="H417" s="4"/>
      <c r="I417" s="37"/>
      <c r="J417" s="4">
        <v>17.943124999999991</v>
      </c>
      <c r="K417" s="37">
        <v>18.204375000000002</v>
      </c>
      <c r="L417" s="4">
        <v>18.293125</v>
      </c>
      <c r="M417" s="37">
        <v>16.989791666666665</v>
      </c>
      <c r="N417" s="5" t="s">
        <v>27</v>
      </c>
      <c r="O417" s="41">
        <v>1338.71810022727</v>
      </c>
      <c r="P417" s="4" t="s">
        <v>27</v>
      </c>
      <c r="Q417" s="44">
        <f t="shared" si="13"/>
        <v>115.66524385963615</v>
      </c>
      <c r="R417" s="8">
        <v>234.873711340206</v>
      </c>
      <c r="S417" s="89">
        <v>1713.7795249999999</v>
      </c>
      <c r="T417" s="27"/>
      <c r="U417" s="89">
        <v>75224.599999999977</v>
      </c>
      <c r="V417" s="51" t="s">
        <v>27</v>
      </c>
      <c r="W417" s="9" t="s">
        <v>27</v>
      </c>
      <c r="X417" s="86">
        <f t="shared" si="14"/>
        <v>5923.7715527866549</v>
      </c>
    </row>
    <row r="418" spans="1:24" x14ac:dyDescent="0.3">
      <c r="A418" s="93">
        <v>2007</v>
      </c>
      <c r="B418" s="29">
        <v>39344</v>
      </c>
      <c r="C418" s="33">
        <v>9</v>
      </c>
      <c r="D418" s="2">
        <v>19</v>
      </c>
      <c r="E418" s="33">
        <v>262</v>
      </c>
      <c r="F418" s="92">
        <v>262</v>
      </c>
      <c r="G418" s="37">
        <v>10.958645833333334</v>
      </c>
      <c r="H418" s="4"/>
      <c r="I418" s="37"/>
      <c r="J418" s="4">
        <v>17.825416666666666</v>
      </c>
      <c r="K418" s="37">
        <v>17.811250000000005</v>
      </c>
      <c r="L418" s="4">
        <v>17.796041666666671</v>
      </c>
      <c r="M418" s="37">
        <v>17.262916666666673</v>
      </c>
      <c r="N418" s="5" t="s">
        <v>27</v>
      </c>
      <c r="O418" s="41">
        <v>1312.6692522727301</v>
      </c>
      <c r="P418" s="4" t="s">
        <v>27</v>
      </c>
      <c r="Q418" s="44">
        <f t="shared" si="13"/>
        <v>113.41462339636387</v>
      </c>
      <c r="R418" s="8">
        <v>234.626288659794</v>
      </c>
      <c r="S418" s="89">
        <v>1711.9741750000001</v>
      </c>
      <c r="T418" s="27"/>
      <c r="U418" s="89">
        <v>75040.249999999971</v>
      </c>
      <c r="V418" s="51" t="s">
        <v>27</v>
      </c>
      <c r="W418" s="9" t="s">
        <v>27</v>
      </c>
      <c r="X418" s="86">
        <f t="shared" si="14"/>
        <v>6037.1861761830187</v>
      </c>
    </row>
    <row r="419" spans="1:24" x14ac:dyDescent="0.3">
      <c r="A419" s="93">
        <v>2007</v>
      </c>
      <c r="B419" s="29">
        <v>39345</v>
      </c>
      <c r="C419" s="33">
        <v>9</v>
      </c>
      <c r="D419" s="2">
        <v>20</v>
      </c>
      <c r="E419" s="33">
        <v>263</v>
      </c>
      <c r="F419" s="92">
        <v>263</v>
      </c>
      <c r="G419" s="37">
        <v>11.080729166666666</v>
      </c>
      <c r="H419" s="4"/>
      <c r="I419" s="37"/>
      <c r="J419" s="4">
        <v>17.685624999999998</v>
      </c>
      <c r="K419" s="37">
        <v>17.678750000000001</v>
      </c>
      <c r="L419" s="4">
        <v>17.660624999999996</v>
      </c>
      <c r="M419" s="37">
        <v>17.318958333333338</v>
      </c>
      <c r="N419" s="5" t="s">
        <v>27</v>
      </c>
      <c r="O419" s="41">
        <v>1286.6204043181799</v>
      </c>
      <c r="P419" s="4" t="s">
        <v>27</v>
      </c>
      <c r="Q419" s="44">
        <f t="shared" si="13"/>
        <v>111.16400293309074</v>
      </c>
      <c r="R419" s="8">
        <v>234.5</v>
      </c>
      <c r="S419" s="89">
        <v>1711.0527</v>
      </c>
      <c r="T419" s="27"/>
      <c r="U419" s="89">
        <v>74855.899999999965</v>
      </c>
      <c r="V419" s="51" t="s">
        <v>27</v>
      </c>
      <c r="W419" s="9" t="s">
        <v>27</v>
      </c>
      <c r="X419" s="86">
        <f t="shared" si="14"/>
        <v>6148.3501791161098</v>
      </c>
    </row>
    <row r="420" spans="1:24" x14ac:dyDescent="0.3">
      <c r="A420" s="93">
        <v>2007</v>
      </c>
      <c r="B420" s="29">
        <v>39346</v>
      </c>
      <c r="C420" s="33">
        <v>9</v>
      </c>
      <c r="D420" s="2">
        <v>21</v>
      </c>
      <c r="E420" s="33">
        <v>264</v>
      </c>
      <c r="F420" s="92">
        <v>264</v>
      </c>
      <c r="G420" s="37">
        <v>18.2075</v>
      </c>
      <c r="H420" s="4"/>
      <c r="I420" s="37"/>
      <c r="J420" s="4">
        <v>17.521041666666676</v>
      </c>
      <c r="K420" s="37">
        <v>17.548750000000009</v>
      </c>
      <c r="L420" s="4">
        <v>17.557291666666668</v>
      </c>
      <c r="M420" s="37">
        <v>17.663541666666664</v>
      </c>
      <c r="N420" s="5" t="s">
        <v>27</v>
      </c>
      <c r="O420" s="41">
        <v>1260.57155636364</v>
      </c>
      <c r="P420" s="4" t="s">
        <v>27</v>
      </c>
      <c r="Q420" s="44">
        <f t="shared" si="13"/>
        <v>108.9133824698185</v>
      </c>
      <c r="R420" s="8">
        <v>234.58448275862099</v>
      </c>
      <c r="S420" s="89">
        <v>1711.6691333333299</v>
      </c>
      <c r="T420" s="27"/>
      <c r="U420" s="89">
        <v>74671.549999999959</v>
      </c>
      <c r="V420" s="51" t="s">
        <v>27</v>
      </c>
      <c r="W420" s="9" t="s">
        <v>27</v>
      </c>
      <c r="X420" s="86">
        <f t="shared" si="14"/>
        <v>6257.2635615859281</v>
      </c>
    </row>
    <row r="421" spans="1:24" x14ac:dyDescent="0.3">
      <c r="A421" s="93">
        <v>2007</v>
      </c>
      <c r="B421" s="29">
        <v>39347</v>
      </c>
      <c r="C421" s="33">
        <v>9</v>
      </c>
      <c r="D421" s="2">
        <v>22</v>
      </c>
      <c r="E421" s="33">
        <v>265</v>
      </c>
      <c r="F421" s="92">
        <v>265</v>
      </c>
      <c r="G421" s="37">
        <v>15.913333333333329</v>
      </c>
      <c r="H421" s="4"/>
      <c r="I421" s="37"/>
      <c r="J421" s="4">
        <v>17.421041666666671</v>
      </c>
      <c r="K421" s="37">
        <v>17.950208333333336</v>
      </c>
      <c r="L421" s="4">
        <v>18.139583333333338</v>
      </c>
      <c r="M421" s="37">
        <v>17.934583333333332</v>
      </c>
      <c r="N421" s="5" t="s">
        <v>27</v>
      </c>
      <c r="O421" s="41">
        <v>1234.52270840909</v>
      </c>
      <c r="P421" s="4" t="s">
        <v>27</v>
      </c>
      <c r="Q421" s="44">
        <f t="shared" si="13"/>
        <v>106.66276200654536</v>
      </c>
      <c r="R421" s="8">
        <v>234.75</v>
      </c>
      <c r="S421" s="89">
        <v>1712.8768500000001</v>
      </c>
      <c r="T421" s="27"/>
      <c r="U421" s="89">
        <v>74487.199999999953</v>
      </c>
      <c r="V421" s="51" t="s">
        <v>27</v>
      </c>
      <c r="W421" s="9" t="s">
        <v>27</v>
      </c>
      <c r="X421" s="86">
        <f t="shared" si="14"/>
        <v>6363.9263235924736</v>
      </c>
    </row>
    <row r="422" spans="1:24" x14ac:dyDescent="0.3">
      <c r="A422" s="93">
        <v>2007</v>
      </c>
      <c r="B422" s="29">
        <v>39348</v>
      </c>
      <c r="C422" s="33">
        <v>9</v>
      </c>
      <c r="D422" s="2">
        <v>23</v>
      </c>
      <c r="E422" s="33">
        <v>266</v>
      </c>
      <c r="F422" s="92">
        <v>266</v>
      </c>
      <c r="G422" s="37">
        <v>15.392916666666666</v>
      </c>
      <c r="H422" s="4"/>
      <c r="I422" s="37"/>
      <c r="J422" s="4">
        <v>17.518333333333334</v>
      </c>
      <c r="K422" s="37">
        <v>17.512916666666666</v>
      </c>
      <c r="L422" s="4">
        <v>17.504999999999992</v>
      </c>
      <c r="M422" s="37">
        <v>17.250416666666666</v>
      </c>
      <c r="N422" s="5" t="s">
        <v>27</v>
      </c>
      <c r="O422" s="41">
        <v>1208.47386045455</v>
      </c>
      <c r="P422" s="4" t="s">
        <v>27</v>
      </c>
      <c r="Q422" s="44">
        <f t="shared" si="13"/>
        <v>104.41214154327312</v>
      </c>
      <c r="R422" s="8">
        <v>234.91551724137901</v>
      </c>
      <c r="S422" s="89">
        <v>1714.0845666666701</v>
      </c>
      <c r="T422" s="27"/>
      <c r="U422" s="89">
        <v>74302.849999999948</v>
      </c>
      <c r="V422" s="51" t="s">
        <v>27</v>
      </c>
      <c r="W422" s="9" t="s">
        <v>27</v>
      </c>
      <c r="X422" s="86">
        <f t="shared" si="14"/>
        <v>6468.3384651357464</v>
      </c>
    </row>
    <row r="423" spans="1:24" x14ac:dyDescent="0.3">
      <c r="A423" s="93">
        <v>2007</v>
      </c>
      <c r="B423" s="29">
        <v>39349</v>
      </c>
      <c r="C423" s="33">
        <v>9</v>
      </c>
      <c r="D423" s="2">
        <v>24</v>
      </c>
      <c r="E423" s="33">
        <v>267</v>
      </c>
      <c r="F423" s="92">
        <v>267</v>
      </c>
      <c r="G423" s="37">
        <v>20.748750000000001</v>
      </c>
      <c r="H423" s="4"/>
      <c r="I423" s="37"/>
      <c r="J423" s="4">
        <v>17.48875</v>
      </c>
      <c r="K423" s="37">
        <v>17.493125000000003</v>
      </c>
      <c r="L423" s="4">
        <v>17.489166666666673</v>
      </c>
      <c r="M423" s="37">
        <v>18.01104166666666</v>
      </c>
      <c r="N423" s="5">
        <v>1182.4250125000001</v>
      </c>
      <c r="O423" s="41">
        <v>1182.4250125000001</v>
      </c>
      <c r="P423" s="4">
        <v>102.16152108000001</v>
      </c>
      <c r="Q423" s="44">
        <f t="shared" si="13"/>
        <v>102.16152108</v>
      </c>
      <c r="R423" s="8">
        <v>235</v>
      </c>
      <c r="S423" s="89">
        <v>1714.701</v>
      </c>
      <c r="T423" s="27"/>
      <c r="U423" s="89">
        <v>74118.499999999942</v>
      </c>
      <c r="V423" s="51">
        <v>5.9328952190543308E-2</v>
      </c>
      <c r="W423" s="9">
        <v>1.3858212951423244E-3</v>
      </c>
      <c r="X423" s="86">
        <f t="shared" si="14"/>
        <v>6570.4999862157465</v>
      </c>
    </row>
    <row r="424" spans="1:24" x14ac:dyDescent="0.3">
      <c r="A424" s="93">
        <v>2007</v>
      </c>
      <c r="B424" s="29">
        <v>39350</v>
      </c>
      <c r="C424" s="33">
        <v>9</v>
      </c>
      <c r="D424" s="2">
        <v>25</v>
      </c>
      <c r="E424" s="33">
        <v>268</v>
      </c>
      <c r="F424" s="92">
        <v>268</v>
      </c>
      <c r="G424" s="37">
        <v>10.796458333333334</v>
      </c>
      <c r="H424" s="4"/>
      <c r="I424" s="37"/>
      <c r="J424" s="4">
        <v>17.595833333333328</v>
      </c>
      <c r="K424" s="37">
        <v>17.619583333333317</v>
      </c>
      <c r="L424" s="4">
        <v>17.631458333333317</v>
      </c>
      <c r="M424" s="37">
        <v>16.927916666666672</v>
      </c>
      <c r="N424" s="5" t="s">
        <v>27</v>
      </c>
      <c r="O424" s="41">
        <v>1178.98953011765</v>
      </c>
      <c r="P424" s="4" t="s">
        <v>27</v>
      </c>
      <c r="Q424" s="44">
        <f t="shared" si="13"/>
        <v>101.86469540216495</v>
      </c>
      <c r="R424" s="8">
        <v>235.25432525951601</v>
      </c>
      <c r="S424" s="89">
        <v>1716.5567083333301</v>
      </c>
      <c r="T424" s="27"/>
      <c r="U424" s="89">
        <v>73934.149999999936</v>
      </c>
      <c r="V424" s="51" t="s">
        <v>27</v>
      </c>
      <c r="W424" s="9" t="s">
        <v>27</v>
      </c>
      <c r="X424" s="86">
        <f t="shared" si="14"/>
        <v>6672.3646816179116</v>
      </c>
    </row>
    <row r="425" spans="1:24" x14ac:dyDescent="0.3">
      <c r="A425" s="93">
        <v>2007</v>
      </c>
      <c r="B425" s="29">
        <v>39351</v>
      </c>
      <c r="C425" s="33">
        <v>9</v>
      </c>
      <c r="D425" s="2">
        <v>26</v>
      </c>
      <c r="E425" s="33">
        <v>269</v>
      </c>
      <c r="F425" s="92">
        <v>269</v>
      </c>
      <c r="G425" s="37">
        <v>10.182541666666667</v>
      </c>
      <c r="H425" s="4"/>
      <c r="I425" s="37"/>
      <c r="J425" s="4">
        <v>17.350208333333335</v>
      </c>
      <c r="K425" s="37">
        <v>17.337500000000002</v>
      </c>
      <c r="L425" s="4">
        <v>17.330833333333334</v>
      </c>
      <c r="M425" s="37">
        <v>16.826874999999998</v>
      </c>
      <c r="N425" s="5" t="s">
        <v>27</v>
      </c>
      <c r="O425" s="41">
        <v>1175.5540477352899</v>
      </c>
      <c r="P425" s="4" t="s">
        <v>27</v>
      </c>
      <c r="Q425" s="44">
        <f t="shared" si="13"/>
        <v>101.56786972432903</v>
      </c>
      <c r="R425" s="8">
        <v>235.752595155709</v>
      </c>
      <c r="S425" s="89">
        <v>1720.19238541667</v>
      </c>
      <c r="T425" s="27"/>
      <c r="U425" s="89">
        <v>73749.79999999993</v>
      </c>
      <c r="V425" s="51" t="s">
        <v>27</v>
      </c>
      <c r="W425" s="9" t="s">
        <v>27</v>
      </c>
      <c r="X425" s="86">
        <f t="shared" si="14"/>
        <v>6773.9325513422409</v>
      </c>
    </row>
    <row r="426" spans="1:24" x14ac:dyDescent="0.3">
      <c r="A426" s="93">
        <v>2007</v>
      </c>
      <c r="B426" s="29">
        <v>39352</v>
      </c>
      <c r="C426" s="33">
        <v>9</v>
      </c>
      <c r="D426" s="2">
        <v>27</v>
      </c>
      <c r="E426" s="33">
        <v>270</v>
      </c>
      <c r="F426" s="92">
        <v>270</v>
      </c>
      <c r="G426" s="37">
        <v>11.080833333333336</v>
      </c>
      <c r="H426" s="4"/>
      <c r="I426" s="37"/>
      <c r="J426" s="4">
        <v>17.222083333333334</v>
      </c>
      <c r="K426" s="37">
        <v>17.444791666666678</v>
      </c>
      <c r="L426" s="4">
        <v>17.531041666666674</v>
      </c>
      <c r="M426" s="37">
        <v>16.372083333333332</v>
      </c>
      <c r="N426" s="5" t="s">
        <v>27</v>
      </c>
      <c r="O426" s="41">
        <v>1172.1185653529401</v>
      </c>
      <c r="P426" s="4" t="s">
        <v>27</v>
      </c>
      <c r="Q426" s="44">
        <f t="shared" si="13"/>
        <v>101.27104404649404</v>
      </c>
      <c r="R426" s="8">
        <v>236.25086505190299</v>
      </c>
      <c r="S426" s="89">
        <v>1723.8280625</v>
      </c>
      <c r="T426" s="27"/>
      <c r="U426" s="89">
        <v>73565.449999999924</v>
      </c>
      <c r="V426" s="51" t="s">
        <v>27</v>
      </c>
      <c r="W426" s="9" t="s">
        <v>27</v>
      </c>
      <c r="X426" s="86">
        <f t="shared" si="14"/>
        <v>6875.2035953887353</v>
      </c>
    </row>
    <row r="427" spans="1:24" x14ac:dyDescent="0.3">
      <c r="A427" s="93">
        <v>2007</v>
      </c>
      <c r="B427" s="29">
        <v>39353</v>
      </c>
      <c r="C427" s="33">
        <v>9</v>
      </c>
      <c r="D427" s="2">
        <v>28</v>
      </c>
      <c r="E427" s="33">
        <v>271</v>
      </c>
      <c r="F427" s="92">
        <v>271</v>
      </c>
      <c r="G427" s="37">
        <v>11.876041666666666</v>
      </c>
      <c r="H427" s="4"/>
      <c r="I427" s="37"/>
      <c r="J427" s="4">
        <v>17.097708333333347</v>
      </c>
      <c r="K427" s="37">
        <v>17.499375000000004</v>
      </c>
      <c r="L427" s="4">
        <v>18.780208333333338</v>
      </c>
      <c r="M427" s="37">
        <v>15.968333333333327</v>
      </c>
      <c r="N427" s="5" t="s">
        <v>27</v>
      </c>
      <c r="O427" s="41">
        <v>1168.68308297059</v>
      </c>
      <c r="P427" s="4" t="s">
        <v>27</v>
      </c>
      <c r="Q427" s="44">
        <f t="shared" si="13"/>
        <v>100.974218368659</v>
      </c>
      <c r="R427" s="8">
        <v>236.74913494809701</v>
      </c>
      <c r="S427" s="89">
        <v>1727.4637375</v>
      </c>
      <c r="T427" s="27"/>
      <c r="U427" s="89">
        <v>73381.099999999919</v>
      </c>
      <c r="V427" s="51" t="s">
        <v>27</v>
      </c>
      <c r="W427" s="9" t="s">
        <v>27</v>
      </c>
      <c r="X427" s="86">
        <f t="shared" si="14"/>
        <v>6976.1778137573947</v>
      </c>
    </row>
    <row r="428" spans="1:24" x14ac:dyDescent="0.3">
      <c r="A428" s="93">
        <v>2007</v>
      </c>
      <c r="B428" s="29">
        <v>39354</v>
      </c>
      <c r="C428" s="33">
        <v>9</v>
      </c>
      <c r="D428" s="2">
        <v>29</v>
      </c>
      <c r="E428" s="33">
        <v>272</v>
      </c>
      <c r="F428" s="92">
        <v>272</v>
      </c>
      <c r="G428" s="37">
        <v>13.458333333333336</v>
      </c>
      <c r="H428" s="4"/>
      <c r="I428" s="37"/>
      <c r="J428" s="4">
        <v>16.953958333333336</v>
      </c>
      <c r="K428" s="37">
        <v>17.026666666666671</v>
      </c>
      <c r="L428" s="4">
        <v>17.395</v>
      </c>
      <c r="M428" s="37">
        <v>16.382291666666667</v>
      </c>
      <c r="N428" s="5" t="s">
        <v>27</v>
      </c>
      <c r="O428" s="41">
        <v>1165.2476005882399</v>
      </c>
      <c r="P428" s="4" t="s">
        <v>27</v>
      </c>
      <c r="Q428" s="44">
        <f t="shared" si="13"/>
        <v>100.67739269082391</v>
      </c>
      <c r="R428" s="8">
        <v>237.247404844291</v>
      </c>
      <c r="S428" s="89">
        <v>1731.0994145833299</v>
      </c>
      <c r="T428" s="27"/>
      <c r="U428" s="89">
        <v>73196.749999999913</v>
      </c>
      <c r="V428" s="51" t="s">
        <v>27</v>
      </c>
      <c r="W428" s="9" t="s">
        <v>27</v>
      </c>
      <c r="X428" s="86">
        <f t="shared" si="14"/>
        <v>7076.8552064482183</v>
      </c>
    </row>
    <row r="429" spans="1:24" x14ac:dyDescent="0.3">
      <c r="A429" s="93">
        <v>2007</v>
      </c>
      <c r="B429" s="29">
        <v>39355</v>
      </c>
      <c r="C429" s="33">
        <v>9</v>
      </c>
      <c r="D429" s="2">
        <v>30</v>
      </c>
      <c r="E429" s="33">
        <v>273</v>
      </c>
      <c r="F429" s="92">
        <v>273</v>
      </c>
      <c r="G429" s="37">
        <v>13.300000000000004</v>
      </c>
      <c r="H429" s="4"/>
      <c r="I429" s="37"/>
      <c r="J429" s="4">
        <v>16.910416666666674</v>
      </c>
      <c r="K429" s="37">
        <v>16.998124999999995</v>
      </c>
      <c r="L429" s="4">
        <v>17.439583333333342</v>
      </c>
      <c r="M429" s="37">
        <v>16.455208333333339</v>
      </c>
      <c r="N429" s="5" t="s">
        <v>27</v>
      </c>
      <c r="O429" s="41">
        <v>1161.8121182058801</v>
      </c>
      <c r="P429" s="4" t="s">
        <v>27</v>
      </c>
      <c r="Q429" s="44">
        <f t="shared" si="13"/>
        <v>100.38056701298805</v>
      </c>
      <c r="R429" s="8">
        <v>237.74567474048399</v>
      </c>
      <c r="S429" s="89">
        <v>1734.7350916666701</v>
      </c>
      <c r="T429" s="27"/>
      <c r="U429" s="89">
        <v>73012.399999999907</v>
      </c>
      <c r="V429" s="51" t="s">
        <v>27</v>
      </c>
      <c r="W429" s="9" t="s">
        <v>27</v>
      </c>
      <c r="X429" s="86">
        <f t="shared" si="14"/>
        <v>7177.235773461206</v>
      </c>
    </row>
    <row r="430" spans="1:24" x14ac:dyDescent="0.3">
      <c r="A430" s="93">
        <v>2007</v>
      </c>
      <c r="B430" s="29">
        <v>39356</v>
      </c>
      <c r="C430" s="33">
        <v>10</v>
      </c>
      <c r="D430" s="2">
        <v>1</v>
      </c>
      <c r="E430" s="33">
        <v>274</v>
      </c>
      <c r="F430" s="92">
        <v>274</v>
      </c>
      <c r="G430" s="37">
        <v>9.9175833333333347</v>
      </c>
      <c r="H430" s="4"/>
      <c r="I430" s="37"/>
      <c r="J430" s="4">
        <v>16.857916666666675</v>
      </c>
      <c r="K430" s="37">
        <v>16.847708333333326</v>
      </c>
      <c r="L430" s="4">
        <v>16.849791666666658</v>
      </c>
      <c r="M430" s="37">
        <v>15.838958333333329</v>
      </c>
      <c r="N430" s="5" t="s">
        <v>27</v>
      </c>
      <c r="O430" s="41">
        <v>1158.37663582353</v>
      </c>
      <c r="P430" s="4" t="s">
        <v>27</v>
      </c>
      <c r="Q430" s="44">
        <f t="shared" si="13"/>
        <v>100.08374133515298</v>
      </c>
      <c r="R430" s="8">
        <v>238</v>
      </c>
      <c r="S430" s="89">
        <v>1736.5907999999999</v>
      </c>
      <c r="T430" s="27"/>
      <c r="U430" s="89">
        <v>72828.049999999901</v>
      </c>
      <c r="V430" s="51" t="s">
        <v>27</v>
      </c>
      <c r="W430" s="9" t="s">
        <v>27</v>
      </c>
      <c r="X430" s="86">
        <f t="shared" si="14"/>
        <v>7277.3195147963588</v>
      </c>
    </row>
    <row r="431" spans="1:24" x14ac:dyDescent="0.3">
      <c r="A431" s="93">
        <v>2007</v>
      </c>
      <c r="B431" s="29">
        <v>39357</v>
      </c>
      <c r="C431" s="33">
        <v>10</v>
      </c>
      <c r="D431" s="2">
        <v>2</v>
      </c>
      <c r="E431" s="33">
        <v>275</v>
      </c>
      <c r="F431" s="92">
        <v>275</v>
      </c>
      <c r="G431" s="37">
        <v>6.4832708333333322</v>
      </c>
      <c r="H431" s="4"/>
      <c r="I431" s="37"/>
      <c r="J431" s="4">
        <v>16.709791666666657</v>
      </c>
      <c r="K431" s="37">
        <v>16.727916666666662</v>
      </c>
      <c r="L431" s="4">
        <v>16.884791666666665</v>
      </c>
      <c r="M431" s="37">
        <v>14.846458333333331</v>
      </c>
      <c r="N431" s="5" t="s">
        <v>27</v>
      </c>
      <c r="O431" s="41">
        <v>1154.9411534411799</v>
      </c>
      <c r="P431" s="4" t="s">
        <v>27</v>
      </c>
      <c r="Q431" s="44">
        <f t="shared" si="13"/>
        <v>99.786915657317934</v>
      </c>
      <c r="R431" s="8">
        <v>238.084775086505</v>
      </c>
      <c r="S431" s="89">
        <v>1737.2093687500001</v>
      </c>
      <c r="T431" s="27"/>
      <c r="U431" s="89">
        <v>72643.699999999895</v>
      </c>
      <c r="V431" s="51" t="s">
        <v>27</v>
      </c>
      <c r="W431" s="9" t="s">
        <v>27</v>
      </c>
      <c r="X431" s="86">
        <f t="shared" si="14"/>
        <v>7377.1064304536767</v>
      </c>
    </row>
    <row r="432" spans="1:24" x14ac:dyDescent="0.3">
      <c r="A432" s="93">
        <v>2007</v>
      </c>
      <c r="B432" s="29">
        <v>39358</v>
      </c>
      <c r="C432" s="33">
        <v>10</v>
      </c>
      <c r="D432" s="2">
        <v>3</v>
      </c>
      <c r="E432" s="33">
        <v>276</v>
      </c>
      <c r="F432" s="92">
        <v>276</v>
      </c>
      <c r="G432" s="37">
        <v>5.4258958333333345</v>
      </c>
      <c r="H432" s="4"/>
      <c r="I432" s="37"/>
      <c r="J432" s="4">
        <v>16.474583333333335</v>
      </c>
      <c r="K432" s="37">
        <v>16.464166666666667</v>
      </c>
      <c r="L432" s="4">
        <v>16.458541666666658</v>
      </c>
      <c r="M432" s="37">
        <v>14.409583333333332</v>
      </c>
      <c r="N432" s="5" t="s">
        <v>27</v>
      </c>
      <c r="O432" s="41">
        <v>1151.5056710588201</v>
      </c>
      <c r="P432" s="4" t="s">
        <v>27</v>
      </c>
      <c r="Q432" s="44">
        <f t="shared" ref="Q432:Q495" si="15">O432*60*60*24/10^6</f>
        <v>99.49008997948205</v>
      </c>
      <c r="R432" s="8">
        <v>238.25086505190299</v>
      </c>
      <c r="S432" s="89">
        <v>1738.4212625</v>
      </c>
      <c r="T432" s="27"/>
      <c r="U432" s="89">
        <v>72459.349999999889</v>
      </c>
      <c r="V432" s="51" t="s">
        <v>27</v>
      </c>
      <c r="W432" s="9" t="s">
        <v>27</v>
      </c>
      <c r="X432" s="86">
        <f t="shared" si="14"/>
        <v>7476.5965204331587</v>
      </c>
    </row>
    <row r="433" spans="1:24" x14ac:dyDescent="0.3">
      <c r="A433" s="93">
        <v>2007</v>
      </c>
      <c r="B433" s="29">
        <v>39359</v>
      </c>
      <c r="C433" s="34">
        <v>10</v>
      </c>
      <c r="D433" s="10">
        <v>4</v>
      </c>
      <c r="E433" s="34">
        <v>277</v>
      </c>
      <c r="F433" s="38">
        <v>277</v>
      </c>
      <c r="G433" s="38">
        <v>6.7743125000000006</v>
      </c>
      <c r="H433" s="12"/>
      <c r="I433" s="38"/>
      <c r="J433" s="12">
        <v>16.253958333333337</v>
      </c>
      <c r="K433" s="38">
        <v>16.248750000000008</v>
      </c>
      <c r="L433" s="12">
        <v>16.237500000000008</v>
      </c>
      <c r="M433" s="38">
        <v>14.544375000000008</v>
      </c>
      <c r="N433" s="12" t="s">
        <v>27</v>
      </c>
      <c r="O433" s="38">
        <v>1148.07018867647</v>
      </c>
      <c r="P433" s="12" t="s">
        <v>27</v>
      </c>
      <c r="Q433" s="38">
        <f t="shared" si="15"/>
        <v>99.193264301647005</v>
      </c>
      <c r="R433" s="13">
        <v>238.41695501730101</v>
      </c>
      <c r="S433" s="48">
        <v>1739.63315416667</v>
      </c>
      <c r="T433" s="13">
        <v>72523.748968877859</v>
      </c>
      <c r="U433" s="48">
        <v>72275</v>
      </c>
      <c r="V433" s="52" t="s">
        <v>27</v>
      </c>
      <c r="W433" s="14" t="s">
        <v>27</v>
      </c>
      <c r="X433" s="87">
        <f t="shared" ref="X433:X496" si="16">X432+Q433</f>
        <v>7575.7897847348058</v>
      </c>
    </row>
    <row r="434" spans="1:24" x14ac:dyDescent="0.3">
      <c r="A434" s="93">
        <v>2007</v>
      </c>
      <c r="B434" s="29">
        <v>39360</v>
      </c>
      <c r="C434" s="33">
        <v>10</v>
      </c>
      <c r="D434" s="2">
        <v>5</v>
      </c>
      <c r="E434" s="33">
        <v>278</v>
      </c>
      <c r="F434" s="92">
        <v>278</v>
      </c>
      <c r="G434" s="37">
        <v>10.454583333333334</v>
      </c>
      <c r="H434" s="4"/>
      <c r="I434" s="37"/>
      <c r="J434" s="4">
        <v>16.117083333333337</v>
      </c>
      <c r="K434" s="37">
        <v>16.108124999999994</v>
      </c>
      <c r="L434" s="4">
        <v>16.108124999999994</v>
      </c>
      <c r="M434" s="37">
        <v>15.145000000000001</v>
      </c>
      <c r="N434" s="5" t="s">
        <v>27</v>
      </c>
      <c r="O434" s="41">
        <v>1144.63470629412</v>
      </c>
      <c r="P434" s="4" t="s">
        <v>27</v>
      </c>
      <c r="Q434" s="44">
        <f t="shared" si="15"/>
        <v>98.89643862381196</v>
      </c>
      <c r="R434" s="8">
        <v>238.58304498269899</v>
      </c>
      <c r="S434" s="89">
        <v>1740.84504583333</v>
      </c>
      <c r="T434" s="27"/>
      <c r="U434" s="89">
        <v>72228.333333333328</v>
      </c>
      <c r="V434" s="51" t="s">
        <v>27</v>
      </c>
      <c r="W434" s="9" t="s">
        <v>27</v>
      </c>
      <c r="X434" s="86">
        <f t="shared" si="16"/>
        <v>7674.686223358618</v>
      </c>
    </row>
    <row r="435" spans="1:24" x14ac:dyDescent="0.3">
      <c r="A435" s="93">
        <v>2007</v>
      </c>
      <c r="B435" s="29">
        <v>39361</v>
      </c>
      <c r="C435" s="33">
        <v>10</v>
      </c>
      <c r="D435" s="2">
        <v>6</v>
      </c>
      <c r="E435" s="33">
        <v>279</v>
      </c>
      <c r="F435" s="92">
        <v>279</v>
      </c>
      <c r="G435" s="37">
        <v>10.586666666666668</v>
      </c>
      <c r="H435" s="4"/>
      <c r="I435" s="37"/>
      <c r="J435" s="4">
        <v>15.967708333333327</v>
      </c>
      <c r="K435" s="37">
        <v>16.04708333333334</v>
      </c>
      <c r="L435" s="4">
        <v>16.310000000000006</v>
      </c>
      <c r="M435" s="37">
        <v>15.187291666666669</v>
      </c>
      <c r="N435" s="5" t="s">
        <v>27</v>
      </c>
      <c r="O435" s="41">
        <v>1141.1992239117601</v>
      </c>
      <c r="P435" s="4" t="s">
        <v>27</v>
      </c>
      <c r="Q435" s="44">
        <f t="shared" si="15"/>
        <v>98.599612945976062</v>
      </c>
      <c r="R435" s="8">
        <v>238.74913494809701</v>
      </c>
      <c r="S435" s="89">
        <v>1742.0569375</v>
      </c>
      <c r="T435" s="27"/>
      <c r="U435" s="89">
        <v>72181.666666666657</v>
      </c>
      <c r="V435" s="51" t="s">
        <v>27</v>
      </c>
      <c r="W435" s="9" t="s">
        <v>27</v>
      </c>
      <c r="X435" s="86">
        <f t="shared" si="16"/>
        <v>7773.2858363045943</v>
      </c>
    </row>
    <row r="436" spans="1:24" x14ac:dyDescent="0.3">
      <c r="A436" s="93">
        <v>2007</v>
      </c>
      <c r="B436" s="29">
        <v>39362</v>
      </c>
      <c r="C436" s="33">
        <v>10</v>
      </c>
      <c r="D436" s="2">
        <v>7</v>
      </c>
      <c r="E436" s="33">
        <v>280</v>
      </c>
      <c r="F436" s="92">
        <v>280</v>
      </c>
      <c r="G436" s="37">
        <v>11.896250000000002</v>
      </c>
      <c r="H436" s="4"/>
      <c r="I436" s="37"/>
      <c r="J436" s="4">
        <v>15.817499999999988</v>
      </c>
      <c r="K436" s="37">
        <v>15.828333333333326</v>
      </c>
      <c r="L436" s="4">
        <v>15.851458333333332</v>
      </c>
      <c r="M436" s="37">
        <v>15.244374999999998</v>
      </c>
      <c r="N436" s="5" t="s">
        <v>27</v>
      </c>
      <c r="O436" s="41">
        <v>1137.76374152941</v>
      </c>
      <c r="P436" s="4" t="s">
        <v>27</v>
      </c>
      <c r="Q436" s="44">
        <f t="shared" si="15"/>
        <v>98.302787268141032</v>
      </c>
      <c r="R436" s="8">
        <v>238.915224913495</v>
      </c>
      <c r="S436" s="89">
        <v>1743.2688312499999</v>
      </c>
      <c r="T436" s="27"/>
      <c r="U436" s="89">
        <v>72134.999999999985</v>
      </c>
      <c r="V436" s="51" t="s">
        <v>27</v>
      </c>
      <c r="W436" s="9" t="s">
        <v>27</v>
      </c>
      <c r="X436" s="86">
        <f t="shared" si="16"/>
        <v>7871.5886235727357</v>
      </c>
    </row>
    <row r="437" spans="1:24" x14ac:dyDescent="0.3">
      <c r="A437" s="93">
        <v>2007</v>
      </c>
      <c r="B437" s="29">
        <v>39363</v>
      </c>
      <c r="C437" s="33">
        <v>10</v>
      </c>
      <c r="D437" s="2">
        <v>8</v>
      </c>
      <c r="E437" s="33">
        <v>281</v>
      </c>
      <c r="F437" s="92">
        <v>281</v>
      </c>
      <c r="G437" s="37">
        <v>13.852500000000001</v>
      </c>
      <c r="H437" s="4"/>
      <c r="I437" s="37"/>
      <c r="J437" s="4">
        <v>15.688125000000001</v>
      </c>
      <c r="K437" s="37">
        <v>15.69708333333333</v>
      </c>
      <c r="L437" s="4">
        <v>15.713749999999999</v>
      </c>
      <c r="M437" s="37">
        <v>15.103124999999999</v>
      </c>
      <c r="N437" s="5" t="s">
        <v>27</v>
      </c>
      <c r="O437" s="41">
        <v>1134.32825914706</v>
      </c>
      <c r="P437" s="4" t="s">
        <v>27</v>
      </c>
      <c r="Q437" s="44">
        <f t="shared" si="15"/>
        <v>98.005961590305986</v>
      </c>
      <c r="R437" s="8">
        <v>239</v>
      </c>
      <c r="S437" s="89">
        <v>1743.8874000000001</v>
      </c>
      <c r="T437" s="27"/>
      <c r="U437" s="89">
        <v>72088.333333333314</v>
      </c>
      <c r="V437" s="51" t="s">
        <v>27</v>
      </c>
      <c r="W437" s="9" t="s">
        <v>27</v>
      </c>
      <c r="X437" s="86">
        <f t="shared" si="16"/>
        <v>7969.5945851630413</v>
      </c>
    </row>
    <row r="438" spans="1:24" x14ac:dyDescent="0.3">
      <c r="A438" s="93">
        <v>2007</v>
      </c>
      <c r="B438" s="29">
        <v>39364</v>
      </c>
      <c r="C438" s="33">
        <v>10</v>
      </c>
      <c r="D438" s="2">
        <v>9</v>
      </c>
      <c r="E438" s="33">
        <v>282</v>
      </c>
      <c r="F438" s="92">
        <v>282</v>
      </c>
      <c r="G438" s="37">
        <v>11.042416666666666</v>
      </c>
      <c r="H438" s="4"/>
      <c r="I438" s="37"/>
      <c r="J438" s="4">
        <v>15.589999999999995</v>
      </c>
      <c r="K438" s="37">
        <v>15.604375000000003</v>
      </c>
      <c r="L438" s="4">
        <v>15.619583333333329</v>
      </c>
      <c r="M438" s="37">
        <v>15.29520833333334</v>
      </c>
      <c r="N438" s="5" t="s">
        <v>27</v>
      </c>
      <c r="O438" s="41">
        <v>1130.8927767647101</v>
      </c>
      <c r="P438" s="4" t="s">
        <v>27</v>
      </c>
      <c r="Q438" s="44">
        <f t="shared" si="15"/>
        <v>97.709135912470956</v>
      </c>
      <c r="R438" s="8">
        <v>239</v>
      </c>
      <c r="S438" s="89">
        <v>1743.8874000000001</v>
      </c>
      <c r="T438" s="27"/>
      <c r="U438" s="89">
        <v>72041.666666666642</v>
      </c>
      <c r="V438" s="51" t="s">
        <v>27</v>
      </c>
      <c r="W438" s="9" t="s">
        <v>27</v>
      </c>
      <c r="X438" s="86">
        <f t="shared" si="16"/>
        <v>8067.3037210755119</v>
      </c>
    </row>
    <row r="439" spans="1:24" x14ac:dyDescent="0.3">
      <c r="A439" s="93">
        <v>2007</v>
      </c>
      <c r="B439" s="29">
        <v>39365</v>
      </c>
      <c r="C439" s="33">
        <v>10</v>
      </c>
      <c r="D439" s="2">
        <v>10</v>
      </c>
      <c r="E439" s="33">
        <v>283</v>
      </c>
      <c r="F439" s="92">
        <v>283</v>
      </c>
      <c r="G439" s="37">
        <v>12.333916666666667</v>
      </c>
      <c r="H439" s="4"/>
      <c r="I439" s="37"/>
      <c r="J439" s="4">
        <v>15.498333333333337</v>
      </c>
      <c r="K439" s="37">
        <v>15.507708333333333</v>
      </c>
      <c r="L439" s="4">
        <v>15.513541666666669</v>
      </c>
      <c r="M439" s="37">
        <v>15.014999999999999</v>
      </c>
      <c r="N439" s="5" t="s">
        <v>27</v>
      </c>
      <c r="O439" s="41">
        <v>1127.45729438235</v>
      </c>
      <c r="P439" s="4" t="s">
        <v>27</v>
      </c>
      <c r="Q439" s="44">
        <f t="shared" si="15"/>
        <v>97.412310234635044</v>
      </c>
      <c r="R439" s="8">
        <v>239</v>
      </c>
      <c r="S439" s="89">
        <v>1743.8874000000001</v>
      </c>
      <c r="T439" s="27"/>
      <c r="U439" s="89">
        <v>71994.999999999971</v>
      </c>
      <c r="V439" s="51" t="s">
        <v>27</v>
      </c>
      <c r="W439" s="9" t="s">
        <v>27</v>
      </c>
      <c r="X439" s="86">
        <f t="shared" si="16"/>
        <v>8164.7160313101467</v>
      </c>
    </row>
    <row r="440" spans="1:24" x14ac:dyDescent="0.3">
      <c r="A440" s="93">
        <v>2007</v>
      </c>
      <c r="B440" s="29">
        <v>39366</v>
      </c>
      <c r="C440" s="33">
        <v>10</v>
      </c>
      <c r="D440" s="2">
        <v>11</v>
      </c>
      <c r="E440" s="33">
        <v>284</v>
      </c>
      <c r="F440" s="92">
        <v>284</v>
      </c>
      <c r="G440" s="37">
        <v>11.3746875</v>
      </c>
      <c r="H440" s="4"/>
      <c r="I440" s="37"/>
      <c r="J440" s="4">
        <v>15.460625000000007</v>
      </c>
      <c r="K440" s="37">
        <v>15.482083333333341</v>
      </c>
      <c r="L440" s="4">
        <v>15.479583333333336</v>
      </c>
      <c r="M440" s="37">
        <v>15.190833333333329</v>
      </c>
      <c r="N440" s="5" t="s">
        <v>27</v>
      </c>
      <c r="O440" s="41">
        <v>1124.021812</v>
      </c>
      <c r="P440" s="4" t="s">
        <v>27</v>
      </c>
      <c r="Q440" s="44">
        <f t="shared" si="15"/>
        <v>97.115484556800013</v>
      </c>
      <c r="R440" s="8">
        <v>239</v>
      </c>
      <c r="S440" s="89">
        <v>1743.8874000000001</v>
      </c>
      <c r="T440" s="27"/>
      <c r="U440" s="89">
        <v>71948.333333333299</v>
      </c>
      <c r="V440" s="51" t="s">
        <v>27</v>
      </c>
      <c r="W440" s="9" t="s">
        <v>27</v>
      </c>
      <c r="X440" s="86">
        <f t="shared" si="16"/>
        <v>8261.8315158669466</v>
      </c>
    </row>
    <row r="441" spans="1:24" x14ac:dyDescent="0.3">
      <c r="A441" s="93">
        <v>2007</v>
      </c>
      <c r="B441" s="29">
        <v>39367</v>
      </c>
      <c r="C441" s="33">
        <v>10</v>
      </c>
      <c r="D441" s="2">
        <v>12</v>
      </c>
      <c r="E441" s="33">
        <v>285</v>
      </c>
      <c r="F441" s="92">
        <v>285</v>
      </c>
      <c r="G441" s="37">
        <v>5.9133958333333361</v>
      </c>
      <c r="H441" s="4"/>
      <c r="I441" s="37"/>
      <c r="J441" s="4">
        <v>15.381041666666674</v>
      </c>
      <c r="K441" s="37">
        <v>15.428958333333334</v>
      </c>
      <c r="L441" s="4">
        <v>15.432083333333329</v>
      </c>
      <c r="M441" s="37">
        <v>14.383750000000008</v>
      </c>
      <c r="N441" s="5" t="s">
        <v>27</v>
      </c>
      <c r="O441" s="41">
        <v>1120.5863296176501</v>
      </c>
      <c r="P441" s="4" t="s">
        <v>27</v>
      </c>
      <c r="Q441" s="44">
        <f t="shared" si="15"/>
        <v>96.818658878964968</v>
      </c>
      <c r="R441" s="8">
        <v>239</v>
      </c>
      <c r="S441" s="89">
        <v>1743.8874000000001</v>
      </c>
      <c r="T441" s="27"/>
      <c r="U441" s="89">
        <v>71901.666666666628</v>
      </c>
      <c r="V441" s="51" t="s">
        <v>27</v>
      </c>
      <c r="W441" s="9" t="s">
        <v>27</v>
      </c>
      <c r="X441" s="86">
        <f t="shared" si="16"/>
        <v>8358.6501747459115</v>
      </c>
    </row>
    <row r="442" spans="1:24" x14ac:dyDescent="0.3">
      <c r="A442" s="93">
        <v>2007</v>
      </c>
      <c r="B442" s="29">
        <v>39368</v>
      </c>
      <c r="C442" s="33">
        <v>10</v>
      </c>
      <c r="D442" s="2">
        <v>13</v>
      </c>
      <c r="E442" s="33">
        <v>286</v>
      </c>
      <c r="F442" s="92">
        <v>286</v>
      </c>
      <c r="G442" s="37">
        <v>8.4501458333333321</v>
      </c>
      <c r="H442" s="4"/>
      <c r="I442" s="37"/>
      <c r="J442" s="4">
        <v>15.181875</v>
      </c>
      <c r="K442" s="37">
        <v>15.425833333333335</v>
      </c>
      <c r="L442" s="4">
        <v>15.633333333333331</v>
      </c>
      <c r="M442" s="37">
        <v>13.93541666666667</v>
      </c>
      <c r="N442" s="5" t="s">
        <v>27</v>
      </c>
      <c r="O442" s="41">
        <v>1117.15084723529</v>
      </c>
      <c r="P442" s="4" t="s">
        <v>27</v>
      </c>
      <c r="Q442" s="44">
        <f t="shared" si="15"/>
        <v>96.521833201129056</v>
      </c>
      <c r="R442" s="8">
        <v>239</v>
      </c>
      <c r="S442" s="89">
        <v>1743.8874000000001</v>
      </c>
      <c r="T442" s="27"/>
      <c r="U442" s="89">
        <v>71854.999999999956</v>
      </c>
      <c r="V442" s="51" t="s">
        <v>27</v>
      </c>
      <c r="W442" s="9" t="s">
        <v>27</v>
      </c>
      <c r="X442" s="86">
        <f t="shared" si="16"/>
        <v>8455.1720079470397</v>
      </c>
    </row>
    <row r="443" spans="1:24" x14ac:dyDescent="0.3">
      <c r="A443" s="93">
        <v>2007</v>
      </c>
      <c r="B443" s="29">
        <v>39369</v>
      </c>
      <c r="C443" s="33">
        <v>10</v>
      </c>
      <c r="D443" s="2">
        <v>14</v>
      </c>
      <c r="E443" s="33">
        <v>287</v>
      </c>
      <c r="F443" s="92">
        <v>287</v>
      </c>
      <c r="G443" s="37">
        <v>8.2580416666666654</v>
      </c>
      <c r="H443" s="4"/>
      <c r="I443" s="37"/>
      <c r="J443" s="4">
        <v>14.969791666666675</v>
      </c>
      <c r="K443" s="37">
        <v>15.191041666666672</v>
      </c>
      <c r="L443" s="4">
        <v>15.61875</v>
      </c>
      <c r="M443" s="37">
        <v>14.101041666666662</v>
      </c>
      <c r="N443" s="5" t="s">
        <v>27</v>
      </c>
      <c r="O443" s="41">
        <v>1113.71536485294</v>
      </c>
      <c r="P443" s="4" t="s">
        <v>27</v>
      </c>
      <c r="Q443" s="44">
        <f t="shared" si="15"/>
        <v>96.225007523294025</v>
      </c>
      <c r="R443" s="8">
        <v>239</v>
      </c>
      <c r="S443" s="89">
        <v>1743.8874000000001</v>
      </c>
      <c r="T443" s="27"/>
      <c r="U443" s="89">
        <v>71808.333333333285</v>
      </c>
      <c r="V443" s="51" t="s">
        <v>27</v>
      </c>
      <c r="W443" s="9" t="s">
        <v>27</v>
      </c>
      <c r="X443" s="86">
        <f t="shared" si="16"/>
        <v>8551.3970154703329</v>
      </c>
    </row>
    <row r="444" spans="1:24" x14ac:dyDescent="0.3">
      <c r="A444" s="93">
        <v>2007</v>
      </c>
      <c r="B444" s="29">
        <v>39370</v>
      </c>
      <c r="C444" s="33">
        <v>10</v>
      </c>
      <c r="D444" s="2">
        <v>15</v>
      </c>
      <c r="E444" s="33">
        <v>288</v>
      </c>
      <c r="F444" s="92">
        <v>288</v>
      </c>
      <c r="G444" s="37">
        <v>6.8226410256410253</v>
      </c>
      <c r="H444" s="4"/>
      <c r="I444" s="37"/>
      <c r="J444" s="4">
        <v>14.91435897435897</v>
      </c>
      <c r="K444" s="37">
        <v>14.941538461538467</v>
      </c>
      <c r="L444" s="4">
        <v>14.971794871794874</v>
      </c>
      <c r="M444" s="37">
        <v>13.475897435897435</v>
      </c>
      <c r="N444" s="5" t="s">
        <v>27</v>
      </c>
      <c r="O444" s="41">
        <v>1110.2798824705901</v>
      </c>
      <c r="P444" s="4" t="s">
        <v>27</v>
      </c>
      <c r="Q444" s="44">
        <f t="shared" si="15"/>
        <v>95.92818184545898</v>
      </c>
      <c r="R444" s="8">
        <v>239</v>
      </c>
      <c r="S444" s="89">
        <v>1743.8874000000001</v>
      </c>
      <c r="T444" s="27"/>
      <c r="U444" s="89">
        <v>71761.666666666613</v>
      </c>
      <c r="V444" s="51" t="s">
        <v>27</v>
      </c>
      <c r="W444" s="9" t="s">
        <v>27</v>
      </c>
      <c r="X444" s="86">
        <f t="shared" si="16"/>
        <v>8647.3251973157912</v>
      </c>
    </row>
    <row r="445" spans="1:24" x14ac:dyDescent="0.3">
      <c r="A445" s="93">
        <v>2007</v>
      </c>
      <c r="B445" s="29">
        <v>39371</v>
      </c>
      <c r="C445" s="33">
        <v>10</v>
      </c>
      <c r="D445" s="2">
        <v>16</v>
      </c>
      <c r="E445" s="33">
        <v>289</v>
      </c>
      <c r="F445" s="92">
        <v>289</v>
      </c>
      <c r="G445" s="37">
        <v>7.7775208333333348</v>
      </c>
      <c r="H445" s="4"/>
      <c r="I445" s="37"/>
      <c r="J445" s="4">
        <v>14.817083333333329</v>
      </c>
      <c r="K445" s="37">
        <v>14.836666666666661</v>
      </c>
      <c r="L445" s="4">
        <v>14.840625000000001</v>
      </c>
      <c r="M445" s="37">
        <v>13.644166666666665</v>
      </c>
      <c r="N445" s="5" t="s">
        <v>27</v>
      </c>
      <c r="O445" s="41">
        <v>1106.84440008824</v>
      </c>
      <c r="P445" s="4" t="s">
        <v>27</v>
      </c>
      <c r="Q445" s="44">
        <f t="shared" si="15"/>
        <v>95.631356167623935</v>
      </c>
      <c r="R445" s="8">
        <v>238.873711340206</v>
      </c>
      <c r="S445" s="89">
        <v>1742.965925</v>
      </c>
      <c r="T445" s="27"/>
      <c r="U445" s="89">
        <v>71714.999999999942</v>
      </c>
      <c r="V445" s="51" t="s">
        <v>27</v>
      </c>
      <c r="W445" s="9" t="s">
        <v>27</v>
      </c>
      <c r="X445" s="86">
        <f t="shared" si="16"/>
        <v>8742.9565534834146</v>
      </c>
    </row>
    <row r="446" spans="1:24" x14ac:dyDescent="0.3">
      <c r="A446" s="93">
        <v>2007</v>
      </c>
      <c r="B446" s="29">
        <v>39372</v>
      </c>
      <c r="C446" s="33">
        <v>10</v>
      </c>
      <c r="D446" s="2">
        <v>17</v>
      </c>
      <c r="E446" s="33">
        <v>290</v>
      </c>
      <c r="F446" s="92">
        <v>290</v>
      </c>
      <c r="G446" s="37">
        <v>8.6389583333333331</v>
      </c>
      <c r="H446" s="4"/>
      <c r="I446" s="37"/>
      <c r="J446" s="4">
        <v>14.681874999999989</v>
      </c>
      <c r="K446" s="37">
        <v>14.704583333333341</v>
      </c>
      <c r="L446" s="4">
        <v>14.715416666666675</v>
      </c>
      <c r="M446" s="37">
        <v>13.776041666666663</v>
      </c>
      <c r="N446" s="5" t="s">
        <v>27</v>
      </c>
      <c r="O446" s="41">
        <v>1103.40891770588</v>
      </c>
      <c r="P446" s="4" t="s">
        <v>27</v>
      </c>
      <c r="Q446" s="44">
        <f t="shared" si="15"/>
        <v>95.334530489788023</v>
      </c>
      <c r="R446" s="8">
        <v>238.626288659794</v>
      </c>
      <c r="S446" s="89">
        <v>1741.1605750000001</v>
      </c>
      <c r="T446" s="27"/>
      <c r="U446" s="89">
        <v>71668.33333333327</v>
      </c>
      <c r="V446" s="51" t="s">
        <v>27</v>
      </c>
      <c r="W446" s="9" t="s">
        <v>27</v>
      </c>
      <c r="X446" s="86">
        <f t="shared" si="16"/>
        <v>8838.2910839732031</v>
      </c>
    </row>
    <row r="447" spans="1:24" x14ac:dyDescent="0.3">
      <c r="A447" s="93">
        <v>2007</v>
      </c>
      <c r="B447" s="29">
        <v>39373</v>
      </c>
      <c r="C447" s="33">
        <v>10</v>
      </c>
      <c r="D447" s="2">
        <v>18</v>
      </c>
      <c r="E447" s="33">
        <v>291</v>
      </c>
      <c r="F447" s="92">
        <v>291</v>
      </c>
      <c r="G447" s="37">
        <v>5.0678124999999996</v>
      </c>
      <c r="H447" s="4"/>
      <c r="I447" s="37"/>
      <c r="J447" s="4">
        <v>14.559374999999987</v>
      </c>
      <c r="K447" s="37">
        <v>14.590416666666661</v>
      </c>
      <c r="L447" s="4">
        <v>14.600416666666666</v>
      </c>
      <c r="M447" s="37">
        <v>13.006666666666669</v>
      </c>
      <c r="N447" s="5" t="s">
        <v>27</v>
      </c>
      <c r="O447" s="41">
        <v>1099.9734353235301</v>
      </c>
      <c r="P447" s="4" t="s">
        <v>27</v>
      </c>
      <c r="Q447" s="44">
        <f t="shared" si="15"/>
        <v>95.037704811953006</v>
      </c>
      <c r="R447" s="8">
        <v>238.5</v>
      </c>
      <c r="S447" s="89">
        <v>1740.2391</v>
      </c>
      <c r="T447" s="27"/>
      <c r="U447" s="89">
        <v>71621.666666666599</v>
      </c>
      <c r="V447" s="51" t="s">
        <v>27</v>
      </c>
      <c r="W447" s="9" t="s">
        <v>27</v>
      </c>
      <c r="X447" s="86">
        <f t="shared" si="16"/>
        <v>8933.3287887851566</v>
      </c>
    </row>
    <row r="448" spans="1:24" x14ac:dyDescent="0.3">
      <c r="A448" s="93">
        <v>2007</v>
      </c>
      <c r="B448" s="29">
        <v>39374</v>
      </c>
      <c r="C448" s="33">
        <v>10</v>
      </c>
      <c r="D448" s="2">
        <v>19</v>
      </c>
      <c r="E448" s="33">
        <v>292</v>
      </c>
      <c r="F448" s="92">
        <v>292</v>
      </c>
      <c r="G448" s="37">
        <v>6.6927083333333357</v>
      </c>
      <c r="H448" s="4"/>
      <c r="I448" s="37"/>
      <c r="J448" s="4">
        <v>14.392916666666666</v>
      </c>
      <c r="K448" s="37">
        <v>14.417291666666666</v>
      </c>
      <c r="L448" s="4">
        <v>14.423541666666665</v>
      </c>
      <c r="M448" s="37">
        <v>13.062083333333334</v>
      </c>
      <c r="N448" s="5">
        <v>1096.53795294118</v>
      </c>
      <c r="O448" s="41">
        <v>1096.53795294118</v>
      </c>
      <c r="P448" s="4">
        <v>94.740879134117961</v>
      </c>
      <c r="Q448" s="44">
        <f t="shared" si="15"/>
        <v>94.740879134117947</v>
      </c>
      <c r="R448" s="8">
        <v>238.57640332640301</v>
      </c>
      <c r="S448" s="89">
        <v>1740.7965895833299</v>
      </c>
      <c r="T448" s="27"/>
      <c r="U448" s="89">
        <v>71574.999999999927</v>
      </c>
      <c r="V448" s="51">
        <v>5.423588597171998E-2</v>
      </c>
      <c r="W448" s="9">
        <v>1.3203372479405466E-3</v>
      </c>
      <c r="X448" s="86">
        <f t="shared" si="16"/>
        <v>9028.0696679192752</v>
      </c>
    </row>
    <row r="449" spans="1:24" x14ac:dyDescent="0.3">
      <c r="A449" s="93">
        <v>2007</v>
      </c>
      <c r="B449" s="29">
        <v>39375</v>
      </c>
      <c r="C449" s="33">
        <v>10</v>
      </c>
      <c r="D449" s="2">
        <v>20</v>
      </c>
      <c r="E449" s="33">
        <v>293</v>
      </c>
      <c r="F449" s="92">
        <v>293</v>
      </c>
      <c r="G449" s="37">
        <v>8.3472916666666617</v>
      </c>
      <c r="H449" s="4"/>
      <c r="I449" s="37"/>
      <c r="J449" s="4">
        <v>14.243541666666674</v>
      </c>
      <c r="K449" s="37">
        <v>14.336458333333333</v>
      </c>
      <c r="L449" s="4">
        <v>14.422499999999999</v>
      </c>
      <c r="M449" s="37">
        <v>13.018958333333332</v>
      </c>
      <c r="N449" s="5">
        <v>1254.0885030303</v>
      </c>
      <c r="O449" s="41">
        <v>1254.0885030303</v>
      </c>
      <c r="P449" s="4">
        <v>108.35324666181792</v>
      </c>
      <c r="Q449" s="44">
        <f t="shared" si="15"/>
        <v>108.35324666181792</v>
      </c>
      <c r="R449" s="8">
        <v>238.726091476091</v>
      </c>
      <c r="S449" s="89">
        <v>1741.8888041666701</v>
      </c>
      <c r="T449" s="27"/>
      <c r="U449" s="89">
        <v>71528.333333333256</v>
      </c>
      <c r="V449" s="51">
        <v>6.1993178914668573E-2</v>
      </c>
      <c r="W449" s="9">
        <v>1.5102343291868222E-3</v>
      </c>
      <c r="X449" s="86">
        <f t="shared" si="16"/>
        <v>9136.4229145810932</v>
      </c>
    </row>
    <row r="450" spans="1:24" x14ac:dyDescent="0.3">
      <c r="A450" s="93">
        <v>2007</v>
      </c>
      <c r="B450" s="29">
        <v>39376</v>
      </c>
      <c r="C450" s="33">
        <v>10</v>
      </c>
      <c r="D450" s="2">
        <v>21</v>
      </c>
      <c r="E450" s="33">
        <v>294</v>
      </c>
      <c r="F450" s="92">
        <v>294</v>
      </c>
      <c r="G450" s="37">
        <v>3.5471249999999994</v>
      </c>
      <c r="H450" s="4"/>
      <c r="I450" s="37"/>
      <c r="J450" s="4">
        <v>14.128541666666669</v>
      </c>
      <c r="K450" s="37">
        <v>14.192499999999997</v>
      </c>
      <c r="L450" s="4">
        <v>14.317499999999997</v>
      </c>
      <c r="M450" s="37">
        <v>12.585833333333326</v>
      </c>
      <c r="N450" s="5">
        <v>1080.4392</v>
      </c>
      <c r="O450" s="41">
        <v>1080.4392</v>
      </c>
      <c r="P450" s="4">
        <v>93.34994687999999</v>
      </c>
      <c r="Q450" s="44">
        <f t="shared" si="15"/>
        <v>93.34994687999999</v>
      </c>
      <c r="R450" s="8">
        <v>238.87577962578001</v>
      </c>
      <c r="S450" s="89">
        <v>1742.9810062500001</v>
      </c>
      <c r="T450" s="27"/>
      <c r="U450" s="89">
        <v>71481.666666666584</v>
      </c>
      <c r="V450" s="51">
        <v>5.3378804550366345E-2</v>
      </c>
      <c r="W450" s="9">
        <v>1.3012820387410873E-3</v>
      </c>
      <c r="X450" s="86">
        <f t="shared" si="16"/>
        <v>9229.7728614610933</v>
      </c>
    </row>
    <row r="451" spans="1:24" x14ac:dyDescent="0.3">
      <c r="A451" s="93">
        <v>2007</v>
      </c>
      <c r="B451" s="29">
        <v>39377</v>
      </c>
      <c r="C451" s="34">
        <v>10</v>
      </c>
      <c r="D451" s="10">
        <v>22</v>
      </c>
      <c r="E451" s="34">
        <v>295</v>
      </c>
      <c r="F451" s="38">
        <v>295</v>
      </c>
      <c r="G451" s="38">
        <v>3.8563333333333341</v>
      </c>
      <c r="H451" s="12"/>
      <c r="I451" s="38"/>
      <c r="J451" s="12">
        <v>13.991818181818184</v>
      </c>
      <c r="K451" s="38">
        <v>14.15</v>
      </c>
      <c r="L451" s="12">
        <v>14.591363636363639</v>
      </c>
      <c r="M451" s="38">
        <v>11.832272727272727</v>
      </c>
      <c r="N451" s="12">
        <v>344.14984166666699</v>
      </c>
      <c r="O451" s="38">
        <v>344.14984166666699</v>
      </c>
      <c r="P451" s="12">
        <v>29.734546320000025</v>
      </c>
      <c r="Q451" s="38">
        <f t="shared" si="15"/>
        <v>29.734546320000025</v>
      </c>
      <c r="R451" s="13">
        <v>239.025467775468</v>
      </c>
      <c r="S451" s="48">
        <v>1744.07322916667</v>
      </c>
      <c r="T451" s="13">
        <v>71111.782389139</v>
      </c>
      <c r="U451" s="48">
        <v>71435</v>
      </c>
      <c r="V451" s="52">
        <v>1.6992959231960855E-2</v>
      </c>
      <c r="W451" s="14">
        <v>4.1454686472081824E-4</v>
      </c>
      <c r="X451" s="87">
        <f t="shared" si="16"/>
        <v>9259.5074077810932</v>
      </c>
    </row>
    <row r="452" spans="1:24" x14ac:dyDescent="0.3">
      <c r="A452" s="93">
        <v>2007</v>
      </c>
      <c r="B452" s="29">
        <v>39378</v>
      </c>
      <c r="C452" s="33">
        <v>10</v>
      </c>
      <c r="D452" s="2">
        <v>23</v>
      </c>
      <c r="E452" s="33">
        <v>296</v>
      </c>
      <c r="F452" s="92">
        <v>296</v>
      </c>
      <c r="G452" s="37">
        <v>8.0510625000000005</v>
      </c>
      <c r="H452" s="4"/>
      <c r="I452" s="37"/>
      <c r="J452" s="4"/>
      <c r="K452" s="37"/>
      <c r="L452" s="4"/>
      <c r="M452" s="37"/>
      <c r="N452" s="5">
        <v>821.90084705882396</v>
      </c>
      <c r="O452" s="41">
        <v>821.90084705882396</v>
      </c>
      <c r="P452" s="4">
        <v>71.01223318588238</v>
      </c>
      <c r="Q452" s="44">
        <f t="shared" si="15"/>
        <v>71.012233185882394</v>
      </c>
      <c r="R452" s="8">
        <v>239.17515592515599</v>
      </c>
      <c r="S452" s="89">
        <v>1745.1654458333301</v>
      </c>
      <c r="T452" s="27"/>
      <c r="U452" s="89">
        <v>71411.469310107743</v>
      </c>
      <c r="V452" s="51">
        <v>4.0559625906929138E-2</v>
      </c>
      <c r="W452" s="9">
        <v>9.9037146700397529E-4</v>
      </c>
      <c r="X452" s="86">
        <f t="shared" si="16"/>
        <v>9330.5196409669752</v>
      </c>
    </row>
    <row r="453" spans="1:24" x14ac:dyDescent="0.3">
      <c r="A453" s="93">
        <v>2007</v>
      </c>
      <c r="B453" s="29">
        <v>39379</v>
      </c>
      <c r="C453" s="33">
        <v>10</v>
      </c>
      <c r="D453" s="2">
        <v>24</v>
      </c>
      <c r="E453" s="33">
        <v>297</v>
      </c>
      <c r="F453" s="92">
        <v>297</v>
      </c>
      <c r="G453" s="37">
        <v>11.899583333333332</v>
      </c>
      <c r="H453" s="4"/>
      <c r="I453" s="37"/>
      <c r="J453" s="4"/>
      <c r="K453" s="37"/>
      <c r="L453" s="4"/>
      <c r="M453" s="37"/>
      <c r="N453" s="5">
        <v>1067.45684893617</v>
      </c>
      <c r="O453" s="41">
        <v>1067.45684893617</v>
      </c>
      <c r="P453" s="4">
        <v>92.228271748085078</v>
      </c>
      <c r="Q453" s="44">
        <f t="shared" si="15"/>
        <v>92.228271748085078</v>
      </c>
      <c r="R453" s="8">
        <v>239.32484407484401</v>
      </c>
      <c r="S453" s="89">
        <v>1746.2576541666699</v>
      </c>
      <c r="T453" s="27"/>
      <c r="U453" s="89">
        <v>71387.938620215486</v>
      </c>
      <c r="V453" s="51">
        <v>5.2647536255455471E-2</v>
      </c>
      <c r="W453" s="9">
        <v>1.286713045668282E-3</v>
      </c>
      <c r="X453" s="86">
        <f t="shared" si="16"/>
        <v>9422.74791271506</v>
      </c>
    </row>
    <row r="454" spans="1:24" x14ac:dyDescent="0.3">
      <c r="A454" s="93">
        <v>2007</v>
      </c>
      <c r="B454" s="29">
        <v>39380</v>
      </c>
      <c r="C454" s="33">
        <v>10</v>
      </c>
      <c r="D454" s="2">
        <v>25</v>
      </c>
      <c r="E454" s="33">
        <v>298</v>
      </c>
      <c r="F454" s="92">
        <v>298</v>
      </c>
      <c r="G454" s="37">
        <v>13.838958333333331</v>
      </c>
      <c r="H454" s="4"/>
      <c r="I454" s="37"/>
      <c r="J454" s="4"/>
      <c r="K454" s="37"/>
      <c r="L454" s="4"/>
      <c r="M454" s="37"/>
      <c r="N454" s="5">
        <v>1261.12633125</v>
      </c>
      <c r="O454" s="41">
        <v>1261.12633125</v>
      </c>
      <c r="P454" s="4">
        <v>108.96131501999999</v>
      </c>
      <c r="Q454" s="44">
        <f t="shared" si="15"/>
        <v>108.96131501999999</v>
      </c>
      <c r="R454" s="8">
        <v>239.474532224532</v>
      </c>
      <c r="S454" s="89">
        <v>1747.34987083333</v>
      </c>
      <c r="T454" s="27"/>
      <c r="U454" s="89">
        <v>71364.407930323228</v>
      </c>
      <c r="V454" s="51">
        <v>6.2164102737200695E-2</v>
      </c>
      <c r="W454" s="9">
        <v>1.5206970652883751E-3</v>
      </c>
      <c r="X454" s="86">
        <f t="shared" si="16"/>
        <v>9531.7092277350603</v>
      </c>
    </row>
    <row r="455" spans="1:24" x14ac:dyDescent="0.3">
      <c r="A455" s="93">
        <v>2007</v>
      </c>
      <c r="B455" s="29">
        <v>39381</v>
      </c>
      <c r="C455" s="33">
        <v>10</v>
      </c>
      <c r="D455" s="2">
        <v>26</v>
      </c>
      <c r="E455" s="33">
        <v>299</v>
      </c>
      <c r="F455" s="92">
        <v>299</v>
      </c>
      <c r="G455" s="37">
        <v>14.116041666666666</v>
      </c>
      <c r="H455" s="4"/>
      <c r="I455" s="37"/>
      <c r="J455" s="4"/>
      <c r="K455" s="37"/>
      <c r="L455" s="4"/>
      <c r="M455" s="37"/>
      <c r="N455" s="5">
        <v>1150.8647541666701</v>
      </c>
      <c r="O455" s="41">
        <v>1150.8647541666701</v>
      </c>
      <c r="P455" s="4">
        <v>99.43471476000029</v>
      </c>
      <c r="Q455" s="44">
        <f t="shared" si="15"/>
        <v>99.434714760000304</v>
      </c>
      <c r="R455" s="8">
        <v>239.62422037421999</v>
      </c>
      <c r="S455" s="89">
        <v>1748.4420937499999</v>
      </c>
      <c r="T455" s="27"/>
      <c r="U455" s="89">
        <v>71340.877240430971</v>
      </c>
      <c r="V455" s="51">
        <v>5.6696840444950908E-2</v>
      </c>
      <c r="W455" s="9">
        <v>1.3882292669400531E-3</v>
      </c>
      <c r="X455" s="86">
        <f t="shared" si="16"/>
        <v>9631.1439424950604</v>
      </c>
    </row>
    <row r="456" spans="1:24" x14ac:dyDescent="0.3">
      <c r="A456" s="93">
        <v>2007</v>
      </c>
      <c r="B456" s="29">
        <v>39382</v>
      </c>
      <c r="C456" s="33">
        <v>10</v>
      </c>
      <c r="D456" s="2">
        <v>27</v>
      </c>
      <c r="E456" s="33">
        <v>300</v>
      </c>
      <c r="F456" s="92">
        <v>300</v>
      </c>
      <c r="G456" s="37">
        <v>12.449374999999995</v>
      </c>
      <c r="H456" s="4"/>
      <c r="I456" s="37"/>
      <c r="J456" s="4"/>
      <c r="K456" s="37"/>
      <c r="L456" s="4"/>
      <c r="M456" s="37"/>
      <c r="N456" s="5">
        <v>1062.03344042553</v>
      </c>
      <c r="O456" s="41">
        <v>1062.03344042553</v>
      </c>
      <c r="P456" s="4">
        <v>91.759689252765781</v>
      </c>
      <c r="Q456" s="44">
        <f t="shared" si="15"/>
        <v>91.759689252765796</v>
      </c>
      <c r="R456" s="8">
        <v>239.773908523909</v>
      </c>
      <c r="S456" s="89">
        <v>1749.5342958333299</v>
      </c>
      <c r="T456" s="27"/>
      <c r="U456" s="89">
        <v>71317.346550538714</v>
      </c>
      <c r="V456" s="51">
        <v>5.2290933030790666E-2</v>
      </c>
      <c r="W456" s="9">
        <v>1.281527540168724E-3</v>
      </c>
      <c r="X456" s="86">
        <f t="shared" si="16"/>
        <v>9722.9036317478258</v>
      </c>
    </row>
    <row r="457" spans="1:24" x14ac:dyDescent="0.3">
      <c r="A457" s="93">
        <v>2007</v>
      </c>
      <c r="B457" s="29">
        <v>39383</v>
      </c>
      <c r="C457" s="33">
        <v>10</v>
      </c>
      <c r="D457" s="2">
        <v>28</v>
      </c>
      <c r="E457" s="33">
        <v>301</v>
      </c>
      <c r="F457" s="92">
        <v>301</v>
      </c>
      <c r="G457" s="37">
        <v>6.9570624999999993</v>
      </c>
      <c r="H457" s="4"/>
      <c r="I457" s="37"/>
      <c r="J457" s="4"/>
      <c r="K457" s="37"/>
      <c r="L457" s="4"/>
      <c r="M457" s="37"/>
      <c r="N457" s="5">
        <v>1058.0762125000001</v>
      </c>
      <c r="O457" s="41">
        <v>1058.0762125000001</v>
      </c>
      <c r="P457" s="4">
        <v>91.417784760000004</v>
      </c>
      <c r="Q457" s="44">
        <f t="shared" si="15"/>
        <v>91.417784760000004</v>
      </c>
      <c r="R457" s="8">
        <v>239.92359667359699</v>
      </c>
      <c r="S457" s="89">
        <v>1750.62651041667</v>
      </c>
      <c r="T457" s="27"/>
      <c r="U457" s="89">
        <v>71293.815860646457</v>
      </c>
      <c r="V457" s="51">
        <v>5.2066564353554709E-2</v>
      </c>
      <c r="W457" s="9">
        <v>1.2772020362832217E-3</v>
      </c>
      <c r="X457" s="86">
        <f t="shared" si="16"/>
        <v>9814.3214165078261</v>
      </c>
    </row>
    <row r="458" spans="1:24" x14ac:dyDescent="0.3">
      <c r="A458" s="93">
        <v>2007</v>
      </c>
      <c r="B458" s="29">
        <v>39384</v>
      </c>
      <c r="C458" s="33">
        <v>10</v>
      </c>
      <c r="D458" s="2">
        <v>29</v>
      </c>
      <c r="E458" s="33">
        <v>302</v>
      </c>
      <c r="F458" s="92">
        <v>302</v>
      </c>
      <c r="G458" s="37">
        <v>3.2335416666666656</v>
      </c>
      <c r="H458" s="4"/>
      <c r="I458" s="37"/>
      <c r="J458" s="4"/>
      <c r="K458" s="37"/>
      <c r="L458" s="4"/>
      <c r="M458" s="37"/>
      <c r="N458" s="5">
        <v>333.6345</v>
      </c>
      <c r="O458" s="41">
        <v>333.6345</v>
      </c>
      <c r="P458" s="4">
        <v>28.826020799999998</v>
      </c>
      <c r="Q458" s="44">
        <f t="shared" si="15"/>
        <v>28.826020799999998</v>
      </c>
      <c r="R458" s="8">
        <v>240</v>
      </c>
      <c r="S458" s="89">
        <v>1751.184</v>
      </c>
      <c r="T458" s="27"/>
      <c r="U458" s="89">
        <v>71270.285170754199</v>
      </c>
      <c r="V458" s="51">
        <v>1.6408422670246139E-2</v>
      </c>
      <c r="W458" s="9">
        <v>4.0287151163385032E-4</v>
      </c>
      <c r="X458" s="86">
        <f t="shared" si="16"/>
        <v>9843.1474373078254</v>
      </c>
    </row>
    <row r="459" spans="1:24" x14ac:dyDescent="0.3">
      <c r="A459" s="93">
        <v>2007</v>
      </c>
      <c r="B459" s="29">
        <v>39385</v>
      </c>
      <c r="C459" s="33">
        <v>10</v>
      </c>
      <c r="D459" s="2">
        <v>30</v>
      </c>
      <c r="E459" s="33">
        <v>303</v>
      </c>
      <c r="F459" s="92">
        <v>303</v>
      </c>
      <c r="G459" s="37">
        <v>5.5627916666666666</v>
      </c>
      <c r="H459" s="4"/>
      <c r="I459" s="37"/>
      <c r="J459" s="4"/>
      <c r="K459" s="37"/>
      <c r="L459" s="4"/>
      <c r="M459" s="37"/>
      <c r="N459" s="5">
        <v>799.23199583333303</v>
      </c>
      <c r="O459" s="41">
        <v>799.23199583333303</v>
      </c>
      <c r="P459" s="4">
        <v>69.053644439999971</v>
      </c>
      <c r="Q459" s="44">
        <f t="shared" si="15"/>
        <v>69.053644439999971</v>
      </c>
      <c r="R459" s="8">
        <v>225.401554404145</v>
      </c>
      <c r="S459" s="89">
        <v>1644.6649875000001</v>
      </c>
      <c r="T459" s="27"/>
      <c r="U459" s="89">
        <v>71246.754480861942</v>
      </c>
      <c r="V459" s="51">
        <v>7.5434862285975804E-2</v>
      </c>
      <c r="W459" s="9">
        <v>9.6543152023551221E-4</v>
      </c>
      <c r="X459" s="86">
        <f t="shared" si="16"/>
        <v>9912.2010817478258</v>
      </c>
    </row>
    <row r="460" spans="1:24" x14ac:dyDescent="0.3">
      <c r="A460" s="93">
        <v>2007</v>
      </c>
      <c r="B460" s="29">
        <v>39386</v>
      </c>
      <c r="C460" s="33">
        <v>10</v>
      </c>
      <c r="D460" s="2">
        <v>31</v>
      </c>
      <c r="E460" s="33">
        <v>304</v>
      </c>
      <c r="F460" s="92">
        <v>304</v>
      </c>
      <c r="G460" s="37">
        <v>1.1946458333333334</v>
      </c>
      <c r="H460" s="4"/>
      <c r="I460" s="37"/>
      <c r="J460" s="4"/>
      <c r="K460" s="37"/>
      <c r="L460" s="4"/>
      <c r="M460" s="37"/>
      <c r="N460" s="5">
        <v>701.18949999999995</v>
      </c>
      <c r="O460" s="41">
        <v>701.18949999999995</v>
      </c>
      <c r="P460" s="4">
        <v>60.582772799999994</v>
      </c>
      <c r="Q460" s="44">
        <f t="shared" si="15"/>
        <v>60.582772799999994</v>
      </c>
      <c r="R460" s="8">
        <v>196.80051813471499</v>
      </c>
      <c r="S460" s="89">
        <v>1435.9746625</v>
      </c>
      <c r="T460" s="27"/>
      <c r="U460" s="89">
        <v>71223.223790969685</v>
      </c>
      <c r="V460" s="51">
        <v>6.6256019556075671E-2</v>
      </c>
      <c r="W460" s="9">
        <v>8.4729974841006703E-4</v>
      </c>
      <c r="X460" s="86">
        <f t="shared" si="16"/>
        <v>9972.7838545478262</v>
      </c>
    </row>
    <row r="461" spans="1:24" x14ac:dyDescent="0.3">
      <c r="A461" s="93">
        <v>2007</v>
      </c>
      <c r="B461" s="29">
        <v>39387</v>
      </c>
      <c r="C461" s="33">
        <v>11</v>
      </c>
      <c r="D461" s="2">
        <v>1</v>
      </c>
      <c r="E461" s="33">
        <v>305</v>
      </c>
      <c r="F461" s="92">
        <v>305</v>
      </c>
      <c r="G461" s="37">
        <v>0.62529166666666669</v>
      </c>
      <c r="H461" s="4"/>
      <c r="I461" s="37"/>
      <c r="J461" s="4"/>
      <c r="K461" s="37"/>
      <c r="L461" s="4"/>
      <c r="M461" s="37"/>
      <c r="N461" s="5" t="s">
        <v>27</v>
      </c>
      <c r="O461" s="41">
        <v>410.61619999999999</v>
      </c>
      <c r="P461" s="4" t="s">
        <v>27</v>
      </c>
      <c r="Q461" s="44">
        <f t="shared" si="15"/>
        <v>35.47723967999999</v>
      </c>
      <c r="R461" s="8">
        <v>168.19948186528501</v>
      </c>
      <c r="S461" s="89">
        <v>1227.2843375</v>
      </c>
      <c r="T461" s="27"/>
      <c r="U461" s="89">
        <v>71199.693101077428</v>
      </c>
      <c r="V461" s="51" t="s">
        <v>27</v>
      </c>
      <c r="W461" s="9" t="s">
        <v>27</v>
      </c>
      <c r="X461" s="86">
        <f t="shared" si="16"/>
        <v>10008.261094227826</v>
      </c>
    </row>
    <row r="462" spans="1:24" x14ac:dyDescent="0.3">
      <c r="A462" s="93">
        <v>2007</v>
      </c>
      <c r="B462" s="29">
        <v>39388</v>
      </c>
      <c r="C462" s="33">
        <v>11</v>
      </c>
      <c r="D462" s="2">
        <v>2</v>
      </c>
      <c r="E462" s="33">
        <v>306</v>
      </c>
      <c r="F462" s="92">
        <v>306</v>
      </c>
      <c r="G462" s="37">
        <v>0.46016666666666634</v>
      </c>
      <c r="H462" s="4"/>
      <c r="I462" s="37"/>
      <c r="J462" s="4"/>
      <c r="K462" s="37"/>
      <c r="L462" s="4"/>
      <c r="M462" s="37"/>
      <c r="N462" s="5">
        <v>120.0429</v>
      </c>
      <c r="O462" s="41">
        <v>120.0429</v>
      </c>
      <c r="P462" s="4">
        <v>10.37170656</v>
      </c>
      <c r="Q462" s="44">
        <f t="shared" si="15"/>
        <v>10.371706560000002</v>
      </c>
      <c r="R462" s="8">
        <v>139.598445595855</v>
      </c>
      <c r="S462" s="89">
        <v>1018.59401270833</v>
      </c>
      <c r="T462" s="27"/>
      <c r="U462" s="89">
        <v>71176.162411185171</v>
      </c>
      <c r="V462" s="51">
        <v>1.1368665190308928E-2</v>
      </c>
      <c r="W462" s="9">
        <v>1.451591566072269E-4</v>
      </c>
      <c r="X462" s="86">
        <f t="shared" si="16"/>
        <v>10018.632800787826</v>
      </c>
    </row>
    <row r="463" spans="1:24" x14ac:dyDescent="0.3">
      <c r="A463" s="93">
        <v>2007</v>
      </c>
      <c r="B463" s="29">
        <v>39389</v>
      </c>
      <c r="C463" s="33">
        <v>11</v>
      </c>
      <c r="D463" s="2">
        <v>3</v>
      </c>
      <c r="E463" s="33">
        <v>307</v>
      </c>
      <c r="F463" s="92">
        <v>307</v>
      </c>
      <c r="G463" s="37">
        <v>2.3847291666666668</v>
      </c>
      <c r="H463" s="4"/>
      <c r="I463" s="37"/>
      <c r="J463" s="4"/>
      <c r="K463" s="37"/>
      <c r="L463" s="4"/>
      <c r="M463" s="37"/>
      <c r="N463" s="5">
        <v>497.98576428571403</v>
      </c>
      <c r="O463" s="41">
        <v>497.98576428571403</v>
      </c>
      <c r="P463" s="4">
        <v>43.025970034285692</v>
      </c>
      <c r="Q463" s="44">
        <f t="shared" si="15"/>
        <v>43.025970034285685</v>
      </c>
      <c r="R463" s="8">
        <v>125</v>
      </c>
      <c r="S463" s="89">
        <v>912.07500000000005</v>
      </c>
      <c r="T463" s="27"/>
      <c r="U463" s="89">
        <v>71152.631721292913</v>
      </c>
      <c r="V463" s="51">
        <v>4.7215249837856084E-2</v>
      </c>
      <c r="W463" s="9">
        <v>6.0239049248107638E-4</v>
      </c>
      <c r="X463" s="86">
        <f t="shared" si="16"/>
        <v>10061.65877082211</v>
      </c>
    </row>
    <row r="464" spans="1:24" x14ac:dyDescent="0.3">
      <c r="A464" s="93">
        <v>2007</v>
      </c>
      <c r="B464" s="29">
        <v>39390</v>
      </c>
      <c r="C464" s="33">
        <v>11</v>
      </c>
      <c r="D464" s="2">
        <v>4</v>
      </c>
      <c r="E464" s="33">
        <v>308</v>
      </c>
      <c r="F464" s="92">
        <v>308</v>
      </c>
      <c r="G464" s="37">
        <v>4.562708333333334</v>
      </c>
      <c r="H464" s="4"/>
      <c r="I464" s="37"/>
      <c r="J464" s="4"/>
      <c r="K464" s="37"/>
      <c r="L464" s="4"/>
      <c r="M464" s="37"/>
      <c r="N464" s="5">
        <v>521.64331538461499</v>
      </c>
      <c r="O464" s="41">
        <v>521.64331538461499</v>
      </c>
      <c r="P464" s="4">
        <v>45.069982449230736</v>
      </c>
      <c r="Q464" s="44">
        <f t="shared" si="15"/>
        <v>45.069982449230736</v>
      </c>
      <c r="R464" s="8">
        <v>124.930529300567</v>
      </c>
      <c r="S464" s="89">
        <v>911.56809916666703</v>
      </c>
      <c r="T464" s="27"/>
      <c r="U464" s="89">
        <v>71129.101031400656</v>
      </c>
      <c r="V464" s="51">
        <v>4.9514447291490057E-2</v>
      </c>
      <c r="W464" s="9">
        <v>6.31230688220876E-4</v>
      </c>
      <c r="X464" s="86">
        <f t="shared" si="16"/>
        <v>10106.728753271342</v>
      </c>
    </row>
    <row r="465" spans="1:24" x14ac:dyDescent="0.3">
      <c r="A465" s="93">
        <v>2007</v>
      </c>
      <c r="B465" s="29">
        <v>39391</v>
      </c>
      <c r="C465" s="33">
        <v>11</v>
      </c>
      <c r="D465" s="2">
        <v>5</v>
      </c>
      <c r="E465" s="33">
        <v>309</v>
      </c>
      <c r="F465" s="92">
        <v>309</v>
      </c>
      <c r="G465" s="37">
        <v>1.1795624999999996</v>
      </c>
      <c r="H465" s="4"/>
      <c r="I465" s="37"/>
      <c r="J465" s="4"/>
      <c r="K465" s="37"/>
      <c r="L465" s="4"/>
      <c r="M465" s="37"/>
      <c r="N465" s="5" t="s">
        <v>27</v>
      </c>
      <c r="O465" s="41">
        <v>456.20748769230801</v>
      </c>
      <c r="P465" s="4" t="s">
        <v>27</v>
      </c>
      <c r="Q465" s="44">
        <f t="shared" si="15"/>
        <v>39.416326936615413</v>
      </c>
      <c r="R465" s="8">
        <v>124.794423440454</v>
      </c>
      <c r="S465" s="89">
        <v>910.57498958333395</v>
      </c>
      <c r="T465" s="27"/>
      <c r="U465" s="89">
        <v>71105.570341508399</v>
      </c>
      <c r="V465" s="51" t="s">
        <v>27</v>
      </c>
      <c r="W465" s="9" t="s">
        <v>27</v>
      </c>
      <c r="X465" s="86">
        <f t="shared" si="16"/>
        <v>10146.145080207958</v>
      </c>
    </row>
    <row r="466" spans="1:24" x14ac:dyDescent="0.3">
      <c r="A466" s="93">
        <v>2007</v>
      </c>
      <c r="B466" s="29">
        <v>39392</v>
      </c>
      <c r="C466" s="33">
        <v>11</v>
      </c>
      <c r="D466" s="2">
        <v>6</v>
      </c>
      <c r="E466" s="33">
        <v>310</v>
      </c>
      <c r="F466" s="92">
        <v>310</v>
      </c>
      <c r="G466" s="37">
        <v>0.69962500000000005</v>
      </c>
      <c r="H466" s="4"/>
      <c r="I466" s="37"/>
      <c r="J466" s="4"/>
      <c r="K466" s="37"/>
      <c r="L466" s="4"/>
      <c r="M466" s="37"/>
      <c r="N466" s="5">
        <v>390.77166</v>
      </c>
      <c r="O466" s="41">
        <v>390.77166</v>
      </c>
      <c r="P466" s="4">
        <v>33.762671424000004</v>
      </c>
      <c r="Q466" s="44">
        <f t="shared" si="15"/>
        <v>33.762671423999997</v>
      </c>
      <c r="R466" s="8">
        <v>124.65831758034</v>
      </c>
      <c r="S466" s="89">
        <v>909.58188062500005</v>
      </c>
      <c r="T466" s="27"/>
      <c r="U466" s="89">
        <v>71082.039651616142</v>
      </c>
      <c r="V466" s="51">
        <v>3.7176532518869994E-2</v>
      </c>
      <c r="W466" s="9">
        <v>4.7319945396873819E-4</v>
      </c>
      <c r="X466" s="86">
        <f t="shared" si="16"/>
        <v>10179.907751631958</v>
      </c>
    </row>
    <row r="467" spans="1:24" x14ac:dyDescent="0.3">
      <c r="A467" s="93">
        <v>2007</v>
      </c>
      <c r="B467" s="29">
        <v>39393</v>
      </c>
      <c r="C467" s="33">
        <v>11</v>
      </c>
      <c r="D467" s="2">
        <v>7</v>
      </c>
      <c r="E467" s="33">
        <v>311</v>
      </c>
      <c r="F467" s="92">
        <v>311</v>
      </c>
      <c r="G467" s="37">
        <v>2.6571458333333333</v>
      </c>
      <c r="H467" s="4"/>
      <c r="I467" s="37"/>
      <c r="J467" s="4"/>
      <c r="K467" s="37"/>
      <c r="L467" s="4"/>
      <c r="M467" s="37"/>
      <c r="N467" s="5">
        <v>507.67933555555601</v>
      </c>
      <c r="O467" s="41">
        <v>507.67933555555601</v>
      </c>
      <c r="P467" s="4">
        <v>43.863494592000038</v>
      </c>
      <c r="Q467" s="44">
        <f t="shared" si="15"/>
        <v>43.863494592000038</v>
      </c>
      <c r="R467" s="8">
        <v>124.52221172022701</v>
      </c>
      <c r="S467" s="89">
        <v>908.58877125000004</v>
      </c>
      <c r="T467" s="27"/>
      <c r="U467" s="89">
        <v>71058.508961723885</v>
      </c>
      <c r="V467" s="51">
        <v>4.8353722755315048E-2</v>
      </c>
      <c r="W467" s="9">
        <v>6.1498440247380044E-4</v>
      </c>
      <c r="X467" s="86">
        <f t="shared" si="16"/>
        <v>10223.771246223958</v>
      </c>
    </row>
    <row r="468" spans="1:24" x14ac:dyDescent="0.3">
      <c r="A468" s="93">
        <v>2007</v>
      </c>
      <c r="B468" s="29">
        <v>39394</v>
      </c>
      <c r="C468" s="33">
        <v>11</v>
      </c>
      <c r="D468" s="2">
        <v>8</v>
      </c>
      <c r="E468" s="33">
        <v>312</v>
      </c>
      <c r="F468" s="92">
        <v>312</v>
      </c>
      <c r="G468" s="37">
        <v>3.9635000000000002</v>
      </c>
      <c r="H468" s="4"/>
      <c r="I468" s="37"/>
      <c r="J468" s="4"/>
      <c r="K468" s="37"/>
      <c r="L468" s="4"/>
      <c r="M468" s="37"/>
      <c r="N468" s="5">
        <v>353.99411250000003</v>
      </c>
      <c r="O468" s="41">
        <v>353.99411250000003</v>
      </c>
      <c r="P468" s="4">
        <v>30.585091320000004</v>
      </c>
      <c r="Q468" s="44">
        <f t="shared" si="15"/>
        <v>30.58509132</v>
      </c>
      <c r="R468" s="8">
        <v>124.38610586011301</v>
      </c>
      <c r="S468" s="89">
        <v>907.59565999999995</v>
      </c>
      <c r="T468" s="27"/>
      <c r="U468" s="89">
        <v>71034.978271831627</v>
      </c>
      <c r="V468" s="51">
        <v>3.3754497090522376E-2</v>
      </c>
      <c r="W468" s="9">
        <v>4.2896726092560658E-4</v>
      </c>
      <c r="X468" s="86">
        <f t="shared" si="16"/>
        <v>10254.356337543957</v>
      </c>
    </row>
    <row r="469" spans="1:24" x14ac:dyDescent="0.3">
      <c r="A469" s="93">
        <v>2007</v>
      </c>
      <c r="B469" s="29">
        <v>39395</v>
      </c>
      <c r="C469" s="33">
        <v>11</v>
      </c>
      <c r="D469" s="2">
        <v>9</v>
      </c>
      <c r="E469" s="33">
        <v>313</v>
      </c>
      <c r="F469" s="92">
        <v>313</v>
      </c>
      <c r="G469" s="37">
        <v>5.4012291666666661</v>
      </c>
      <c r="H469" s="4"/>
      <c r="I469" s="37"/>
      <c r="J469" s="4"/>
      <c r="K469" s="37"/>
      <c r="L469" s="4"/>
      <c r="M469" s="37"/>
      <c r="N469" s="5">
        <v>562.53160000000003</v>
      </c>
      <c r="O469" s="41">
        <v>562.53160000000003</v>
      </c>
      <c r="P469" s="4">
        <v>48.60273024</v>
      </c>
      <c r="Q469" s="44">
        <f t="shared" si="15"/>
        <v>48.60273024</v>
      </c>
      <c r="R469" s="8">
        <v>124.25</v>
      </c>
      <c r="S469" s="89">
        <v>906.60254999999995</v>
      </c>
      <c r="T469" s="27"/>
      <c r="U469" s="89">
        <v>71011.44758193937</v>
      </c>
      <c r="V469" s="51">
        <v>5.3700492015136998E-2</v>
      </c>
      <c r="W469" s="9">
        <v>6.8191238896753636E-4</v>
      </c>
      <c r="X469" s="86">
        <f t="shared" si="16"/>
        <v>10302.959067783957</v>
      </c>
    </row>
    <row r="470" spans="1:24" x14ac:dyDescent="0.3">
      <c r="A470" s="93">
        <v>2007</v>
      </c>
      <c r="B470" s="29">
        <v>39396</v>
      </c>
      <c r="C470" s="33">
        <v>11</v>
      </c>
      <c r="D470" s="2">
        <v>10</v>
      </c>
      <c r="E470" s="33">
        <v>314</v>
      </c>
      <c r="F470" s="92">
        <v>314</v>
      </c>
      <c r="G470" s="37">
        <v>5.6150625000000014</v>
      </c>
      <c r="H470" s="4"/>
      <c r="I470" s="37"/>
      <c r="J470" s="4"/>
      <c r="K470" s="37"/>
      <c r="L470" s="4"/>
      <c r="M470" s="37"/>
      <c r="N470" s="5">
        <v>522.83910000000003</v>
      </c>
      <c r="O470" s="41">
        <v>522.83910000000003</v>
      </c>
      <c r="P470" s="4">
        <v>45.173298240000001</v>
      </c>
      <c r="Q470" s="44">
        <f t="shared" si="15"/>
        <v>45.173298240000001</v>
      </c>
      <c r="R470" s="8">
        <v>124.11389413988699</v>
      </c>
      <c r="S470" s="89">
        <v>905.60943999999995</v>
      </c>
      <c r="T470" s="27"/>
      <c r="U470" s="89">
        <v>70987.916892047113</v>
      </c>
      <c r="V470" s="51">
        <v>4.9968430002369169E-2</v>
      </c>
      <c r="W470" s="9">
        <v>6.3402052571312657E-4</v>
      </c>
      <c r="X470" s="86">
        <f t="shared" si="16"/>
        <v>10348.132366023958</v>
      </c>
    </row>
    <row r="471" spans="1:24" x14ac:dyDescent="0.3">
      <c r="A471" s="93">
        <v>2007</v>
      </c>
      <c r="B471" s="29">
        <v>39397</v>
      </c>
      <c r="C471" s="33">
        <v>11</v>
      </c>
      <c r="D471" s="2">
        <v>11</v>
      </c>
      <c r="E471" s="33">
        <v>315</v>
      </c>
      <c r="F471" s="92">
        <v>315</v>
      </c>
      <c r="G471" s="37">
        <v>5.1107291666666663</v>
      </c>
      <c r="H471" s="4"/>
      <c r="I471" s="37"/>
      <c r="J471" s="4"/>
      <c r="K471" s="37"/>
      <c r="L471" s="4"/>
      <c r="M471" s="37"/>
      <c r="N471" s="5" t="s">
        <v>27</v>
      </c>
      <c r="O471" s="41">
        <v>486.29766923076897</v>
      </c>
      <c r="P471" s="4" t="s">
        <v>27</v>
      </c>
      <c r="Q471" s="44">
        <f t="shared" si="15"/>
        <v>42.016118621538439</v>
      </c>
      <c r="R471" s="8">
        <v>123.97778827977299</v>
      </c>
      <c r="S471" s="89">
        <v>904.61632874999998</v>
      </c>
      <c r="T471" s="27"/>
      <c r="U471" s="89">
        <v>70964.386202154856</v>
      </c>
      <c r="V471" s="51" t="s">
        <v>27</v>
      </c>
      <c r="W471" s="9" t="s">
        <v>27</v>
      </c>
      <c r="X471" s="86">
        <f t="shared" si="16"/>
        <v>10390.148484645497</v>
      </c>
    </row>
    <row r="472" spans="1:24" x14ac:dyDescent="0.3">
      <c r="A472" s="93">
        <v>2007</v>
      </c>
      <c r="B472" s="29">
        <v>39398</v>
      </c>
      <c r="C472" s="33">
        <v>11</v>
      </c>
      <c r="D472" s="2">
        <v>12</v>
      </c>
      <c r="E472" s="33">
        <v>316</v>
      </c>
      <c r="F472" s="92">
        <v>316</v>
      </c>
      <c r="G472" s="37">
        <v>7.6370833333333339</v>
      </c>
      <c r="H472" s="4"/>
      <c r="I472" s="37"/>
      <c r="J472" s="4">
        <v>11.017692307692307</v>
      </c>
      <c r="K472" s="37">
        <v>11.071538461538459</v>
      </c>
      <c r="L472" s="4">
        <v>10.875384615384615</v>
      </c>
      <c r="M472" s="37">
        <v>9.0107692307692311</v>
      </c>
      <c r="N472" s="5" t="s">
        <v>27</v>
      </c>
      <c r="O472" s="41">
        <v>449.756238461539</v>
      </c>
      <c r="P472" s="4" t="s">
        <v>27</v>
      </c>
      <c r="Q472" s="44">
        <f t="shared" si="15"/>
        <v>38.858939003076969</v>
      </c>
      <c r="R472" s="8">
        <v>123.84168241966</v>
      </c>
      <c r="S472" s="89">
        <v>903.62321937499996</v>
      </c>
      <c r="T472" s="27"/>
      <c r="U472" s="89">
        <v>70940.855512262598</v>
      </c>
      <c r="V472" s="51" t="s">
        <v>27</v>
      </c>
      <c r="W472" s="9" t="s">
        <v>27</v>
      </c>
      <c r="X472" s="86">
        <f t="shared" si="16"/>
        <v>10429.007423648574</v>
      </c>
    </row>
    <row r="473" spans="1:24" x14ac:dyDescent="0.3">
      <c r="A473" s="93">
        <v>2007</v>
      </c>
      <c r="B473" s="29">
        <v>39399</v>
      </c>
      <c r="C473" s="33">
        <v>11</v>
      </c>
      <c r="D473" s="2">
        <v>13</v>
      </c>
      <c r="E473" s="33">
        <v>317</v>
      </c>
      <c r="F473" s="92">
        <v>317</v>
      </c>
      <c r="G473" s="37">
        <v>7.6735624999999992</v>
      </c>
      <c r="H473" s="4"/>
      <c r="I473" s="37"/>
      <c r="J473" s="4">
        <v>11.032083333333334</v>
      </c>
      <c r="K473" s="37">
        <v>11.115</v>
      </c>
      <c r="L473" s="4">
        <v>11.032500000000001</v>
      </c>
      <c r="M473" s="37">
        <v>7.9856249999999989</v>
      </c>
      <c r="N473" s="5" t="s">
        <v>27</v>
      </c>
      <c r="O473" s="41">
        <v>413.214807692308</v>
      </c>
      <c r="P473" s="4" t="s">
        <v>27</v>
      </c>
      <c r="Q473" s="44">
        <f t="shared" si="15"/>
        <v>35.701759384615414</v>
      </c>
      <c r="R473" s="8">
        <v>123.705576559546</v>
      </c>
      <c r="S473" s="89">
        <v>902.63011041666698</v>
      </c>
      <c r="T473" s="27"/>
      <c r="U473" s="89">
        <v>70917.324822370341</v>
      </c>
      <c r="V473" s="51" t="s">
        <v>27</v>
      </c>
      <c r="W473" s="9" t="s">
        <v>27</v>
      </c>
      <c r="X473" s="86">
        <f t="shared" si="16"/>
        <v>10464.70918303319</v>
      </c>
    </row>
    <row r="474" spans="1:24" x14ac:dyDescent="0.3">
      <c r="A474" s="93">
        <v>2007</v>
      </c>
      <c r="B474" s="29">
        <v>39400</v>
      </c>
      <c r="C474" s="33">
        <v>11</v>
      </c>
      <c r="D474" s="2">
        <v>14</v>
      </c>
      <c r="E474" s="33">
        <v>318</v>
      </c>
      <c r="F474" s="92">
        <v>318</v>
      </c>
      <c r="G474" s="37">
        <v>5.5687083333333334</v>
      </c>
      <c r="H474" s="4"/>
      <c r="I474" s="37"/>
      <c r="J474" s="4">
        <v>10.909791666666669</v>
      </c>
      <c r="K474" s="37">
        <v>11.051875000000001</v>
      </c>
      <c r="L474" s="4">
        <v>10.997291666666667</v>
      </c>
      <c r="M474" s="37">
        <v>8.0191666666666652</v>
      </c>
      <c r="N474" s="5" t="s">
        <v>27</v>
      </c>
      <c r="O474" s="41">
        <v>376.673376923077</v>
      </c>
      <c r="P474" s="4" t="s">
        <v>27</v>
      </c>
      <c r="Q474" s="44">
        <f t="shared" si="15"/>
        <v>32.544579766153859</v>
      </c>
      <c r="R474" s="8">
        <v>123.569470699433</v>
      </c>
      <c r="S474" s="89">
        <v>901.63700083333401</v>
      </c>
      <c r="T474" s="27"/>
      <c r="U474" s="89">
        <v>70893.794132478084</v>
      </c>
      <c r="V474" s="51" t="s">
        <v>27</v>
      </c>
      <c r="W474" s="9" t="s">
        <v>27</v>
      </c>
      <c r="X474" s="86">
        <f t="shared" si="16"/>
        <v>10497.253762799344</v>
      </c>
    </row>
    <row r="475" spans="1:24" x14ac:dyDescent="0.3">
      <c r="A475" s="93">
        <v>2007</v>
      </c>
      <c r="B475" s="29">
        <v>39401</v>
      </c>
      <c r="C475" s="33">
        <v>11</v>
      </c>
      <c r="D475" s="2">
        <v>15</v>
      </c>
      <c r="E475" s="33">
        <v>319</v>
      </c>
      <c r="F475" s="92">
        <v>319</v>
      </c>
      <c r="G475" s="37">
        <v>3.3323541666666667</v>
      </c>
      <c r="H475" s="4">
        <v>118.65925925925924</v>
      </c>
      <c r="I475" s="37">
        <v>6.1679814814814833</v>
      </c>
      <c r="J475" s="4">
        <v>10.73104166666667</v>
      </c>
      <c r="K475" s="37">
        <v>10.875208333333331</v>
      </c>
      <c r="L475" s="4">
        <v>10.813124999999999</v>
      </c>
      <c r="M475" s="37">
        <v>6.7878333333333352</v>
      </c>
      <c r="N475" s="5">
        <v>340.131946153846</v>
      </c>
      <c r="O475" s="41">
        <v>340.131946153846</v>
      </c>
      <c r="P475" s="4">
        <v>29.38740014769229</v>
      </c>
      <c r="Q475" s="44">
        <f t="shared" si="15"/>
        <v>29.387400147692297</v>
      </c>
      <c r="R475" s="8">
        <v>123.5</v>
      </c>
      <c r="S475" s="89">
        <v>901.13009999999997</v>
      </c>
      <c r="T475" s="27"/>
      <c r="U475" s="89">
        <v>70870.263442585827</v>
      </c>
      <c r="V475" s="51">
        <v>3.394212236031327E-2</v>
      </c>
      <c r="W475" s="9">
        <v>4.1319162688248411E-4</v>
      </c>
      <c r="X475" s="86">
        <f t="shared" si="16"/>
        <v>10526.641162947037</v>
      </c>
    </row>
    <row r="476" spans="1:24" x14ac:dyDescent="0.3">
      <c r="A476" s="93">
        <v>2007</v>
      </c>
      <c r="B476" s="29">
        <v>39402</v>
      </c>
      <c r="C476" s="33">
        <v>11</v>
      </c>
      <c r="D476" s="2">
        <v>16</v>
      </c>
      <c r="E476" s="33">
        <v>320</v>
      </c>
      <c r="F476" s="92">
        <v>320</v>
      </c>
      <c r="G476" s="37">
        <v>4.628729166666667</v>
      </c>
      <c r="H476" s="4">
        <v>118.06666666666668</v>
      </c>
      <c r="I476" s="37">
        <v>5.6531562500000003</v>
      </c>
      <c r="J476" s="4">
        <v>10.574791666666664</v>
      </c>
      <c r="K476" s="37">
        <v>10.757083333333341</v>
      </c>
      <c r="L476" s="4">
        <v>10.607291666666667</v>
      </c>
      <c r="M476" s="37">
        <v>6.6144791666666682</v>
      </c>
      <c r="N476" s="5">
        <v>529.65342999999996</v>
      </c>
      <c r="O476" s="41">
        <v>529.65342999999996</v>
      </c>
      <c r="P476" s="4">
        <v>45.762056351999995</v>
      </c>
      <c r="Q476" s="44">
        <f t="shared" si="15"/>
        <v>45.762056351999995</v>
      </c>
      <c r="R476" s="8">
        <v>123.71193771626299</v>
      </c>
      <c r="S476" s="89">
        <v>902.67652145833301</v>
      </c>
      <c r="T476" s="27"/>
      <c r="U476" s="89">
        <v>70846.73275269357</v>
      </c>
      <c r="V476" s="51">
        <v>5.3119954036589173E-2</v>
      </c>
      <c r="W476" s="9">
        <v>6.436500487016824E-4</v>
      </c>
      <c r="X476" s="86">
        <f t="shared" si="16"/>
        <v>10572.403219299036</v>
      </c>
    </row>
    <row r="477" spans="1:24" x14ac:dyDescent="0.3">
      <c r="A477" s="93">
        <v>2007</v>
      </c>
      <c r="B477" s="29">
        <v>39403</v>
      </c>
      <c r="C477" s="33">
        <v>11</v>
      </c>
      <c r="D477" s="2">
        <v>17</v>
      </c>
      <c r="E477" s="33">
        <v>321</v>
      </c>
      <c r="F477" s="92">
        <v>321</v>
      </c>
      <c r="G477" s="37">
        <v>4.4041041666666674</v>
      </c>
      <c r="H477" s="4">
        <v>118.3333333333333</v>
      </c>
      <c r="I477" s="37">
        <v>6.1289583333333351</v>
      </c>
      <c r="J477" s="4">
        <v>10.429583333333332</v>
      </c>
      <c r="K477" s="37">
        <v>10.788958333333339</v>
      </c>
      <c r="L477" s="4">
        <v>10.446666666666665</v>
      </c>
      <c r="M477" s="37">
        <v>6.8671842105263154</v>
      </c>
      <c r="N477" s="5">
        <v>317.46608750000001</v>
      </c>
      <c r="O477" s="41">
        <v>317.46608750000001</v>
      </c>
      <c r="P477" s="4">
        <v>27.42906996</v>
      </c>
      <c r="Q477" s="44">
        <f t="shared" si="15"/>
        <v>27.42906996</v>
      </c>
      <c r="R477" s="8">
        <v>124.127162629758</v>
      </c>
      <c r="S477" s="89">
        <v>905.70625833333304</v>
      </c>
      <c r="T477" s="27"/>
      <c r="U477" s="89">
        <v>70823.202062801312</v>
      </c>
      <c r="V477" s="51">
        <v>3.176752972733201E-2</v>
      </c>
      <c r="W477" s="9">
        <v>3.8593071213506651E-4</v>
      </c>
      <c r="X477" s="86">
        <f t="shared" si="16"/>
        <v>10599.832289259037</v>
      </c>
    </row>
    <row r="478" spans="1:24" x14ac:dyDescent="0.3">
      <c r="A478" s="93">
        <v>2007</v>
      </c>
      <c r="B478" s="29">
        <v>39404</v>
      </c>
      <c r="C478" s="33">
        <v>11</v>
      </c>
      <c r="D478" s="2">
        <v>18</v>
      </c>
      <c r="E478" s="33">
        <v>322</v>
      </c>
      <c r="F478" s="92">
        <v>322</v>
      </c>
      <c r="G478" s="37">
        <v>2.0510416666666664</v>
      </c>
      <c r="H478" s="4">
        <v>117.67916666666663</v>
      </c>
      <c r="I478" s="37">
        <v>4.7159479166666669</v>
      </c>
      <c r="J478" s="4">
        <v>10.401458333333331</v>
      </c>
      <c r="K478" s="37">
        <v>11.134374999999997</v>
      </c>
      <c r="L478" s="4">
        <v>10.500208333333335</v>
      </c>
      <c r="M478" s="37">
        <v>6.3732708333333354</v>
      </c>
      <c r="N478" s="5">
        <v>428.15429999999998</v>
      </c>
      <c r="O478" s="41">
        <v>428.15429999999998</v>
      </c>
      <c r="P478" s="4">
        <v>36.992531519999993</v>
      </c>
      <c r="Q478" s="44">
        <f t="shared" si="15"/>
        <v>36.992531519999993</v>
      </c>
      <c r="R478" s="8">
        <v>124.542387543253</v>
      </c>
      <c r="S478" s="89">
        <v>908.73598208333306</v>
      </c>
      <c r="T478" s="27"/>
      <c r="U478" s="89">
        <v>70799.671372909055</v>
      </c>
      <c r="V478" s="51">
        <v>4.3081808838033545E-2</v>
      </c>
      <c r="W478" s="9">
        <v>5.2067454904559766E-4</v>
      </c>
      <c r="X478" s="86">
        <f t="shared" si="16"/>
        <v>10636.824820779037</v>
      </c>
    </row>
    <row r="479" spans="1:24" x14ac:dyDescent="0.3">
      <c r="A479" s="93">
        <v>2007</v>
      </c>
      <c r="B479" s="29">
        <v>39405</v>
      </c>
      <c r="C479" s="33">
        <v>11</v>
      </c>
      <c r="D479" s="2">
        <v>19</v>
      </c>
      <c r="E479" s="33">
        <v>323</v>
      </c>
      <c r="F479" s="92">
        <v>323</v>
      </c>
      <c r="G479" s="37">
        <v>1.1778958333333331</v>
      </c>
      <c r="H479" s="4">
        <v>117.34166666666665</v>
      </c>
      <c r="I479" s="37">
        <v>3.4621354166666669</v>
      </c>
      <c r="J479" s="4">
        <v>10.040416666666667</v>
      </c>
      <c r="K479" s="37">
        <v>11.016875000000004</v>
      </c>
      <c r="L479" s="4">
        <v>10.346666666666668</v>
      </c>
      <c r="M479" s="37">
        <v>6.0986666666666665</v>
      </c>
      <c r="N479" s="5" t="s">
        <v>27</v>
      </c>
      <c r="O479" s="41">
        <v>399.35210909090898</v>
      </c>
      <c r="P479" s="4" t="s">
        <v>27</v>
      </c>
      <c r="Q479" s="44">
        <f t="shared" si="15"/>
        <v>34.504022225454541</v>
      </c>
      <c r="R479" s="8">
        <v>124.957612456747</v>
      </c>
      <c r="S479" s="89">
        <v>911.76571791666697</v>
      </c>
      <c r="T479" s="27"/>
      <c r="U479" s="89">
        <v>70776.140683016798</v>
      </c>
      <c r="V479" s="51" t="s">
        <v>27</v>
      </c>
      <c r="W479" s="9" t="s">
        <v>27</v>
      </c>
      <c r="X479" s="86">
        <f t="shared" si="16"/>
        <v>10671.32884300449</v>
      </c>
    </row>
    <row r="480" spans="1:24" x14ac:dyDescent="0.3">
      <c r="A480" s="93">
        <v>2007</v>
      </c>
      <c r="B480" s="29">
        <v>39406</v>
      </c>
      <c r="C480" s="33">
        <v>11</v>
      </c>
      <c r="D480" s="2">
        <v>20</v>
      </c>
      <c r="E480" s="33">
        <v>324</v>
      </c>
      <c r="F480" s="92">
        <v>324</v>
      </c>
      <c r="G480" s="37">
        <v>1.4649791666666674</v>
      </c>
      <c r="H480" s="4">
        <v>116.28333333333335</v>
      </c>
      <c r="I480" s="37">
        <v>4.104729166666667</v>
      </c>
      <c r="J480" s="4">
        <v>9.7195833333333344</v>
      </c>
      <c r="K480" s="37">
        <v>10.591041666666666</v>
      </c>
      <c r="L480" s="4">
        <v>9.8106249999999964</v>
      </c>
      <c r="M480" s="37">
        <v>6.0524999999999993</v>
      </c>
      <c r="N480" s="5" t="s">
        <v>27</v>
      </c>
      <c r="O480" s="41">
        <v>370.54991818181799</v>
      </c>
      <c r="P480" s="4" t="s">
        <v>27</v>
      </c>
      <c r="Q480" s="44">
        <f t="shared" si="15"/>
        <v>32.015512930909075</v>
      </c>
      <c r="R480" s="8">
        <v>125.372837370242</v>
      </c>
      <c r="S480" s="89">
        <v>914.79544166666699</v>
      </c>
      <c r="T480" s="27"/>
      <c r="U480" s="89">
        <v>70752.609993124541</v>
      </c>
      <c r="V480" s="51" t="s">
        <v>27</v>
      </c>
      <c r="W480" s="9" t="s">
        <v>27</v>
      </c>
      <c r="X480" s="86">
        <f t="shared" si="16"/>
        <v>10703.3443559354</v>
      </c>
    </row>
    <row r="481" spans="1:24" x14ac:dyDescent="0.3">
      <c r="A481" s="93">
        <v>2007</v>
      </c>
      <c r="B481" s="29">
        <v>39407</v>
      </c>
      <c r="C481" s="33">
        <v>11</v>
      </c>
      <c r="D481" s="2">
        <v>21</v>
      </c>
      <c r="E481" s="33">
        <v>325</v>
      </c>
      <c r="F481" s="92">
        <v>325</v>
      </c>
      <c r="G481" s="37">
        <v>0.19091666666666662</v>
      </c>
      <c r="H481" s="4">
        <v>116.21666666666665</v>
      </c>
      <c r="I481" s="37">
        <v>3.13728125</v>
      </c>
      <c r="J481" s="4">
        <v>9.7379166666666688</v>
      </c>
      <c r="K481" s="37">
        <v>10.609166666666667</v>
      </c>
      <c r="L481" s="4">
        <v>9.8683333333333287</v>
      </c>
      <c r="M481" s="37">
        <v>4.8328541666666656</v>
      </c>
      <c r="N481" s="5" t="s">
        <v>27</v>
      </c>
      <c r="O481" s="41">
        <v>341.74772727272699</v>
      </c>
      <c r="P481" s="4" t="s">
        <v>27</v>
      </c>
      <c r="Q481" s="44">
        <f t="shared" si="15"/>
        <v>29.527003636363606</v>
      </c>
      <c r="R481" s="8">
        <v>125.78806228373701</v>
      </c>
      <c r="S481" s="89">
        <v>917.82517854166599</v>
      </c>
      <c r="T481" s="27"/>
      <c r="U481" s="89">
        <v>70729.079303232284</v>
      </c>
      <c r="V481" s="51" t="s">
        <v>27</v>
      </c>
      <c r="W481" s="9" t="s">
        <v>27</v>
      </c>
      <c r="X481" s="86">
        <f t="shared" si="16"/>
        <v>10732.871359571764</v>
      </c>
    </row>
    <row r="482" spans="1:24" x14ac:dyDescent="0.3">
      <c r="A482" s="93">
        <v>2007</v>
      </c>
      <c r="B482" s="29">
        <v>39408</v>
      </c>
      <c r="C482" s="33">
        <v>11</v>
      </c>
      <c r="D482" s="2">
        <v>22</v>
      </c>
      <c r="E482" s="33">
        <v>326</v>
      </c>
      <c r="F482" s="92">
        <v>326</v>
      </c>
      <c r="G482" s="37">
        <v>10.791100000000002</v>
      </c>
      <c r="H482" s="4">
        <v>123.94499999999998</v>
      </c>
      <c r="I482" s="37">
        <v>12.102875000000001</v>
      </c>
      <c r="J482" s="4">
        <v>9.5892499999999963</v>
      </c>
      <c r="K482" s="37">
        <v>10.420749999999996</v>
      </c>
      <c r="L482" s="4">
        <v>9.7219999999999995</v>
      </c>
      <c r="M482" s="37">
        <v>6.7413000000000007</v>
      </c>
      <c r="N482" s="5" t="s">
        <v>27</v>
      </c>
      <c r="O482" s="41">
        <v>312.94553636363599</v>
      </c>
      <c r="P482" s="4" t="s">
        <v>27</v>
      </c>
      <c r="Q482" s="44">
        <f t="shared" si="15"/>
        <v>27.038494341818147</v>
      </c>
      <c r="R482" s="8">
        <v>126</v>
      </c>
      <c r="S482" s="89">
        <v>919.37159999999903</v>
      </c>
      <c r="T482" s="27"/>
      <c r="U482" s="89">
        <v>70705.548613340026</v>
      </c>
      <c r="V482" s="51" t="s">
        <v>27</v>
      </c>
      <c r="W482" s="9" t="s">
        <v>27</v>
      </c>
      <c r="X482" s="86">
        <f t="shared" si="16"/>
        <v>10759.909853913581</v>
      </c>
    </row>
    <row r="483" spans="1:24" x14ac:dyDescent="0.3">
      <c r="A483" s="93">
        <v>2007</v>
      </c>
      <c r="B483" s="29">
        <v>39409</v>
      </c>
      <c r="C483" s="33">
        <v>11</v>
      </c>
      <c r="D483" s="2">
        <v>23</v>
      </c>
      <c r="E483" s="33">
        <v>327</v>
      </c>
      <c r="F483" s="92">
        <v>327</v>
      </c>
      <c r="G483" s="37">
        <v>5.2236458333333324</v>
      </c>
      <c r="H483" s="4">
        <v>127.70833333333337</v>
      </c>
      <c r="I483" s="37">
        <v>7.5236666666666689</v>
      </c>
      <c r="J483" s="4">
        <v>9.415416666666669</v>
      </c>
      <c r="K483" s="37">
        <v>10.165208333333334</v>
      </c>
      <c r="L483" s="4">
        <v>9.4091666666666658</v>
      </c>
      <c r="M483" s="37">
        <v>7.554185185185184</v>
      </c>
      <c r="N483" s="5" t="s">
        <v>27</v>
      </c>
      <c r="O483" s="41">
        <v>284.143345454545</v>
      </c>
      <c r="P483" s="4" t="s">
        <v>27</v>
      </c>
      <c r="Q483" s="44">
        <f t="shared" si="15"/>
        <v>24.549985047272688</v>
      </c>
      <c r="R483" s="8">
        <v>127.70833</v>
      </c>
      <c r="S483" s="89">
        <v>931.83659999999998</v>
      </c>
      <c r="T483" s="27"/>
      <c r="U483" s="89">
        <v>70682.017923447769</v>
      </c>
      <c r="V483" s="51" t="s">
        <v>27</v>
      </c>
      <c r="W483" s="9" t="s">
        <v>27</v>
      </c>
      <c r="X483" s="86">
        <f t="shared" si="16"/>
        <v>10784.459838960855</v>
      </c>
    </row>
    <row r="484" spans="1:24" x14ac:dyDescent="0.3">
      <c r="A484" s="93">
        <v>2007</v>
      </c>
      <c r="B484" s="29">
        <v>39410</v>
      </c>
      <c r="C484" s="33">
        <v>11</v>
      </c>
      <c r="D484" s="2">
        <v>24</v>
      </c>
      <c r="E484" s="33">
        <v>328</v>
      </c>
      <c r="F484" s="92">
        <v>328</v>
      </c>
      <c r="G484" s="37">
        <v>-1.239625</v>
      </c>
      <c r="H484" s="4">
        <v>128.36875000000003</v>
      </c>
      <c r="I484" s="37">
        <v>1.7309375</v>
      </c>
      <c r="J484" s="4">
        <v>9.7861111111111097</v>
      </c>
      <c r="K484" s="37">
        <v>10.121666666666668</v>
      </c>
      <c r="L484" s="4">
        <v>10.431458333333332</v>
      </c>
      <c r="M484" s="37">
        <v>5.099124999999999</v>
      </c>
      <c r="N484" s="5" t="s">
        <v>27</v>
      </c>
      <c r="O484" s="41">
        <v>255.341154545455</v>
      </c>
      <c r="P484" s="4" t="s">
        <v>27</v>
      </c>
      <c r="Q484" s="44">
        <f t="shared" si="15"/>
        <v>22.061475752727311</v>
      </c>
      <c r="R484" s="8">
        <v>128.36875000000001</v>
      </c>
      <c r="S484" s="89">
        <v>936.65542000000005</v>
      </c>
      <c r="T484" s="27"/>
      <c r="U484" s="89">
        <v>70658.487233555512</v>
      </c>
      <c r="V484" s="51" t="s">
        <v>27</v>
      </c>
      <c r="W484" s="9" t="s">
        <v>27</v>
      </c>
      <c r="X484" s="86">
        <f t="shared" si="16"/>
        <v>10806.521314713582</v>
      </c>
    </row>
    <row r="485" spans="1:24" x14ac:dyDescent="0.3">
      <c r="A485" s="93">
        <v>2007</v>
      </c>
      <c r="B485" s="29">
        <v>39411</v>
      </c>
      <c r="C485" s="33">
        <v>11</v>
      </c>
      <c r="D485" s="2">
        <v>25</v>
      </c>
      <c r="E485" s="33">
        <v>329</v>
      </c>
      <c r="F485" s="92">
        <v>329</v>
      </c>
      <c r="G485" s="37">
        <v>1.6411428571428572</v>
      </c>
      <c r="H485" s="4">
        <v>128.47857142857143</v>
      </c>
      <c r="I485" s="37">
        <v>3.8574285714285712</v>
      </c>
      <c r="J485" s="4">
        <v>9.6418948412698438</v>
      </c>
      <c r="K485" s="37">
        <v>10.001656746031747</v>
      </c>
      <c r="L485" s="4">
        <v>10.293829365079363</v>
      </c>
      <c r="M485" s="37">
        <v>3.3339488636363641</v>
      </c>
      <c r="N485" s="5" t="s">
        <v>27</v>
      </c>
      <c r="O485" s="41">
        <v>226.538963636364</v>
      </c>
      <c r="P485" s="4" t="s">
        <v>27</v>
      </c>
      <c r="Q485" s="44">
        <f t="shared" si="15"/>
        <v>19.572966458181849</v>
      </c>
      <c r="R485" s="8">
        <v>128.47856999999999</v>
      </c>
      <c r="S485" s="89">
        <v>937.45672999999999</v>
      </c>
      <c r="T485" s="27"/>
      <c r="U485" s="89">
        <v>70634.956543663255</v>
      </c>
      <c r="V485" s="51" t="s">
        <v>27</v>
      </c>
      <c r="W485" s="9" t="s">
        <v>27</v>
      </c>
      <c r="X485" s="86">
        <f t="shared" si="16"/>
        <v>10826.094281171763</v>
      </c>
    </row>
    <row r="486" spans="1:24" x14ac:dyDescent="0.3">
      <c r="A486" s="93">
        <v>2007</v>
      </c>
      <c r="B486" s="29">
        <v>39412</v>
      </c>
      <c r="C486" s="33">
        <v>11</v>
      </c>
      <c r="D486" s="2">
        <v>26</v>
      </c>
      <c r="E486" s="33">
        <v>330</v>
      </c>
      <c r="F486" s="92">
        <v>330</v>
      </c>
      <c r="G486" s="37">
        <v>-3.3956249999999994</v>
      </c>
      <c r="H486" s="4">
        <v>128.68333333333334</v>
      </c>
      <c r="I486" s="37">
        <v>3.819791666666672E-2</v>
      </c>
      <c r="J486" s="4">
        <v>9.4130555555555535</v>
      </c>
      <c r="K486" s="37">
        <v>10.022291666666668</v>
      </c>
      <c r="L486" s="4">
        <v>10.187291666666667</v>
      </c>
      <c r="M486" s="37">
        <v>3.1420870662329006</v>
      </c>
      <c r="N486" s="5" t="s">
        <v>27</v>
      </c>
      <c r="O486" s="41">
        <v>197.73677272727301</v>
      </c>
      <c r="P486" s="4" t="s">
        <v>27</v>
      </c>
      <c r="Q486" s="44">
        <f t="shared" si="15"/>
        <v>17.084457163636387</v>
      </c>
      <c r="R486" s="8">
        <v>128.68333000000001</v>
      </c>
      <c r="S486" s="89">
        <v>938.95078999999998</v>
      </c>
      <c r="T486" s="27"/>
      <c r="U486" s="89">
        <v>70611.425853770997</v>
      </c>
      <c r="V486" s="51" t="s">
        <v>27</v>
      </c>
      <c r="W486" s="9" t="s">
        <v>27</v>
      </c>
      <c r="X486" s="86">
        <f t="shared" si="16"/>
        <v>10843.1787383354</v>
      </c>
    </row>
    <row r="487" spans="1:24" x14ac:dyDescent="0.3">
      <c r="A487" s="93">
        <v>2007</v>
      </c>
      <c r="B487" s="29">
        <v>39413</v>
      </c>
      <c r="C487" s="33">
        <v>11</v>
      </c>
      <c r="D487" s="2">
        <v>27</v>
      </c>
      <c r="E487" s="33">
        <v>331</v>
      </c>
      <c r="F487" s="92">
        <v>331</v>
      </c>
      <c r="G487" s="37">
        <v>-1.6222291666666677</v>
      </c>
      <c r="H487" s="4">
        <v>134.20000000000002</v>
      </c>
      <c r="I487" s="37">
        <v>0.27799999999999986</v>
      </c>
      <c r="J487" s="4">
        <v>9.2664583333333326</v>
      </c>
      <c r="K487" s="37">
        <v>9.9322916666666696</v>
      </c>
      <c r="L487" s="4">
        <v>10.017638888888889</v>
      </c>
      <c r="M487" s="37">
        <v>3.8554027777777793</v>
      </c>
      <c r="N487" s="5" t="s">
        <v>27</v>
      </c>
      <c r="O487" s="41">
        <v>168.93458181818201</v>
      </c>
      <c r="P487" s="4" t="s">
        <v>27</v>
      </c>
      <c r="Q487" s="44">
        <f t="shared" si="15"/>
        <v>14.595947869090928</v>
      </c>
      <c r="R487" s="8">
        <v>134.19999999999999</v>
      </c>
      <c r="S487" s="89">
        <v>979.20371999999998</v>
      </c>
      <c r="T487" s="27"/>
      <c r="U487" s="89">
        <v>70587.89516387874</v>
      </c>
      <c r="V487" s="51" t="s">
        <v>27</v>
      </c>
      <c r="W487" s="9" t="s">
        <v>27</v>
      </c>
      <c r="X487" s="86">
        <f t="shared" si="16"/>
        <v>10857.774686204491</v>
      </c>
    </row>
    <row r="488" spans="1:24" x14ac:dyDescent="0.3">
      <c r="A488" s="93">
        <v>2007</v>
      </c>
      <c r="B488" s="29">
        <v>39414</v>
      </c>
      <c r="C488" s="33">
        <v>11</v>
      </c>
      <c r="D488" s="2">
        <v>28</v>
      </c>
      <c r="E488" s="33">
        <v>332</v>
      </c>
      <c r="F488" s="92">
        <v>332</v>
      </c>
      <c r="G488" s="37">
        <v>-2.5625833333333339</v>
      </c>
      <c r="H488" s="4">
        <v>134.70833333333334</v>
      </c>
      <c r="I488" s="37">
        <v>-2.1351744237588646</v>
      </c>
      <c r="J488" s="4">
        <v>9.0424305555555549</v>
      </c>
      <c r="K488" s="37">
        <v>9.808263888888888</v>
      </c>
      <c r="L488" s="4">
        <v>9.8629861111111126</v>
      </c>
      <c r="M488" s="37">
        <v>3.8166805555555556</v>
      </c>
      <c r="N488" s="5" t="s">
        <v>27</v>
      </c>
      <c r="O488" s="41">
        <v>140.13239090909099</v>
      </c>
      <c r="P488" s="4" t="s">
        <v>27</v>
      </c>
      <c r="Q488" s="44">
        <f t="shared" si="15"/>
        <v>12.107438574545462</v>
      </c>
      <c r="R488" s="8">
        <v>134.70832999999999</v>
      </c>
      <c r="S488" s="89">
        <v>982.91279999999904</v>
      </c>
      <c r="T488" s="27"/>
      <c r="U488" s="89">
        <v>70564.364473986483</v>
      </c>
      <c r="V488" s="51" t="s">
        <v>27</v>
      </c>
      <c r="W488" s="9" t="s">
        <v>27</v>
      </c>
      <c r="X488" s="86">
        <f t="shared" si="16"/>
        <v>10869.882124779037</v>
      </c>
    </row>
    <row r="489" spans="1:24" x14ac:dyDescent="0.3">
      <c r="A489" s="93">
        <v>2007</v>
      </c>
      <c r="B489" s="29">
        <v>39415</v>
      </c>
      <c r="C489" s="33">
        <v>11</v>
      </c>
      <c r="D489" s="2">
        <v>29</v>
      </c>
      <c r="E489" s="33">
        <v>333</v>
      </c>
      <c r="F489" s="92">
        <v>333</v>
      </c>
      <c r="G489" s="37">
        <v>-0.47977272727272707</v>
      </c>
      <c r="H489" s="4">
        <v>128.69772727272729</v>
      </c>
      <c r="I489" s="37">
        <v>-1.2924545454545453</v>
      </c>
      <c r="J489" s="4">
        <v>8.6316375291375298</v>
      </c>
      <c r="K489" s="37">
        <v>9.4523717948717962</v>
      </c>
      <c r="L489" s="4">
        <v>9.2808624708624681</v>
      </c>
      <c r="M489" s="37">
        <v>3.4372264189299071</v>
      </c>
      <c r="N489" s="5">
        <v>111.3302</v>
      </c>
      <c r="O489" s="41">
        <v>111.3302</v>
      </c>
      <c r="P489" s="4">
        <v>9.6189292800000015</v>
      </c>
      <c r="Q489" s="44">
        <f t="shared" si="15"/>
        <v>9.6189292799999997</v>
      </c>
      <c r="R489" s="8">
        <v>128.69773000000001</v>
      </c>
      <c r="S489" s="89">
        <v>939.05586000000005</v>
      </c>
      <c r="T489" s="27"/>
      <c r="U489" s="89">
        <v>70540.833784094226</v>
      </c>
      <c r="V489" s="51">
        <v>1.0243192047654989E-2</v>
      </c>
      <c r="W489" s="9">
        <v>1.3591802860971644E-4</v>
      </c>
      <c r="X489" s="86">
        <f t="shared" si="16"/>
        <v>10879.501054059037</v>
      </c>
    </row>
    <row r="490" spans="1:24" x14ac:dyDescent="0.3">
      <c r="A490" s="93">
        <v>2007</v>
      </c>
      <c r="B490" s="29">
        <v>39416</v>
      </c>
      <c r="C490" s="33">
        <v>11</v>
      </c>
      <c r="D490" s="2">
        <v>30</v>
      </c>
      <c r="E490" s="33">
        <v>334</v>
      </c>
      <c r="F490" s="92">
        <v>334</v>
      </c>
      <c r="G490" s="37">
        <v>5.5847083333333343</v>
      </c>
      <c r="H490" s="4">
        <v>122.7520833333333</v>
      </c>
      <c r="I490" s="37">
        <v>6.9731666666666676</v>
      </c>
      <c r="J490" s="4">
        <v>8.5292708333333351</v>
      </c>
      <c r="K490" s="37">
        <v>9.2052083333333314</v>
      </c>
      <c r="L490" s="4">
        <v>9.0711458333333326</v>
      </c>
      <c r="M490" s="37">
        <v>5.9685000000000015</v>
      </c>
      <c r="N490" s="5">
        <v>270.36524827586197</v>
      </c>
      <c r="O490" s="41">
        <v>270.36524827586197</v>
      </c>
      <c r="P490" s="4">
        <v>23.359557451034473</v>
      </c>
      <c r="Q490" s="44">
        <f t="shared" si="15"/>
        <v>23.359557451034473</v>
      </c>
      <c r="R490" s="8">
        <v>122.75208000000001</v>
      </c>
      <c r="S490" s="89">
        <v>895.67282999999998</v>
      </c>
      <c r="T490" s="27"/>
      <c r="U490" s="89">
        <v>70517.303094201969</v>
      </c>
      <c r="V490" s="51">
        <v>2.6080457187503122E-2</v>
      </c>
      <c r="W490" s="9">
        <v>3.3019435373302748E-4</v>
      </c>
      <c r="X490" s="86">
        <f t="shared" si="16"/>
        <v>10902.860611510072</v>
      </c>
    </row>
    <row r="491" spans="1:24" x14ac:dyDescent="0.3">
      <c r="A491" s="93">
        <v>2007</v>
      </c>
      <c r="B491" s="29">
        <v>39417</v>
      </c>
      <c r="C491" s="33">
        <v>12</v>
      </c>
      <c r="D491" s="2">
        <v>1</v>
      </c>
      <c r="E491" s="33">
        <v>335</v>
      </c>
      <c r="F491" s="92">
        <v>335</v>
      </c>
      <c r="G491" s="37">
        <v>-0.46779166666666677</v>
      </c>
      <c r="H491" s="4">
        <v>119.79791666666667</v>
      </c>
      <c r="I491" s="37">
        <v>2.3086238918439719</v>
      </c>
      <c r="J491" s="4">
        <v>8.4765625000000036</v>
      </c>
      <c r="K491" s="37">
        <v>9.1218749999999993</v>
      </c>
      <c r="L491" s="4">
        <v>8.7033333333333331</v>
      </c>
      <c r="M491" s="37">
        <v>4.8682291666666675</v>
      </c>
      <c r="N491" s="5">
        <v>174.716434615385</v>
      </c>
      <c r="O491" s="41">
        <v>174.716434615385</v>
      </c>
      <c r="P491" s="4">
        <v>15.095499950769264</v>
      </c>
      <c r="Q491" s="44">
        <f t="shared" si="15"/>
        <v>15.095499950769264</v>
      </c>
      <c r="R491" s="8">
        <v>119.79792</v>
      </c>
      <c r="S491" s="89">
        <v>874.11749999999995</v>
      </c>
      <c r="T491" s="27"/>
      <c r="U491" s="89">
        <v>70493.772404309711</v>
      </c>
      <c r="V491" s="51">
        <v>1.7269417804522152E-2</v>
      </c>
      <c r="W491" s="9">
        <v>2.1345546822165305E-4</v>
      </c>
      <c r="X491" s="86">
        <f t="shared" si="16"/>
        <v>10917.95611146084</v>
      </c>
    </row>
    <row r="492" spans="1:24" x14ac:dyDescent="0.3">
      <c r="A492" s="93">
        <v>2007</v>
      </c>
      <c r="B492" s="29">
        <v>39418</v>
      </c>
      <c r="C492" s="33">
        <v>12</v>
      </c>
      <c r="D492" s="2">
        <v>2</v>
      </c>
      <c r="E492" s="33">
        <v>336</v>
      </c>
      <c r="F492" s="92">
        <v>336</v>
      </c>
      <c r="G492" s="37">
        <v>-3.2967291666666658</v>
      </c>
      <c r="H492" s="4">
        <v>121.30208333333336</v>
      </c>
      <c r="I492" s="37">
        <v>-0.32722916666666657</v>
      </c>
      <c r="J492" s="4">
        <v>8.3127083333333331</v>
      </c>
      <c r="K492" s="37">
        <v>8.9989583333333343</v>
      </c>
      <c r="L492" s="4">
        <v>8.5222916666666677</v>
      </c>
      <c r="M492" s="37">
        <v>2.8135729166666672</v>
      </c>
      <c r="N492" s="5">
        <v>192.168164516129</v>
      </c>
      <c r="O492" s="41">
        <v>192.168164516129</v>
      </c>
      <c r="P492" s="4">
        <v>16.603329414193542</v>
      </c>
      <c r="Q492" s="44">
        <f t="shared" si="15"/>
        <v>16.603329414193549</v>
      </c>
      <c r="R492" s="8">
        <v>121.30208</v>
      </c>
      <c r="S492" s="89">
        <v>885.09276</v>
      </c>
      <c r="T492" s="27"/>
      <c r="U492" s="89">
        <v>70470.241714417454</v>
      </c>
      <c r="V492" s="51">
        <v>1.8758857563774239E-2</v>
      </c>
      <c r="W492" s="9">
        <v>2.3486038874177007E-4</v>
      </c>
      <c r="X492" s="86">
        <f t="shared" si="16"/>
        <v>10934.559440875035</v>
      </c>
    </row>
    <row r="493" spans="1:24" x14ac:dyDescent="0.3">
      <c r="A493" s="93">
        <v>2007</v>
      </c>
      <c r="B493" s="29">
        <v>39419</v>
      </c>
      <c r="C493" s="33">
        <v>12</v>
      </c>
      <c r="D493" s="2">
        <v>3</v>
      </c>
      <c r="E493" s="33">
        <v>337</v>
      </c>
      <c r="F493" s="92">
        <v>337</v>
      </c>
      <c r="G493" s="37">
        <v>-2.9246250000000003</v>
      </c>
      <c r="H493" s="4">
        <v>127.29375000000003</v>
      </c>
      <c r="I493" s="37">
        <v>-0.56377083333333355</v>
      </c>
      <c r="J493" s="4">
        <v>8.180112007168459</v>
      </c>
      <c r="K493" s="37">
        <v>8.8578673835125432</v>
      </c>
      <c r="L493" s="4">
        <v>8.3781496415770604</v>
      </c>
      <c r="M493" s="37">
        <v>2.317727150537634</v>
      </c>
      <c r="N493" s="5">
        <v>253.22390909090899</v>
      </c>
      <c r="O493" s="41">
        <v>253.22390909090899</v>
      </c>
      <c r="P493" s="4">
        <v>21.878545745454534</v>
      </c>
      <c r="Q493" s="44">
        <f t="shared" si="15"/>
        <v>21.878545745454538</v>
      </c>
      <c r="R493" s="8">
        <v>127.29375</v>
      </c>
      <c r="S493" s="89">
        <v>928.81158000000096</v>
      </c>
      <c r="T493" s="31">
        <v>34157.916942841337</v>
      </c>
      <c r="U493" s="89">
        <v>70446.711024525197</v>
      </c>
      <c r="V493" s="51">
        <v>2.3555418886775023E-2</v>
      </c>
      <c r="W493" s="9">
        <v>3.0959069882863178E-4</v>
      </c>
      <c r="X493" s="86">
        <f t="shared" si="16"/>
        <v>10956.437986620489</v>
      </c>
    </row>
    <row r="494" spans="1:24" x14ac:dyDescent="0.3">
      <c r="A494" s="93">
        <v>2007</v>
      </c>
      <c r="B494" s="29">
        <v>39420</v>
      </c>
      <c r="C494" s="33">
        <v>12</v>
      </c>
      <c r="D494" s="2">
        <v>4</v>
      </c>
      <c r="E494" s="33">
        <v>338</v>
      </c>
      <c r="F494" s="92">
        <v>338</v>
      </c>
      <c r="G494" s="37">
        <v>-4.8517916666666663</v>
      </c>
      <c r="H494" s="4">
        <v>134.53124999999997</v>
      </c>
      <c r="I494" s="37">
        <v>-2.9398437499999996</v>
      </c>
      <c r="J494" s="4">
        <v>8.0854861111111109</v>
      </c>
      <c r="K494" s="37">
        <v>8.8154861111111114</v>
      </c>
      <c r="L494" s="4">
        <v>8.3593055555555562</v>
      </c>
      <c r="M494" s="37">
        <v>2.2690555555555556</v>
      </c>
      <c r="N494" s="5" t="s">
        <v>27</v>
      </c>
      <c r="O494" s="41">
        <v>111.87383939393899</v>
      </c>
      <c r="P494" s="4" t="s">
        <v>27</v>
      </c>
      <c r="Q494" s="44">
        <f t="shared" si="15"/>
        <v>9.6658997236363291</v>
      </c>
      <c r="R494" s="8">
        <v>134.53125</v>
      </c>
      <c r="S494" s="89">
        <v>981.62071999999898</v>
      </c>
      <c r="T494" s="27"/>
      <c r="U494" s="89">
        <v>70423.18033463294</v>
      </c>
      <c r="V494" s="51" t="s">
        <v>27</v>
      </c>
      <c r="W494" s="9" t="s">
        <v>27</v>
      </c>
      <c r="X494" s="86">
        <f t="shared" si="16"/>
        <v>10966.103886344124</v>
      </c>
    </row>
    <row r="495" spans="1:24" x14ac:dyDescent="0.3">
      <c r="A495" s="93">
        <v>2007</v>
      </c>
      <c r="B495" s="29">
        <v>39421</v>
      </c>
      <c r="C495" s="33">
        <v>12</v>
      </c>
      <c r="D495" s="2">
        <v>5</v>
      </c>
      <c r="E495" s="33">
        <v>339</v>
      </c>
      <c r="F495" s="92">
        <v>339</v>
      </c>
      <c r="G495" s="37">
        <v>-5.4479791666666664</v>
      </c>
      <c r="H495" s="4">
        <v>134.83124999999998</v>
      </c>
      <c r="I495" s="37">
        <v>-3.3873854166666648</v>
      </c>
      <c r="J495" s="4">
        <v>7.9733333333333336</v>
      </c>
      <c r="K495" s="37">
        <v>8.6040972222222223</v>
      </c>
      <c r="L495" s="4">
        <v>8.1013194444444423</v>
      </c>
      <c r="M495" s="37">
        <v>1.7983472222222219</v>
      </c>
      <c r="N495" s="5" t="s">
        <v>27</v>
      </c>
      <c r="O495" s="41">
        <v>-29.476230303030299</v>
      </c>
      <c r="P495" s="4" t="s">
        <v>27</v>
      </c>
      <c r="Q495" s="44">
        <f t="shared" si="15"/>
        <v>-2.5467462981818181</v>
      </c>
      <c r="R495" s="8">
        <v>134.83125000000001</v>
      </c>
      <c r="S495" s="89">
        <v>983.80970000000002</v>
      </c>
      <c r="T495" s="27"/>
      <c r="U495" s="89">
        <v>70399.649644740683</v>
      </c>
      <c r="V495" s="51" t="s">
        <v>27</v>
      </c>
      <c r="W495" s="9" t="s">
        <v>27</v>
      </c>
      <c r="X495" s="86">
        <f t="shared" si="16"/>
        <v>10963.557140045943</v>
      </c>
    </row>
    <row r="496" spans="1:24" x14ac:dyDescent="0.3">
      <c r="A496" s="93">
        <v>2007</v>
      </c>
      <c r="B496" s="29">
        <v>39422</v>
      </c>
      <c r="C496" s="33">
        <v>12</v>
      </c>
      <c r="D496" s="2">
        <v>6</v>
      </c>
      <c r="E496" s="33">
        <v>340</v>
      </c>
      <c r="F496" s="92">
        <v>340</v>
      </c>
      <c r="G496" s="37">
        <v>-6.7291250000000007</v>
      </c>
      <c r="H496" s="4">
        <v>140.29166666666669</v>
      </c>
      <c r="I496" s="37">
        <v>-4.4888645833333332</v>
      </c>
      <c r="J496" s="4">
        <v>7.9084722222222199</v>
      </c>
      <c r="K496" s="37">
        <v>8.5087499999999991</v>
      </c>
      <c r="L496" s="4">
        <v>8.0342361111111114</v>
      </c>
      <c r="M496" s="37">
        <v>1.739638888888889</v>
      </c>
      <c r="N496" s="5">
        <v>-170.8263</v>
      </c>
      <c r="O496" s="41">
        <v>-170.8263</v>
      </c>
      <c r="P496" s="4">
        <v>-14.75939232</v>
      </c>
      <c r="Q496" s="44">
        <f t="shared" ref="Q496:Q520" si="17">O496*60*60*24/10^6</f>
        <v>-14.759392319999998</v>
      </c>
      <c r="R496" s="8">
        <v>140.29167000000001</v>
      </c>
      <c r="S496" s="89">
        <v>1023.6522</v>
      </c>
      <c r="T496" s="27"/>
      <c r="U496" s="89">
        <v>70376.118954848425</v>
      </c>
      <c r="V496" s="51">
        <v>-1.4418366590194562E-2</v>
      </c>
      <c r="W496" s="9">
        <v>-2.0907535775469059E-4</v>
      </c>
      <c r="X496" s="86">
        <f t="shared" si="16"/>
        <v>10948.797747725943</v>
      </c>
    </row>
    <row r="497" spans="1:24" x14ac:dyDescent="0.3">
      <c r="A497" s="93">
        <v>2007</v>
      </c>
      <c r="B497" s="29">
        <v>39423</v>
      </c>
      <c r="C497" s="33">
        <v>12</v>
      </c>
      <c r="D497" s="2">
        <v>7</v>
      </c>
      <c r="E497" s="33">
        <v>341</v>
      </c>
      <c r="F497" s="92">
        <v>341</v>
      </c>
      <c r="G497" s="37">
        <v>-7.2513333333333341</v>
      </c>
      <c r="H497" s="4">
        <v>140.73333333333332</v>
      </c>
      <c r="I497" s="37">
        <v>-5.2572187499999998</v>
      </c>
      <c r="J497" s="4">
        <v>7.8130555555555548</v>
      </c>
      <c r="K497" s="37">
        <v>8.5607638888888875</v>
      </c>
      <c r="L497" s="4">
        <v>7.9870138888888889</v>
      </c>
      <c r="M497" s="37">
        <v>1.7381527777777777</v>
      </c>
      <c r="N497" s="5">
        <v>-120.8176</v>
      </c>
      <c r="O497" s="41">
        <v>-120.8176</v>
      </c>
      <c r="P497" s="4">
        <v>-10.438640640000001</v>
      </c>
      <c r="Q497" s="44">
        <f t="shared" si="17"/>
        <v>-10.438640640000001</v>
      </c>
      <c r="R497" s="8">
        <v>140.73333</v>
      </c>
      <c r="S497" s="89">
        <v>1026.8748000000001</v>
      </c>
      <c r="T497" s="27"/>
      <c r="U497" s="89">
        <v>70352.588264956168</v>
      </c>
      <c r="V497" s="51">
        <v>-1.0165445907701862E-2</v>
      </c>
      <c r="W497" s="9">
        <v>-1.4792221523117184E-4</v>
      </c>
      <c r="X497" s="86">
        <f t="shared" ref="X497:X560" si="18">X496+Q497</f>
        <v>10938.359107085942</v>
      </c>
    </row>
    <row r="498" spans="1:24" x14ac:dyDescent="0.3">
      <c r="A498" s="93">
        <v>2007</v>
      </c>
      <c r="B498" s="29">
        <v>39424</v>
      </c>
      <c r="C498" s="33">
        <v>12</v>
      </c>
      <c r="D498" s="2">
        <v>8</v>
      </c>
      <c r="E498" s="33">
        <v>342</v>
      </c>
      <c r="F498" s="92">
        <v>342</v>
      </c>
      <c r="G498" s="37">
        <v>-10.218124999999999</v>
      </c>
      <c r="H498" s="4">
        <v>140.22499999999994</v>
      </c>
      <c r="I498" s="37">
        <v>-10.761572916666669</v>
      </c>
      <c r="J498" s="4">
        <v>7.7420833333333334</v>
      </c>
      <c r="K498" s="37">
        <v>8.4986805555555538</v>
      </c>
      <c r="L498" s="4">
        <v>7.9079861111111116</v>
      </c>
      <c r="M498" s="37">
        <v>1.6979097222222224</v>
      </c>
      <c r="N498" s="5" t="s">
        <v>27</v>
      </c>
      <c r="O498" s="41">
        <v>14.97509</v>
      </c>
      <c r="P498" s="4" t="s">
        <v>27</v>
      </c>
      <c r="Q498" s="44">
        <f t="shared" si="17"/>
        <v>1.293847776</v>
      </c>
      <c r="R498" s="8">
        <v>140.22499999999999</v>
      </c>
      <c r="S498" s="89">
        <v>1023.1657</v>
      </c>
      <c r="T498" s="27"/>
      <c r="U498" s="89">
        <v>70329.057575063911</v>
      </c>
      <c r="V498" s="51" t="s">
        <v>27</v>
      </c>
      <c r="W498" s="9" t="s">
        <v>27</v>
      </c>
      <c r="X498" s="86">
        <f t="shared" si="18"/>
        <v>10939.652954861942</v>
      </c>
    </row>
    <row r="499" spans="1:24" x14ac:dyDescent="0.3">
      <c r="A499" s="93">
        <v>2007</v>
      </c>
      <c r="B499" s="29">
        <v>39425</v>
      </c>
      <c r="C499" s="33">
        <v>12</v>
      </c>
      <c r="D499" s="2">
        <v>9</v>
      </c>
      <c r="E499" s="33">
        <v>343</v>
      </c>
      <c r="F499" s="92">
        <v>343</v>
      </c>
      <c r="G499" s="37">
        <v>-11.264104166666669</v>
      </c>
      <c r="H499" s="4">
        <v>138.70208333333332</v>
      </c>
      <c r="I499" s="37">
        <v>-11.929333333333336</v>
      </c>
      <c r="J499" s="4">
        <v>7.6904027777777779</v>
      </c>
      <c r="K499" s="37">
        <v>8.5490277777777788</v>
      </c>
      <c r="L499" s="4">
        <v>7.8149999999999977</v>
      </c>
      <c r="M499" s="37">
        <v>1.5921458333333331</v>
      </c>
      <c r="N499" s="5">
        <v>150.76777999999999</v>
      </c>
      <c r="O499" s="41">
        <v>150.76777999999999</v>
      </c>
      <c r="P499" s="4">
        <v>13.026336191999999</v>
      </c>
      <c r="Q499" s="44">
        <f t="shared" si="17"/>
        <v>13.026336191999999</v>
      </c>
      <c r="R499" s="8">
        <v>138.70208</v>
      </c>
      <c r="S499" s="89">
        <v>1012.0536</v>
      </c>
      <c r="T499" s="27"/>
      <c r="U499" s="89">
        <v>70305.526885171654</v>
      </c>
      <c r="V499" s="51">
        <v>1.2871191721947509E-2</v>
      </c>
      <c r="W499" s="9">
        <v>1.8472346694885315E-4</v>
      </c>
      <c r="X499" s="86">
        <f t="shared" si="18"/>
        <v>10952.679291053943</v>
      </c>
    </row>
    <row r="500" spans="1:24" x14ac:dyDescent="0.3">
      <c r="A500" s="93">
        <v>2007</v>
      </c>
      <c r="B500" s="29">
        <v>39426</v>
      </c>
      <c r="C500" s="33">
        <v>12</v>
      </c>
      <c r="D500" s="2">
        <v>10</v>
      </c>
      <c r="E500" s="33">
        <v>344</v>
      </c>
      <c r="F500" s="92">
        <v>344</v>
      </c>
      <c r="G500" s="37">
        <v>-3.1680833333333331</v>
      </c>
      <c r="H500" s="4">
        <v>140.78749999999997</v>
      </c>
      <c r="I500" s="37">
        <v>-1.020833333333333</v>
      </c>
      <c r="J500" s="4">
        <v>7.5312400793650793</v>
      </c>
      <c r="K500" s="37">
        <v>8.4085515873015879</v>
      </c>
      <c r="L500" s="4">
        <v>7.6467182539682526</v>
      </c>
      <c r="M500" s="37">
        <v>1.5410416666666666</v>
      </c>
      <c r="N500" s="5">
        <v>134.90104705882399</v>
      </c>
      <c r="O500" s="41">
        <v>134.90104705882399</v>
      </c>
      <c r="P500" s="4">
        <v>11.655450465882392</v>
      </c>
      <c r="Q500" s="44">
        <f t="shared" si="17"/>
        <v>11.655450465882392</v>
      </c>
      <c r="R500" s="8">
        <v>140.78749999999999</v>
      </c>
      <c r="S500" s="89">
        <v>1027.2701</v>
      </c>
      <c r="T500" s="27"/>
      <c r="U500" s="89">
        <v>70281.996195279396</v>
      </c>
      <c r="V500" s="51">
        <v>1.1346043049338806E-2</v>
      </c>
      <c r="W500" s="9">
        <v>1.6534234822247922E-4</v>
      </c>
      <c r="X500" s="86">
        <f t="shared" si="18"/>
        <v>10964.334741519824</v>
      </c>
    </row>
    <row r="501" spans="1:24" x14ac:dyDescent="0.3">
      <c r="A501" s="93">
        <v>2007</v>
      </c>
      <c r="B501" s="29">
        <v>39427</v>
      </c>
      <c r="C501" s="33">
        <v>12</v>
      </c>
      <c r="D501" s="2">
        <v>11</v>
      </c>
      <c r="E501" s="33">
        <v>345</v>
      </c>
      <c r="F501" s="92">
        <v>345</v>
      </c>
      <c r="G501" s="37">
        <v>-0.25727659574468092</v>
      </c>
      <c r="H501" s="4">
        <v>140.69375000000002</v>
      </c>
      <c r="I501" s="37">
        <v>1.3251875000000002</v>
      </c>
      <c r="J501" s="4">
        <v>7.3316919191919192</v>
      </c>
      <c r="K501" s="37">
        <v>8.2652714646464673</v>
      </c>
      <c r="L501" s="4">
        <v>7.50169191919192</v>
      </c>
      <c r="M501" s="37">
        <v>1.4376426767676767</v>
      </c>
      <c r="N501" s="5" t="s">
        <v>27</v>
      </c>
      <c r="O501" s="41">
        <v>59.243898039215701</v>
      </c>
      <c r="P501" s="4" t="s">
        <v>27</v>
      </c>
      <c r="Q501" s="44">
        <f t="shared" si="17"/>
        <v>5.1186727905882368</v>
      </c>
      <c r="R501" s="8">
        <v>140.69374999999999</v>
      </c>
      <c r="S501" s="89">
        <v>1026.586</v>
      </c>
      <c r="T501" s="27"/>
      <c r="U501" s="89">
        <v>70258.465505387139</v>
      </c>
      <c r="V501" s="51" t="s">
        <v>27</v>
      </c>
      <c r="W501" s="9" t="s">
        <v>27</v>
      </c>
      <c r="X501" s="86">
        <f t="shared" si="18"/>
        <v>10969.453414310412</v>
      </c>
    </row>
    <row r="502" spans="1:24" x14ac:dyDescent="0.3">
      <c r="A502" s="93">
        <v>2007</v>
      </c>
      <c r="B502" s="29">
        <v>39428</v>
      </c>
      <c r="C502" s="33">
        <v>12</v>
      </c>
      <c r="D502" s="2">
        <v>12</v>
      </c>
      <c r="E502" s="33">
        <v>346</v>
      </c>
      <c r="F502" s="92">
        <v>346</v>
      </c>
      <c r="G502" s="37">
        <v>-1.695875</v>
      </c>
      <c r="H502" s="4">
        <v>144.37916666666666</v>
      </c>
      <c r="I502" s="37">
        <v>0.57320833333333265</v>
      </c>
      <c r="J502" s="4">
        <v>7.1189930555555554</v>
      </c>
      <c r="K502" s="37">
        <v>8.1890000000000001</v>
      </c>
      <c r="L502" s="4">
        <v>7.3968749999999988</v>
      </c>
      <c r="M502" s="37">
        <v>1.5971180555555557</v>
      </c>
      <c r="N502" s="5" t="s">
        <v>27</v>
      </c>
      <c r="O502" s="41">
        <v>-16.413250980392199</v>
      </c>
      <c r="P502" s="4" t="s">
        <v>27</v>
      </c>
      <c r="Q502" s="44">
        <f t="shared" si="17"/>
        <v>-1.4181048847058857</v>
      </c>
      <c r="R502" s="8">
        <v>144.37916999999999</v>
      </c>
      <c r="S502" s="89">
        <v>1053.4771000000001</v>
      </c>
      <c r="T502" s="27"/>
      <c r="U502" s="89">
        <v>70234.934815494882</v>
      </c>
      <c r="V502" s="51" t="s">
        <v>27</v>
      </c>
      <c r="W502" s="9" t="s">
        <v>27</v>
      </c>
      <c r="X502" s="86">
        <f t="shared" si="18"/>
        <v>10968.035309425706</v>
      </c>
    </row>
    <row r="503" spans="1:24" x14ac:dyDescent="0.3">
      <c r="A503" s="93">
        <v>2007</v>
      </c>
      <c r="B503" s="29">
        <v>39429</v>
      </c>
      <c r="C503" s="33">
        <v>12</v>
      </c>
      <c r="D503" s="2">
        <v>13</v>
      </c>
      <c r="E503" s="33">
        <v>347</v>
      </c>
      <c r="F503" s="92">
        <v>347</v>
      </c>
      <c r="G503" s="37">
        <v>-12.350833333333339</v>
      </c>
      <c r="H503" s="4">
        <v>146.79583333333338</v>
      </c>
      <c r="I503" s="37">
        <v>-8.3119375000000026</v>
      </c>
      <c r="J503" s="4">
        <v>7.2771241666666668</v>
      </c>
      <c r="K503" s="37">
        <v>8.1326694444444456</v>
      </c>
      <c r="L503" s="4">
        <v>7.4979861111111115</v>
      </c>
      <c r="M503" s="37">
        <v>1.9734191666666667</v>
      </c>
      <c r="N503" s="5">
        <v>-92.070400000000006</v>
      </c>
      <c r="O503" s="41">
        <v>-92.070400000000006</v>
      </c>
      <c r="P503" s="4">
        <v>-7.9548825600000006</v>
      </c>
      <c r="Q503" s="44">
        <f t="shared" si="17"/>
        <v>-7.9548825600000006</v>
      </c>
      <c r="R503" s="8">
        <v>146.79583</v>
      </c>
      <c r="S503" s="89">
        <v>1071.1105</v>
      </c>
      <c r="T503" s="27"/>
      <c r="U503" s="89">
        <v>70211.404125602625</v>
      </c>
      <c r="V503" s="51">
        <v>-7.4267619700321696E-3</v>
      </c>
      <c r="W503" s="9">
        <v>-1.1296785781177035E-4</v>
      </c>
      <c r="X503" s="86">
        <f t="shared" si="18"/>
        <v>10960.080426865707</v>
      </c>
    </row>
    <row r="504" spans="1:24" x14ac:dyDescent="0.3">
      <c r="A504" s="93">
        <v>2007</v>
      </c>
      <c r="B504" s="29">
        <v>39430</v>
      </c>
      <c r="C504" s="33">
        <v>12</v>
      </c>
      <c r="D504" s="2">
        <v>14</v>
      </c>
      <c r="E504" s="33">
        <v>348</v>
      </c>
      <c r="F504" s="92">
        <v>348</v>
      </c>
      <c r="G504" s="37">
        <v>-11.487083333333333</v>
      </c>
      <c r="H504" s="4">
        <v>140.2208333333333</v>
      </c>
      <c r="I504" s="37">
        <v>-7.8436979166666667</v>
      </c>
      <c r="J504" s="4">
        <v>7.2149438131313124</v>
      </c>
      <c r="K504" s="37">
        <v>8.0132196969696938</v>
      </c>
      <c r="L504" s="4">
        <v>7.363822601010102</v>
      </c>
      <c r="M504" s="37">
        <v>1.7704760101010102</v>
      </c>
      <c r="N504" s="5">
        <v>-1.5885</v>
      </c>
      <c r="O504" s="41">
        <v>-1.5885</v>
      </c>
      <c r="P504" s="4">
        <v>-0.13724639999999999</v>
      </c>
      <c r="Q504" s="44">
        <f t="shared" si="17"/>
        <v>-0.13724640000000002</v>
      </c>
      <c r="R504" s="8">
        <v>140.22083000000001</v>
      </c>
      <c r="S504" s="89">
        <v>1023.1353</v>
      </c>
      <c r="T504" s="27"/>
      <c r="U504" s="89">
        <v>70187.873435710368</v>
      </c>
      <c r="V504" s="51">
        <v>-1.3414295806268622E-4</v>
      </c>
      <c r="W504" s="9">
        <v>-1.9497438302115182E-6</v>
      </c>
      <c r="X504" s="86">
        <f t="shared" si="18"/>
        <v>10959.943180465707</v>
      </c>
    </row>
    <row r="505" spans="1:24" x14ac:dyDescent="0.3">
      <c r="A505" s="93">
        <v>2007</v>
      </c>
      <c r="B505" s="29">
        <v>39431</v>
      </c>
      <c r="C505" s="33">
        <v>12</v>
      </c>
      <c r="D505" s="2">
        <v>15</v>
      </c>
      <c r="E505" s="33">
        <v>349</v>
      </c>
      <c r="F505" s="92">
        <v>349</v>
      </c>
      <c r="G505" s="37">
        <v>-9.0481874999999992</v>
      </c>
      <c r="H505" s="4">
        <v>139.30416666666673</v>
      </c>
      <c r="I505" s="37">
        <v>-7.0017604166666665</v>
      </c>
      <c r="J505" s="4">
        <v>7.1140763888888907</v>
      </c>
      <c r="K505" s="37">
        <v>8.1112499999999965</v>
      </c>
      <c r="L505" s="4">
        <v>7.429743055555555</v>
      </c>
      <c r="M505" s="37">
        <v>2.0992013888888894</v>
      </c>
      <c r="N505" s="5" t="s">
        <v>27</v>
      </c>
      <c r="O505" s="41">
        <v>36.742192307692299</v>
      </c>
      <c r="P505" s="4" t="s">
        <v>27</v>
      </c>
      <c r="Q505" s="44">
        <f t="shared" si="17"/>
        <v>3.1745254153846143</v>
      </c>
      <c r="R505" s="8">
        <v>139.30417</v>
      </c>
      <c r="S505" s="89">
        <v>1016.4468000000001</v>
      </c>
      <c r="T505" s="27"/>
      <c r="U505" s="89">
        <v>70164.34274581811</v>
      </c>
      <c r="V505" s="51" t="s">
        <v>27</v>
      </c>
      <c r="W505" s="9" t="s">
        <v>27</v>
      </c>
      <c r="X505" s="86">
        <f t="shared" si="18"/>
        <v>10963.117705881092</v>
      </c>
    </row>
    <row r="506" spans="1:24" x14ac:dyDescent="0.3">
      <c r="A506" s="93">
        <v>2007</v>
      </c>
      <c r="B506" s="29">
        <v>39432</v>
      </c>
      <c r="C506" s="33">
        <v>12</v>
      </c>
      <c r="D506" s="2">
        <v>16</v>
      </c>
      <c r="E506" s="33">
        <v>350</v>
      </c>
      <c r="F506" s="92">
        <v>350</v>
      </c>
      <c r="G506" s="37">
        <v>-6.6684791666666667</v>
      </c>
      <c r="H506" s="4">
        <v>140.71458333333337</v>
      </c>
      <c r="I506" s="37">
        <v>-4.3885208333333319</v>
      </c>
      <c r="J506" s="4">
        <v>7.0571805555555569</v>
      </c>
      <c r="K506" s="37">
        <v>8.1653472222222234</v>
      </c>
      <c r="L506" s="4">
        <v>7.48948611111111</v>
      </c>
      <c r="M506" s="37">
        <v>2.6273333333333331</v>
      </c>
      <c r="N506" s="5">
        <v>75.072884615384595</v>
      </c>
      <c r="O506" s="41">
        <v>75.072884615384595</v>
      </c>
      <c r="P506" s="4">
        <v>6.486297230769229</v>
      </c>
      <c r="Q506" s="44">
        <f t="shared" si="17"/>
        <v>6.4862972307692299</v>
      </c>
      <c r="R506" s="8">
        <v>140.71458000000001</v>
      </c>
      <c r="S506" s="89">
        <v>1026.7380000000001</v>
      </c>
      <c r="T506" s="27"/>
      <c r="U506" s="89">
        <v>70140.812055925853</v>
      </c>
      <c r="V506" s="51">
        <v>6.3173828660714514E-3</v>
      </c>
      <c r="W506" s="9">
        <v>9.2211386144532394E-5</v>
      </c>
      <c r="X506" s="86">
        <f t="shared" si="18"/>
        <v>10969.604003111861</v>
      </c>
    </row>
    <row r="507" spans="1:24" x14ac:dyDescent="0.3">
      <c r="A507" s="93">
        <v>2007</v>
      </c>
      <c r="B507" s="29">
        <v>39433</v>
      </c>
      <c r="C507" s="33">
        <v>12</v>
      </c>
      <c r="D507" s="2">
        <v>17</v>
      </c>
      <c r="E507" s="33">
        <v>351</v>
      </c>
      <c r="F507" s="92">
        <v>351</v>
      </c>
      <c r="G507" s="37">
        <v>-4.9186041666666664</v>
      </c>
      <c r="H507" s="4">
        <v>143.51041666666666</v>
      </c>
      <c r="I507" s="37">
        <v>-2.542020833333333</v>
      </c>
      <c r="J507" s="4">
        <v>6.8041111111111121</v>
      </c>
      <c r="K507" s="37">
        <v>8.1984027777777797</v>
      </c>
      <c r="L507" s="4">
        <v>7.3771944444444442</v>
      </c>
      <c r="M507" s="37">
        <v>2.4941458333333331</v>
      </c>
      <c r="N507" s="5">
        <v>75.145300000000006</v>
      </c>
      <c r="O507" s="41">
        <v>75.145300000000006</v>
      </c>
      <c r="P507" s="4">
        <v>6.4925539200000006</v>
      </c>
      <c r="Q507" s="44">
        <f t="shared" si="17"/>
        <v>6.4925539200000015</v>
      </c>
      <c r="R507" s="8">
        <v>143.51042000000001</v>
      </c>
      <c r="S507" s="89">
        <v>1047.1380999999999</v>
      </c>
      <c r="T507" s="27"/>
      <c r="U507" s="89">
        <v>70117.281366033596</v>
      </c>
      <c r="V507" s="51">
        <v>6.2002842616921544E-3</v>
      </c>
      <c r="W507" s="9">
        <v>9.2333417191599895E-5</v>
      </c>
      <c r="X507" s="86">
        <f t="shared" si="18"/>
        <v>10976.09655703186</v>
      </c>
    </row>
    <row r="508" spans="1:24" x14ac:dyDescent="0.3">
      <c r="A508" s="93">
        <v>2007</v>
      </c>
      <c r="B508" s="29">
        <v>39434</v>
      </c>
      <c r="C508" s="33">
        <v>12</v>
      </c>
      <c r="D508" s="2">
        <v>18</v>
      </c>
      <c r="E508" s="33">
        <v>352</v>
      </c>
      <c r="F508" s="92">
        <v>352</v>
      </c>
      <c r="G508" s="37">
        <v>-8.5852500000000003</v>
      </c>
      <c r="H508" s="4">
        <v>144.29791666666662</v>
      </c>
      <c r="I508" s="37">
        <v>-6.1878229166666667</v>
      </c>
      <c r="J508" s="4">
        <v>6.3527361111111107</v>
      </c>
      <c r="K508" s="37">
        <v>8.0225972222222222</v>
      </c>
      <c r="L508" s="4">
        <v>7.2284861111111125</v>
      </c>
      <c r="M508" s="37">
        <v>2.4621874999999993</v>
      </c>
      <c r="N508" s="5">
        <v>66.406336170212796</v>
      </c>
      <c r="O508" s="41">
        <v>66.406336170212796</v>
      </c>
      <c r="P508" s="4">
        <v>5.7375074451063854</v>
      </c>
      <c r="Q508" s="44">
        <f t="shared" si="17"/>
        <v>5.7375074451063854</v>
      </c>
      <c r="R508" s="8">
        <v>144.29792</v>
      </c>
      <c r="S508" s="89">
        <v>1052.8842</v>
      </c>
      <c r="T508" s="27"/>
      <c r="U508" s="89">
        <v>70093.750676141339</v>
      </c>
      <c r="V508" s="51">
        <v>5.4493243994966694E-3</v>
      </c>
      <c r="W508" s="9">
        <v>8.1624832082135998E-5</v>
      </c>
      <c r="X508" s="86">
        <f t="shared" si="18"/>
        <v>10981.834064476967</v>
      </c>
    </row>
    <row r="509" spans="1:24" x14ac:dyDescent="0.3">
      <c r="A509" s="93">
        <v>2007</v>
      </c>
      <c r="B509" s="29">
        <v>39435</v>
      </c>
      <c r="C509" s="33">
        <v>12</v>
      </c>
      <c r="D509" s="2">
        <v>19</v>
      </c>
      <c r="E509" s="33">
        <v>353</v>
      </c>
      <c r="F509" s="92">
        <v>353</v>
      </c>
      <c r="G509" s="37">
        <v>-7.5834791666666659</v>
      </c>
      <c r="H509" s="4">
        <v>143.49166666666667</v>
      </c>
      <c r="I509" s="37">
        <v>-5.1263125000000009</v>
      </c>
      <c r="J509" s="4">
        <v>6.2612013888888889</v>
      </c>
      <c r="K509" s="37">
        <v>7.8487013888888884</v>
      </c>
      <c r="L509" s="4">
        <v>7.1312847222222233</v>
      </c>
      <c r="M509" s="37">
        <v>2.4616874999999996</v>
      </c>
      <c r="N509" s="5">
        <v>67.6023</v>
      </c>
      <c r="O509" s="41">
        <v>67.6023</v>
      </c>
      <c r="P509" s="4">
        <v>5.8408387199999998</v>
      </c>
      <c r="Q509" s="44">
        <f t="shared" si="17"/>
        <v>5.8408387199999998</v>
      </c>
      <c r="R509" s="8">
        <v>143.49167</v>
      </c>
      <c r="S509" s="89">
        <v>1047.0012999999999</v>
      </c>
      <c r="T509" s="27"/>
      <c r="U509" s="89">
        <v>70070.219986249082</v>
      </c>
      <c r="V509" s="51">
        <v>5.5786356214583286E-3</v>
      </c>
      <c r="W509" s="9">
        <v>8.3124683387130643E-5</v>
      </c>
      <c r="X509" s="86">
        <f t="shared" si="18"/>
        <v>10987.674903196967</v>
      </c>
    </row>
    <row r="510" spans="1:24" x14ac:dyDescent="0.3">
      <c r="A510" s="93">
        <v>2007</v>
      </c>
      <c r="B510" s="29">
        <v>39436</v>
      </c>
      <c r="C510" s="33">
        <v>12</v>
      </c>
      <c r="D510" s="2">
        <v>20</v>
      </c>
      <c r="E510" s="33">
        <v>354</v>
      </c>
      <c r="F510" s="92">
        <v>354</v>
      </c>
      <c r="G510" s="37">
        <v>-5.3669583333333337</v>
      </c>
      <c r="H510" s="4">
        <v>143.73541666666665</v>
      </c>
      <c r="I510" s="37">
        <v>-3.6413437500000008</v>
      </c>
      <c r="J510" s="4">
        <v>6.2615486111111123</v>
      </c>
      <c r="K510" s="37">
        <v>7.8566944444444458</v>
      </c>
      <c r="L510" s="4">
        <v>7.1181666666666672</v>
      </c>
      <c r="M510" s="37">
        <v>2.4487569444444444</v>
      </c>
      <c r="N510" s="5">
        <v>71.349599999999995</v>
      </c>
      <c r="O510" s="41">
        <v>71.349599999999995</v>
      </c>
      <c r="P510" s="4">
        <v>6.164605439999999</v>
      </c>
      <c r="Q510" s="44">
        <f t="shared" si="17"/>
        <v>6.1646054399999999</v>
      </c>
      <c r="R510" s="8">
        <v>143.73542</v>
      </c>
      <c r="S510" s="89">
        <v>1048.7799</v>
      </c>
      <c r="T510" s="27"/>
      <c r="U510" s="89">
        <v>70046.689296356824</v>
      </c>
      <c r="V510" s="51">
        <v>5.8778832291938848E-3</v>
      </c>
      <c r="W510" s="9">
        <v>8.7763893480986469E-5</v>
      </c>
      <c r="X510" s="86">
        <f t="shared" si="18"/>
        <v>10993.839508636967</v>
      </c>
    </row>
    <row r="511" spans="1:24" x14ac:dyDescent="0.3">
      <c r="A511" s="93">
        <v>2007</v>
      </c>
      <c r="B511" s="29">
        <v>39437</v>
      </c>
      <c r="C511" s="33">
        <v>12</v>
      </c>
      <c r="D511" s="2">
        <v>21</v>
      </c>
      <c r="E511" s="33">
        <v>355</v>
      </c>
      <c r="F511" s="92">
        <v>355</v>
      </c>
      <c r="G511" s="37">
        <v>-6.5112291666666664</v>
      </c>
      <c r="H511" s="4">
        <v>143.89791666666667</v>
      </c>
      <c r="I511" s="37">
        <v>-4.2387812500000006</v>
      </c>
      <c r="J511" s="4">
        <v>6.3008333333333333</v>
      </c>
      <c r="K511" s="37">
        <v>7.8138125</v>
      </c>
      <c r="L511" s="4">
        <v>7.0691527777777781</v>
      </c>
      <c r="M511" s="37">
        <v>2.4092638888888889</v>
      </c>
      <c r="N511" s="5">
        <v>54.786949999999997</v>
      </c>
      <c r="O511" s="41">
        <v>54.786949999999997</v>
      </c>
      <c r="P511" s="4">
        <v>4.7335924799999995</v>
      </c>
      <c r="Q511" s="44">
        <f t="shared" si="17"/>
        <v>4.7335924799999995</v>
      </c>
      <c r="R511" s="8">
        <v>143.89792</v>
      </c>
      <c r="S511" s="89">
        <v>1049.9656</v>
      </c>
      <c r="T511" s="27"/>
      <c r="U511" s="89">
        <v>70023.158606464567</v>
      </c>
      <c r="V511" s="51">
        <v>4.5083312787916963E-3</v>
      </c>
      <c r="W511" s="9">
        <v>6.7415122109130063E-5</v>
      </c>
      <c r="X511" s="86">
        <f t="shared" si="18"/>
        <v>10998.573101116968</v>
      </c>
    </row>
    <row r="512" spans="1:24" x14ac:dyDescent="0.3">
      <c r="A512" s="93">
        <v>2007</v>
      </c>
      <c r="B512" s="29">
        <v>39438</v>
      </c>
      <c r="C512" s="33">
        <v>12</v>
      </c>
      <c r="D512" s="2">
        <v>22</v>
      </c>
      <c r="E512" s="33">
        <v>356</v>
      </c>
      <c r="F512" s="92">
        <v>356</v>
      </c>
      <c r="G512" s="37">
        <v>-5.7275416666666672</v>
      </c>
      <c r="H512" s="4">
        <v>143.43958333333333</v>
      </c>
      <c r="I512" s="37">
        <v>-2.9892708333333338</v>
      </c>
      <c r="J512" s="4">
        <v>6.1352569444444462</v>
      </c>
      <c r="K512" s="37">
        <v>7.7926666666666646</v>
      </c>
      <c r="L512" s="4">
        <v>6.8844791666666652</v>
      </c>
      <c r="M512" s="37">
        <v>2.353951388888889</v>
      </c>
      <c r="N512" s="5" t="s">
        <v>27</v>
      </c>
      <c r="O512" s="41">
        <v>-14.653775</v>
      </c>
      <c r="P512" s="4" t="s">
        <v>27</v>
      </c>
      <c r="Q512" s="44">
        <f t="shared" si="17"/>
        <v>-1.26608616</v>
      </c>
      <c r="R512" s="8">
        <v>143.43958000000001</v>
      </c>
      <c r="S512" s="89">
        <v>1046.6212</v>
      </c>
      <c r="T512" s="27"/>
      <c r="U512" s="89">
        <v>69999.62791657231</v>
      </c>
      <c r="V512" s="51" t="s">
        <v>27</v>
      </c>
      <c r="W512" s="9" t="s">
        <v>27</v>
      </c>
      <c r="X512" s="86">
        <f t="shared" si="18"/>
        <v>10997.307014956968</v>
      </c>
    </row>
    <row r="513" spans="1:24" x14ac:dyDescent="0.3">
      <c r="A513" s="93">
        <v>2007</v>
      </c>
      <c r="B513" s="29">
        <v>39439</v>
      </c>
      <c r="C513" s="33">
        <v>12</v>
      </c>
      <c r="D513" s="2">
        <v>23</v>
      </c>
      <c r="E513" s="33">
        <v>357</v>
      </c>
      <c r="F513" s="92">
        <v>357</v>
      </c>
      <c r="G513" s="37">
        <v>-5.3465000000000016</v>
      </c>
      <c r="H513" s="4">
        <v>143.01458333333332</v>
      </c>
      <c r="I513" s="37">
        <v>-3.2740624999999999</v>
      </c>
      <c r="J513" s="4">
        <v>6.2049444444444442</v>
      </c>
      <c r="K513" s="37">
        <v>7.7046944444444421</v>
      </c>
      <c r="L513" s="4">
        <v>6.9621249999999995</v>
      </c>
      <c r="M513" s="37">
        <v>2.3537569444444442</v>
      </c>
      <c r="N513" s="5">
        <v>-84.094499999999996</v>
      </c>
      <c r="O513" s="41">
        <v>-84.094499999999996</v>
      </c>
      <c r="P513" s="4">
        <v>-7.2657647999999995</v>
      </c>
      <c r="Q513" s="44">
        <f t="shared" si="17"/>
        <v>-7.2657648000000004</v>
      </c>
      <c r="R513" s="8">
        <v>143.01458</v>
      </c>
      <c r="S513" s="89">
        <v>1043.5201999999999</v>
      </c>
      <c r="T513" s="27"/>
      <c r="U513" s="89">
        <v>69976.097226680053</v>
      </c>
      <c r="V513" s="51">
        <v>-6.9627446973005254E-3</v>
      </c>
      <c r="W513" s="9">
        <v>-1.0355228527610074E-4</v>
      </c>
      <c r="X513" s="86">
        <f t="shared" si="18"/>
        <v>10990.041250156968</v>
      </c>
    </row>
    <row r="514" spans="1:24" x14ac:dyDescent="0.3">
      <c r="A514" s="93">
        <v>2007</v>
      </c>
      <c r="B514" s="29">
        <v>39440</v>
      </c>
      <c r="C514" s="33">
        <v>12</v>
      </c>
      <c r="D514" s="2">
        <v>24</v>
      </c>
      <c r="E514" s="33">
        <v>358</v>
      </c>
      <c r="F514" s="92">
        <v>358</v>
      </c>
      <c r="G514" s="37">
        <v>-6.3153750000000004</v>
      </c>
      <c r="H514" s="4">
        <v>142.97500000000005</v>
      </c>
      <c r="I514" s="37">
        <v>-4.877052083333334</v>
      </c>
      <c r="J514" s="4">
        <v>6.2332430555555547</v>
      </c>
      <c r="K514" s="37">
        <v>7.5545763888888926</v>
      </c>
      <c r="L514" s="4">
        <v>6.9254027777777791</v>
      </c>
      <c r="M514" s="37">
        <v>2.3185416666666674</v>
      </c>
      <c r="N514" s="5" t="s">
        <v>27</v>
      </c>
      <c r="O514" s="41">
        <v>-56.926261428571401</v>
      </c>
      <c r="P514" s="4" t="s">
        <v>27</v>
      </c>
      <c r="Q514" s="44">
        <f t="shared" si="17"/>
        <v>-4.9184289874285696</v>
      </c>
      <c r="R514" s="8">
        <v>142.97499999999999</v>
      </c>
      <c r="S514" s="89">
        <v>1043.2313999999999</v>
      </c>
      <c r="T514" s="27"/>
      <c r="U514" s="89">
        <v>69952.566536787795</v>
      </c>
      <c r="V514" s="51" t="s">
        <v>27</v>
      </c>
      <c r="W514" s="9" t="s">
        <v>27</v>
      </c>
      <c r="X514" s="86">
        <f t="shared" si="18"/>
        <v>10985.12282116954</v>
      </c>
    </row>
    <row r="515" spans="1:24" x14ac:dyDescent="0.3">
      <c r="A515" s="93">
        <v>2007</v>
      </c>
      <c r="B515" s="29">
        <v>39441</v>
      </c>
      <c r="C515" s="33">
        <v>12</v>
      </c>
      <c r="D515" s="2">
        <v>25</v>
      </c>
      <c r="E515" s="33">
        <v>359</v>
      </c>
      <c r="F515" s="92">
        <v>359</v>
      </c>
      <c r="G515" s="37">
        <v>-8.0123333333333324</v>
      </c>
      <c r="H515" s="4">
        <v>143.01875000000001</v>
      </c>
      <c r="I515" s="37">
        <v>-5.9787395833333328</v>
      </c>
      <c r="J515" s="4">
        <v>6.1386458333333325</v>
      </c>
      <c r="K515" s="37">
        <v>7.5524236111111094</v>
      </c>
      <c r="L515" s="4">
        <v>6.8556458333333339</v>
      </c>
      <c r="M515" s="37">
        <v>2.2808958333333336</v>
      </c>
      <c r="N515" s="5" t="s">
        <v>27</v>
      </c>
      <c r="O515" s="41">
        <v>-29.758022857142901</v>
      </c>
      <c r="P515" s="4" t="s">
        <v>27</v>
      </c>
      <c r="Q515" s="44">
        <f t="shared" si="17"/>
        <v>-2.5710931748571464</v>
      </c>
      <c r="R515" s="8">
        <v>143.01875000000001</v>
      </c>
      <c r="S515" s="89">
        <v>1043.5506</v>
      </c>
      <c r="T515" s="27"/>
      <c r="U515" s="89">
        <v>69929.035846895538</v>
      </c>
      <c r="V515" s="51" t="s">
        <v>27</v>
      </c>
      <c r="W515" s="9" t="s">
        <v>27</v>
      </c>
      <c r="X515" s="86">
        <f t="shared" si="18"/>
        <v>10982.551727994683</v>
      </c>
    </row>
    <row r="516" spans="1:24" x14ac:dyDescent="0.3">
      <c r="A516" s="93">
        <v>2007</v>
      </c>
      <c r="B516" s="29">
        <v>39442</v>
      </c>
      <c r="C516" s="33">
        <v>12</v>
      </c>
      <c r="D516" s="2">
        <v>26</v>
      </c>
      <c r="E516" s="33">
        <v>360</v>
      </c>
      <c r="F516" s="92">
        <v>360</v>
      </c>
      <c r="G516" s="37">
        <v>-9.4718750000000007</v>
      </c>
      <c r="H516" s="4">
        <v>142.92708333333326</v>
      </c>
      <c r="I516" s="37">
        <v>-9.0988854166666648</v>
      </c>
      <c r="J516" s="4">
        <v>5.9238333333333344</v>
      </c>
      <c r="K516" s="37">
        <v>7.5457777777777784</v>
      </c>
      <c r="L516" s="4">
        <v>6.7716527777777786</v>
      </c>
      <c r="M516" s="37">
        <v>2.1992708333333328</v>
      </c>
      <c r="N516" s="5" t="s">
        <v>27</v>
      </c>
      <c r="O516" s="41">
        <v>-2.5897842857142899</v>
      </c>
      <c r="P516" s="4" t="s">
        <v>27</v>
      </c>
      <c r="Q516" s="44">
        <f t="shared" si="17"/>
        <v>-0.22375736228571466</v>
      </c>
      <c r="R516" s="8">
        <v>142.92707999999999</v>
      </c>
      <c r="S516" s="89">
        <v>1042.8816999999999</v>
      </c>
      <c r="T516" s="27"/>
      <c r="U516" s="89">
        <v>69905.505157003281</v>
      </c>
      <c r="V516" s="51" t="s">
        <v>27</v>
      </c>
      <c r="W516" s="9" t="s">
        <v>27</v>
      </c>
      <c r="X516" s="86">
        <f t="shared" si="18"/>
        <v>10982.327970632397</v>
      </c>
    </row>
    <row r="517" spans="1:24" x14ac:dyDescent="0.3">
      <c r="A517" s="93">
        <v>2007</v>
      </c>
      <c r="B517" s="29">
        <v>39443</v>
      </c>
      <c r="C517" s="33">
        <v>12</v>
      </c>
      <c r="D517" s="2">
        <v>27</v>
      </c>
      <c r="E517" s="33">
        <v>361</v>
      </c>
      <c r="F517" s="92">
        <v>361</v>
      </c>
      <c r="G517" s="37">
        <v>-7.8297083333333335</v>
      </c>
      <c r="H517" s="4">
        <v>142.99791666666681</v>
      </c>
      <c r="I517" s="37">
        <v>-7.002604166666667</v>
      </c>
      <c r="J517" s="4">
        <v>5.931111111111111</v>
      </c>
      <c r="K517" s="37">
        <v>7.4905833333333334</v>
      </c>
      <c r="L517" s="4">
        <v>6.7305555555555552</v>
      </c>
      <c r="M517" s="37">
        <v>2.1196736111111107</v>
      </c>
      <c r="N517" s="5" t="s">
        <v>27</v>
      </c>
      <c r="O517" s="41">
        <v>24.578454285714301</v>
      </c>
      <c r="P517" s="4" t="s">
        <v>27</v>
      </c>
      <c r="Q517" s="44">
        <f t="shared" si="17"/>
        <v>2.1235784502857156</v>
      </c>
      <c r="R517" s="8">
        <v>142.99791999999999</v>
      </c>
      <c r="S517" s="89">
        <v>1043.3986</v>
      </c>
      <c r="T517" s="27"/>
      <c r="U517" s="89">
        <v>69881.974467111024</v>
      </c>
      <c r="V517" s="51" t="s">
        <v>27</v>
      </c>
      <c r="W517" s="9" t="s">
        <v>27</v>
      </c>
      <c r="X517" s="86">
        <f t="shared" si="18"/>
        <v>10984.451549082683</v>
      </c>
    </row>
    <row r="518" spans="1:24" x14ac:dyDescent="0.3">
      <c r="A518" s="93">
        <v>2007</v>
      </c>
      <c r="B518" s="29">
        <v>39444</v>
      </c>
      <c r="C518" s="33">
        <v>12</v>
      </c>
      <c r="D518" s="2">
        <v>28</v>
      </c>
      <c r="E518" s="33">
        <v>362</v>
      </c>
      <c r="F518" s="92">
        <v>362</v>
      </c>
      <c r="G518" s="37">
        <v>-4.9232916666666666</v>
      </c>
      <c r="H518" s="4">
        <v>143.23541666666668</v>
      </c>
      <c r="I518" s="37">
        <v>-2.6554791666666673</v>
      </c>
      <c r="J518" s="4">
        <v>5.7301319444444454</v>
      </c>
      <c r="K518" s="37">
        <v>7.3683125000000009</v>
      </c>
      <c r="L518" s="4">
        <v>6.6664930555555566</v>
      </c>
      <c r="M518" s="37">
        <v>2.0137361111111112</v>
      </c>
      <c r="N518" s="5">
        <v>51.746692857142897</v>
      </c>
      <c r="O518" s="41">
        <v>51.746692857142897</v>
      </c>
      <c r="P518" s="4">
        <v>4.4709142628571463</v>
      </c>
      <c r="Q518" s="44">
        <f t="shared" si="17"/>
        <v>4.4709142628571463</v>
      </c>
      <c r="R518" s="8">
        <v>143.23542</v>
      </c>
      <c r="S518" s="89">
        <v>1045.1315999999999</v>
      </c>
      <c r="T518" s="27"/>
      <c r="U518" s="89">
        <v>69858.443777218767</v>
      </c>
      <c r="V518" s="51">
        <v>4.2778483725692895E-3</v>
      </c>
      <c r="W518" s="9">
        <v>6.3834492324775835E-5</v>
      </c>
      <c r="X518" s="86">
        <f t="shared" si="18"/>
        <v>10988.92246334554</v>
      </c>
    </row>
    <row r="519" spans="1:24" x14ac:dyDescent="0.3">
      <c r="A519" s="93">
        <v>2007</v>
      </c>
      <c r="B519" s="29">
        <v>39445</v>
      </c>
      <c r="C519" s="33">
        <v>12</v>
      </c>
      <c r="D519" s="2">
        <v>29</v>
      </c>
      <c r="E519" s="33">
        <v>363</v>
      </c>
      <c r="F519" s="92">
        <v>363</v>
      </c>
      <c r="G519" s="37">
        <v>-3.8877708333333332</v>
      </c>
      <c r="H519" s="4">
        <v>143.74166666666665</v>
      </c>
      <c r="I519" s="37">
        <v>-1.3131041666666663</v>
      </c>
      <c r="J519" s="4">
        <v>5.6283541666666652</v>
      </c>
      <c r="K519" s="37">
        <v>7.2164236111111109</v>
      </c>
      <c r="L519" s="4">
        <v>6.5075624999999997</v>
      </c>
      <c r="M519" s="37">
        <v>1.8999930555555558</v>
      </c>
      <c r="N519" s="5">
        <v>38.948647826086997</v>
      </c>
      <c r="O519" s="41">
        <v>38.948647826086997</v>
      </c>
      <c r="P519" s="4">
        <v>3.3651631721739164</v>
      </c>
      <c r="Q519" s="44">
        <f t="shared" si="17"/>
        <v>3.3651631721739164</v>
      </c>
      <c r="R519" s="8">
        <v>143.74167</v>
      </c>
      <c r="S519" s="89">
        <v>1048.8254999999999</v>
      </c>
      <c r="T519" s="27"/>
      <c r="U519" s="89">
        <v>69834.913087326509</v>
      </c>
      <c r="V519" s="51">
        <v>3.2085064185050521E-3</v>
      </c>
      <c r="W519" s="9">
        <v>4.8064176529650658E-5</v>
      </c>
      <c r="X519" s="86">
        <f t="shared" si="18"/>
        <v>10992.287626517713</v>
      </c>
    </row>
    <row r="520" spans="1:24" x14ac:dyDescent="0.3">
      <c r="A520" s="93">
        <v>2007</v>
      </c>
      <c r="B520" s="29">
        <v>39446</v>
      </c>
      <c r="C520" s="33">
        <v>12</v>
      </c>
      <c r="D520" s="2">
        <v>30</v>
      </c>
      <c r="E520" s="33">
        <v>364</v>
      </c>
      <c r="F520" s="92">
        <v>364</v>
      </c>
      <c r="G520" s="37">
        <v>-1.3373333333333337</v>
      </c>
      <c r="H520" s="4">
        <v>143.53958333333335</v>
      </c>
      <c r="I520" s="37">
        <v>1.0123020833333334</v>
      </c>
      <c r="J520" s="4">
        <v>5.2920138888888895</v>
      </c>
      <c r="K520" s="37">
        <v>7.1422986111111122</v>
      </c>
      <c r="L520" s="4">
        <v>6.5236111111111095</v>
      </c>
      <c r="M520" s="37">
        <v>1.8616875000000002</v>
      </c>
      <c r="N520" s="5" t="s">
        <v>27</v>
      </c>
      <c r="O520" s="41">
        <v>54.77</v>
      </c>
      <c r="P520" s="4" t="s">
        <v>27</v>
      </c>
      <c r="Q520" s="44">
        <f t="shared" si="17"/>
        <v>4.7321280000000012</v>
      </c>
      <c r="R520" s="8">
        <v>143.53958</v>
      </c>
      <c r="S520" s="89">
        <v>1047.3508999999999</v>
      </c>
      <c r="T520" s="27"/>
      <c r="U520" s="89">
        <v>69811.382397434252</v>
      </c>
      <c r="V520" s="51" t="s">
        <v>27</v>
      </c>
      <c r="W520" s="9" t="s">
        <v>27</v>
      </c>
      <c r="X520" s="86">
        <f t="shared" si="18"/>
        <v>10997.019754517712</v>
      </c>
    </row>
    <row r="521" spans="1:24" x14ac:dyDescent="0.3">
      <c r="A521" s="93">
        <v>2007</v>
      </c>
      <c r="B521" s="29">
        <v>39447</v>
      </c>
      <c r="C521" s="35">
        <v>12</v>
      </c>
      <c r="D521" s="55">
        <v>31</v>
      </c>
      <c r="E521" s="35">
        <v>365</v>
      </c>
      <c r="F521" s="93">
        <v>365</v>
      </c>
      <c r="G521" s="39">
        <v>3.7442708333333332</v>
      </c>
      <c r="H521" s="56">
        <v>139.91458333333335</v>
      </c>
      <c r="I521" s="39">
        <v>4.7210104166666671</v>
      </c>
      <c r="J521" s="56">
        <v>5.3360763888888885</v>
      </c>
      <c r="K521" s="39">
        <v>7.3320833333333333</v>
      </c>
      <c r="L521" s="56">
        <v>6.3599097222222225</v>
      </c>
      <c r="M521" s="39">
        <v>1.2077083333333334</v>
      </c>
      <c r="N521" s="57" t="s">
        <v>27</v>
      </c>
      <c r="O521" s="42">
        <v>70.64</v>
      </c>
      <c r="P521" s="56" t="s">
        <v>27</v>
      </c>
      <c r="Q521" s="45">
        <f>O521*60*60*24/10^6</f>
        <v>6.1032959999999994</v>
      </c>
      <c r="R521" s="58">
        <v>139.91458</v>
      </c>
      <c r="S521" s="90">
        <v>1020.9007</v>
      </c>
      <c r="T521" s="58"/>
      <c r="U521" s="90">
        <v>69787.851707541995</v>
      </c>
      <c r="V521" s="53" t="s">
        <v>27</v>
      </c>
      <c r="W521" s="59" t="s">
        <v>27</v>
      </c>
      <c r="X521" s="88">
        <f t="shared" si="18"/>
        <v>11003.123050517712</v>
      </c>
    </row>
    <row r="522" spans="1:24" x14ac:dyDescent="0.3">
      <c r="A522" s="93">
        <v>2008</v>
      </c>
      <c r="B522" s="29">
        <v>39448</v>
      </c>
      <c r="C522" s="32">
        <v>1</v>
      </c>
      <c r="D522" s="2">
        <v>1</v>
      </c>
      <c r="E522" s="32">
        <v>1</v>
      </c>
      <c r="F522" s="92">
        <v>366</v>
      </c>
      <c r="G522" s="4">
        <v>4.9129166666666668</v>
      </c>
      <c r="H522" s="36">
        <v>139.10416666666666</v>
      </c>
      <c r="I522" s="4">
        <v>6.3305312499999982</v>
      </c>
      <c r="J522" s="36">
        <v>5.5449236111111118</v>
      </c>
      <c r="K522" s="4">
        <v>7.3491388888888878</v>
      </c>
      <c r="L522" s="36">
        <v>6.3426180555555556</v>
      </c>
      <c r="M522" s="4">
        <v>1.7948055555555555</v>
      </c>
      <c r="N522" s="62">
        <v>86.507203703703695</v>
      </c>
      <c r="O522" s="6">
        <v>86.507203703703695</v>
      </c>
      <c r="P522" s="36">
        <v>7.4742223999999995</v>
      </c>
      <c r="Q522" s="7">
        <f>O522*60*60*24/10^6</f>
        <v>7.4742223999999986</v>
      </c>
      <c r="R522" s="60">
        <v>139.10416666666666</v>
      </c>
      <c r="S522" s="65">
        <v>1014.9874624999998</v>
      </c>
      <c r="T522" s="91"/>
      <c r="U522" s="89">
        <v>69764.321017649738</v>
      </c>
      <c r="V522" s="78">
        <v>7.3638568712862318E-3</v>
      </c>
      <c r="W522" s="79">
        <v>1.0686873467048835E-4</v>
      </c>
      <c r="X522" s="85">
        <f t="shared" si="18"/>
        <v>11010.597272917712</v>
      </c>
    </row>
    <row r="523" spans="1:24" x14ac:dyDescent="0.3">
      <c r="A523" s="93">
        <v>2008</v>
      </c>
      <c r="B523" s="29">
        <v>39449</v>
      </c>
      <c r="C523" s="33">
        <v>1</v>
      </c>
      <c r="D523" s="2">
        <v>2</v>
      </c>
      <c r="E523" s="33">
        <v>2</v>
      </c>
      <c r="F523" s="92">
        <v>367</v>
      </c>
      <c r="G523" s="4">
        <v>-6.3317083333333342</v>
      </c>
      <c r="H523" s="37">
        <v>139.97499999999997</v>
      </c>
      <c r="I523" s="4">
        <v>-2.2267812500000002</v>
      </c>
      <c r="J523" s="37">
        <v>5.6748888888888898</v>
      </c>
      <c r="K523" s="4">
        <v>7.2855069444444451</v>
      </c>
      <c r="L523" s="37">
        <v>6.2503055555555562</v>
      </c>
      <c r="M523" s="4">
        <v>2.0853402777777776</v>
      </c>
      <c r="N523" s="63" t="s">
        <v>27</v>
      </c>
      <c r="O523" s="6">
        <v>66.964299905033201</v>
      </c>
      <c r="P523" s="37" t="s">
        <v>27</v>
      </c>
      <c r="Q523" s="7">
        <f t="shared" ref="Q523:Q586" si="19">O523*60*60*24/10^6</f>
        <v>5.7857155117948684</v>
      </c>
      <c r="R523" s="60">
        <v>139.97499999999997</v>
      </c>
      <c r="S523" s="61">
        <v>1021.3415849999998</v>
      </c>
      <c r="T523" s="91"/>
      <c r="U523" s="89">
        <v>69740.790327757481</v>
      </c>
      <c r="V523" s="77" t="s">
        <v>27</v>
      </c>
      <c r="W523" s="80" t="s">
        <v>27</v>
      </c>
      <c r="X523" s="86">
        <f t="shared" si="18"/>
        <v>11016.382988429506</v>
      </c>
    </row>
    <row r="524" spans="1:24" x14ac:dyDescent="0.3">
      <c r="A524" s="93">
        <v>2008</v>
      </c>
      <c r="B524" s="29">
        <v>39450</v>
      </c>
      <c r="C524" s="33">
        <v>1</v>
      </c>
      <c r="D524" s="2">
        <v>3</v>
      </c>
      <c r="E524" s="33">
        <v>3</v>
      </c>
      <c r="F524" s="92">
        <v>368</v>
      </c>
      <c r="G524" s="4">
        <v>-5.6746041666666676</v>
      </c>
      <c r="H524" s="37">
        <v>141.57499999999996</v>
      </c>
      <c r="I524" s="4">
        <v>-4.1219062499999994</v>
      </c>
      <c r="J524" s="37">
        <v>5.6611736111111108</v>
      </c>
      <c r="K524" s="4">
        <v>7.3113125000000041</v>
      </c>
      <c r="L524" s="37">
        <v>6.2368472222222211</v>
      </c>
      <c r="M524" s="4">
        <v>2.0716666666666668</v>
      </c>
      <c r="N524" s="63" t="s">
        <v>27</v>
      </c>
      <c r="O524" s="6">
        <v>47.421396106362799</v>
      </c>
      <c r="P524" s="37" t="s">
        <v>27</v>
      </c>
      <c r="Q524" s="7">
        <f t="shared" si="19"/>
        <v>4.0972086235897454</v>
      </c>
      <c r="R524" s="60">
        <v>141.57499999999996</v>
      </c>
      <c r="S524" s="61">
        <v>1033.0161449999996</v>
      </c>
      <c r="T524" s="91"/>
      <c r="U524" s="89">
        <v>69717.259637865223</v>
      </c>
      <c r="V524" s="77" t="s">
        <v>27</v>
      </c>
      <c r="W524" s="80" t="s">
        <v>27</v>
      </c>
      <c r="X524" s="86">
        <f t="shared" si="18"/>
        <v>11020.480197053097</v>
      </c>
    </row>
    <row r="525" spans="1:24" x14ac:dyDescent="0.3">
      <c r="A525" s="93">
        <v>2008</v>
      </c>
      <c r="B525" s="29">
        <v>39451</v>
      </c>
      <c r="C525" s="33">
        <v>1</v>
      </c>
      <c r="D525" s="2">
        <v>4</v>
      </c>
      <c r="E525" s="33">
        <v>4</v>
      </c>
      <c r="F525" s="92">
        <v>369</v>
      </c>
      <c r="G525" s="4">
        <v>-3.1403750000000001</v>
      </c>
      <c r="H525" s="37">
        <v>146.12916666666669</v>
      </c>
      <c r="I525" s="4">
        <v>-1.2328020833333333</v>
      </c>
      <c r="J525" s="37">
        <v>5.6337430555555557</v>
      </c>
      <c r="K525" s="4">
        <v>7.2970000000000006</v>
      </c>
      <c r="L525" s="37">
        <v>6.1680694444444448</v>
      </c>
      <c r="M525" s="4">
        <v>2.0664375000000001</v>
      </c>
      <c r="N525" s="63">
        <v>27.878492307692301</v>
      </c>
      <c r="O525" s="6">
        <v>27.878492307692301</v>
      </c>
      <c r="P525" s="37">
        <v>2.4087017353846147</v>
      </c>
      <c r="Q525" s="7">
        <f t="shared" si="19"/>
        <v>2.4087017353846152</v>
      </c>
      <c r="R525" s="60">
        <v>146.12916666666669</v>
      </c>
      <c r="S525" s="61">
        <v>1066.2460775000002</v>
      </c>
      <c r="T525" s="91"/>
      <c r="U525" s="89">
        <v>69693.728947972966</v>
      </c>
      <c r="V525" s="77">
        <v>2.2590486250905943E-3</v>
      </c>
      <c r="W525" s="80">
        <v>3.4477634107354734E-5</v>
      </c>
      <c r="X525" s="86">
        <f t="shared" si="18"/>
        <v>11022.888898788482</v>
      </c>
    </row>
    <row r="526" spans="1:24" x14ac:dyDescent="0.3">
      <c r="A526" s="93">
        <v>2008</v>
      </c>
      <c r="B526" s="29">
        <v>39452</v>
      </c>
      <c r="C526" s="33">
        <v>1</v>
      </c>
      <c r="D526" s="2">
        <v>5</v>
      </c>
      <c r="E526" s="33">
        <v>5</v>
      </c>
      <c r="F526" s="92">
        <v>370</v>
      </c>
      <c r="G526" s="4">
        <v>-8.6475833333333316</v>
      </c>
      <c r="H526" s="37">
        <v>149.09791666666675</v>
      </c>
      <c r="I526" s="4">
        <v>-8.9307083333333335</v>
      </c>
      <c r="J526" s="37">
        <v>5.4721458333333333</v>
      </c>
      <c r="K526" s="4">
        <v>7.1832708333333342</v>
      </c>
      <c r="L526" s="37">
        <v>6.1090833333333334</v>
      </c>
      <c r="M526" s="4">
        <v>2.013826388888889</v>
      </c>
      <c r="N526" s="63">
        <v>36.534149999999997</v>
      </c>
      <c r="O526" s="6">
        <v>36.534149999999997</v>
      </c>
      <c r="P526" s="37">
        <v>3.1565505599999995</v>
      </c>
      <c r="Q526" s="7">
        <f t="shared" si="19"/>
        <v>3.1565505599999999</v>
      </c>
      <c r="R526" s="60">
        <v>149.09791666666675</v>
      </c>
      <c r="S526" s="61">
        <v>1087.9078587500005</v>
      </c>
      <c r="T526" s="91"/>
      <c r="U526" s="89">
        <v>69670.198258080709</v>
      </c>
      <c r="V526" s="77">
        <v>2.9014870465471744E-3</v>
      </c>
      <c r="W526" s="80">
        <v>4.5198485957398057E-5</v>
      </c>
      <c r="X526" s="86">
        <f t="shared" si="18"/>
        <v>11026.045449348481</v>
      </c>
    </row>
    <row r="527" spans="1:24" x14ac:dyDescent="0.3">
      <c r="A527" s="93">
        <v>2008</v>
      </c>
      <c r="B527" s="29">
        <v>39453</v>
      </c>
      <c r="C527" s="33">
        <v>1</v>
      </c>
      <c r="D527" s="2">
        <v>6</v>
      </c>
      <c r="E527" s="33">
        <v>6</v>
      </c>
      <c r="F527" s="92">
        <v>371</v>
      </c>
      <c r="G527" s="4">
        <v>-8.1749166666666682</v>
      </c>
      <c r="H527" s="37">
        <v>148.52708333333334</v>
      </c>
      <c r="I527" s="4">
        <v>-6.2862916666666662</v>
      </c>
      <c r="J527" s="37">
        <v>5.5031805555555557</v>
      </c>
      <c r="K527" s="4">
        <v>7.1708819444444467</v>
      </c>
      <c r="L527" s="37">
        <v>5.9692152777777778</v>
      </c>
      <c r="M527" s="4">
        <v>1.9442986111111107</v>
      </c>
      <c r="N527" s="63">
        <v>37.1072214285714</v>
      </c>
      <c r="O527" s="6">
        <v>37.1072214285714</v>
      </c>
      <c r="P527" s="37">
        <v>3.2060639314285688</v>
      </c>
      <c r="Q527" s="7">
        <f t="shared" si="19"/>
        <v>3.2060639314285684</v>
      </c>
      <c r="R527" s="60">
        <v>148.52708333333334</v>
      </c>
      <c r="S527" s="61">
        <v>1083.7427162499998</v>
      </c>
      <c r="T527" s="91"/>
      <c r="U527" s="89">
        <v>69646.667568188452</v>
      </c>
      <c r="V527" s="77">
        <v>2.9583257016225131E-3</v>
      </c>
      <c r="W527" s="80">
        <v>4.5924039131948762E-5</v>
      </c>
      <c r="X527" s="86">
        <f t="shared" si="18"/>
        <v>11029.251513279909</v>
      </c>
    </row>
    <row r="528" spans="1:24" x14ac:dyDescent="0.3">
      <c r="A528" s="93">
        <v>2008</v>
      </c>
      <c r="B528" s="29">
        <v>39454</v>
      </c>
      <c r="C528" s="33">
        <v>1</v>
      </c>
      <c r="D528" s="2">
        <v>7</v>
      </c>
      <c r="E528" s="33">
        <v>7</v>
      </c>
      <c r="F528" s="92">
        <v>372</v>
      </c>
      <c r="G528" s="4">
        <v>-10.492083333333333</v>
      </c>
      <c r="H528" s="37">
        <v>151.25624999999999</v>
      </c>
      <c r="I528" s="4">
        <v>-10.585447916666666</v>
      </c>
      <c r="J528" s="37">
        <v>5.575277777777778</v>
      </c>
      <c r="K528" s="4">
        <v>7.1992777777777777</v>
      </c>
      <c r="L528" s="37">
        <v>5.9924791666666657</v>
      </c>
      <c r="M528" s="4">
        <v>1.9918472222222221</v>
      </c>
      <c r="N528" s="63">
        <v>37.058477777777803</v>
      </c>
      <c r="O528" s="6">
        <v>37.058477777777803</v>
      </c>
      <c r="P528" s="37">
        <v>3.2018524800000021</v>
      </c>
      <c r="Q528" s="7">
        <f t="shared" si="19"/>
        <v>3.2018524800000017</v>
      </c>
      <c r="R528" s="60">
        <v>151.25624999999999</v>
      </c>
      <c r="S528" s="61">
        <v>1103.6563537499999</v>
      </c>
      <c r="T528" s="91"/>
      <c r="U528" s="89">
        <v>69623.136878296194</v>
      </c>
      <c r="V528" s="77">
        <v>2.9011317418875526E-3</v>
      </c>
      <c r="W528" s="80">
        <v>4.5880277730430364E-5</v>
      </c>
      <c r="X528" s="86">
        <f t="shared" si="18"/>
        <v>11032.45336575991</v>
      </c>
    </row>
    <row r="529" spans="1:24" x14ac:dyDescent="0.3">
      <c r="A529" s="93">
        <v>2008</v>
      </c>
      <c r="B529" s="29">
        <v>39455</v>
      </c>
      <c r="C529" s="33">
        <v>1</v>
      </c>
      <c r="D529" s="2">
        <v>8</v>
      </c>
      <c r="E529" s="33">
        <v>8</v>
      </c>
      <c r="F529" s="92">
        <v>373</v>
      </c>
      <c r="G529" s="4">
        <v>-11.04</v>
      </c>
      <c r="H529" s="37">
        <v>150.48541666666668</v>
      </c>
      <c r="I529" s="4">
        <v>-11.484364583333333</v>
      </c>
      <c r="J529" s="37">
        <v>5.4591041666666671</v>
      </c>
      <c r="K529" s="4">
        <v>7.2063055555555566</v>
      </c>
      <c r="L529" s="37">
        <v>5.9201388888888893</v>
      </c>
      <c r="M529" s="4">
        <v>1.8644652777777775</v>
      </c>
      <c r="N529" s="63">
        <v>30.576264285714299</v>
      </c>
      <c r="O529" s="6">
        <v>30.576264285714299</v>
      </c>
      <c r="P529" s="37">
        <v>2.6417892342857154</v>
      </c>
      <c r="Q529" s="7">
        <f t="shared" si="19"/>
        <v>2.6417892342857154</v>
      </c>
      <c r="R529" s="60">
        <v>150.48541666666668</v>
      </c>
      <c r="S529" s="61">
        <v>1098.0318912499999</v>
      </c>
      <c r="T529" s="91"/>
      <c r="U529" s="89">
        <v>69599.606188403937</v>
      </c>
      <c r="V529" s="77">
        <v>2.4059312441993843E-3</v>
      </c>
      <c r="W529" s="80">
        <v>3.7868644653217449E-5</v>
      </c>
      <c r="X529" s="86">
        <f t="shared" si="18"/>
        <v>11035.095154994195</v>
      </c>
    </row>
    <row r="530" spans="1:24" x14ac:dyDescent="0.3">
      <c r="A530" s="93">
        <v>2008</v>
      </c>
      <c r="B530" s="29">
        <v>39456</v>
      </c>
      <c r="C530" s="33">
        <v>1</v>
      </c>
      <c r="D530" s="2">
        <v>9</v>
      </c>
      <c r="E530" s="33">
        <v>9</v>
      </c>
      <c r="F530" s="92">
        <v>374</v>
      </c>
      <c r="G530" s="4">
        <v>-10.163333333333332</v>
      </c>
      <c r="H530" s="37">
        <v>150.23750000000004</v>
      </c>
      <c r="I530" s="4">
        <v>-9.3784062499999994</v>
      </c>
      <c r="J530" s="37">
        <v>5.4695416666666672</v>
      </c>
      <c r="K530" s="4">
        <v>7.1523749999999993</v>
      </c>
      <c r="L530" s="37">
        <v>5.9023541666666661</v>
      </c>
      <c r="M530" s="4">
        <v>1.8859097222222223</v>
      </c>
      <c r="N530" s="63" t="s">
        <v>27</v>
      </c>
      <c r="O530" s="6">
        <v>31.495432712215301</v>
      </c>
      <c r="P530" s="37" t="s">
        <v>27</v>
      </c>
      <c r="Q530" s="7">
        <f t="shared" si="19"/>
        <v>2.7212053863354018</v>
      </c>
      <c r="R530" s="60">
        <v>150.23750000000004</v>
      </c>
      <c r="S530" s="61">
        <v>1096.2229425000003</v>
      </c>
      <c r="T530" s="91"/>
      <c r="U530" s="89">
        <v>69576.07549851168</v>
      </c>
      <c r="V530" s="77" t="s">
        <v>27</v>
      </c>
      <c r="W530" s="80" t="s">
        <v>27</v>
      </c>
      <c r="X530" s="86">
        <f t="shared" si="18"/>
        <v>11037.81636038053</v>
      </c>
    </row>
    <row r="531" spans="1:24" x14ac:dyDescent="0.3">
      <c r="A531" s="93">
        <v>2008</v>
      </c>
      <c r="B531" s="29">
        <v>39457</v>
      </c>
      <c r="C531" s="33">
        <v>1</v>
      </c>
      <c r="D531" s="2">
        <v>10</v>
      </c>
      <c r="E531" s="33">
        <v>10</v>
      </c>
      <c r="F531" s="92">
        <v>375</v>
      </c>
      <c r="G531" s="4">
        <v>-10.672916666666667</v>
      </c>
      <c r="H531" s="37">
        <v>150.73124999999996</v>
      </c>
      <c r="I531" s="4">
        <v>-10.361229166666668</v>
      </c>
      <c r="J531" s="37">
        <v>5.5321736111111113</v>
      </c>
      <c r="K531" s="4">
        <v>7.1297777777777789</v>
      </c>
      <c r="L531" s="37">
        <v>5.8594374999999985</v>
      </c>
      <c r="M531" s="4">
        <v>1.8558263888888886</v>
      </c>
      <c r="N531" s="63" t="s">
        <v>27</v>
      </c>
      <c r="O531" s="6">
        <v>32.414601138716399</v>
      </c>
      <c r="P531" s="37" t="s">
        <v>27</v>
      </c>
      <c r="Q531" s="7">
        <f t="shared" si="19"/>
        <v>2.800621538385097</v>
      </c>
      <c r="R531" s="60">
        <v>150.73124999999996</v>
      </c>
      <c r="S531" s="61">
        <v>1099.8256387499996</v>
      </c>
      <c r="T531" s="31">
        <v>27720</v>
      </c>
      <c r="U531" s="89">
        <v>69552.544808619423</v>
      </c>
      <c r="V531" s="77" t="s">
        <v>27</v>
      </c>
      <c r="W531" s="80" t="s">
        <v>27</v>
      </c>
      <c r="X531" s="86">
        <f t="shared" si="18"/>
        <v>11040.616981918914</v>
      </c>
    </row>
    <row r="532" spans="1:24" x14ac:dyDescent="0.3">
      <c r="A532" s="93">
        <v>2008</v>
      </c>
      <c r="B532" s="29">
        <v>39458</v>
      </c>
      <c r="C532" s="33">
        <v>1</v>
      </c>
      <c r="D532" s="2">
        <v>11</v>
      </c>
      <c r="E532" s="33">
        <v>11</v>
      </c>
      <c r="F532" s="92">
        <v>376</v>
      </c>
      <c r="G532" s="4">
        <v>-7.8780833333333362</v>
      </c>
      <c r="H532" s="37">
        <v>151.00208333333333</v>
      </c>
      <c r="I532" s="4">
        <v>-5.6626979166666676</v>
      </c>
      <c r="J532" s="37">
        <v>5.3356458333333334</v>
      </c>
      <c r="K532" s="4">
        <v>7.1710625000000006</v>
      </c>
      <c r="L532" s="37">
        <v>5.9073541666666669</v>
      </c>
      <c r="M532" s="4">
        <v>1.7421597222222216</v>
      </c>
      <c r="N532" s="63">
        <v>33.333769565217402</v>
      </c>
      <c r="O532" s="6">
        <v>33.333769565217402</v>
      </c>
      <c r="P532" s="37">
        <v>2.8800376904347837</v>
      </c>
      <c r="Q532" s="7">
        <f t="shared" si="19"/>
        <v>2.8800376904347837</v>
      </c>
      <c r="R532" s="60">
        <v>151.00208333333333</v>
      </c>
      <c r="S532" s="61">
        <v>1101.8018012499999</v>
      </c>
      <c r="T532" s="91"/>
      <c r="U532" s="89">
        <v>69529.014118727166</v>
      </c>
      <c r="V532" s="77">
        <v>2.6139344546064146E-3</v>
      </c>
      <c r="W532" s="80">
        <v>4.1328603972250964E-5</v>
      </c>
      <c r="X532" s="86">
        <f t="shared" si="18"/>
        <v>11043.497019609349</v>
      </c>
    </row>
    <row r="533" spans="1:24" x14ac:dyDescent="0.3">
      <c r="A533" s="93">
        <v>2008</v>
      </c>
      <c r="B533" s="29">
        <v>39459</v>
      </c>
      <c r="C533" s="33">
        <v>1</v>
      </c>
      <c r="D533" s="2">
        <v>12</v>
      </c>
      <c r="E533" s="33">
        <v>12</v>
      </c>
      <c r="F533" s="92">
        <v>377</v>
      </c>
      <c r="G533" s="4">
        <v>-9.7610416666666673</v>
      </c>
      <c r="H533" s="37">
        <v>156.30833333333337</v>
      </c>
      <c r="I533" s="4">
        <v>-7.2446666666666673</v>
      </c>
      <c r="J533" s="37">
        <v>5.2826805555555572</v>
      </c>
      <c r="K533" s="4">
        <v>7.1894027777777767</v>
      </c>
      <c r="L533" s="37">
        <v>5.8953055555555549</v>
      </c>
      <c r="M533" s="4">
        <v>1.6964652777777778</v>
      </c>
      <c r="N533" s="63">
        <v>24.155080000000002</v>
      </c>
      <c r="O533" s="6">
        <v>24.155080000000002</v>
      </c>
      <c r="P533" s="37">
        <v>2.0869989120000003</v>
      </c>
      <c r="Q533" s="7">
        <f t="shared" si="19"/>
        <v>2.0869989119999999</v>
      </c>
      <c r="R533" s="60">
        <v>156.30833333333337</v>
      </c>
      <c r="S533" s="61">
        <v>1140.5193850000003</v>
      </c>
      <c r="T533" s="91"/>
      <c r="U533" s="89">
        <v>69505.483428834908</v>
      </c>
      <c r="V533" s="77">
        <v>1.8298671109391095E-3</v>
      </c>
      <c r="W533" s="80">
        <v>2.9959315744186529E-5</v>
      </c>
      <c r="X533" s="86">
        <f t="shared" si="18"/>
        <v>11045.584018521349</v>
      </c>
    </row>
    <row r="534" spans="1:24" x14ac:dyDescent="0.3">
      <c r="A534" s="93">
        <v>2008</v>
      </c>
      <c r="B534" s="29">
        <v>39460</v>
      </c>
      <c r="C534" s="33">
        <v>1</v>
      </c>
      <c r="D534" s="2">
        <v>13</v>
      </c>
      <c r="E534" s="33">
        <v>13</v>
      </c>
      <c r="F534" s="92">
        <v>378</v>
      </c>
      <c r="G534" s="4">
        <v>-9.9439583333333346</v>
      </c>
      <c r="H534" s="37">
        <v>159.30208333333331</v>
      </c>
      <c r="I534" s="4">
        <v>-8.8063229166666694</v>
      </c>
      <c r="J534" s="37">
        <v>5.3134722222222219</v>
      </c>
      <c r="K534" s="4">
        <v>7.1104513888888903</v>
      </c>
      <c r="L534" s="37">
        <v>5.9671388888888899</v>
      </c>
      <c r="M534" s="4">
        <v>1.6808888888888889</v>
      </c>
      <c r="N534" s="63">
        <v>56.9069</v>
      </c>
      <c r="O534" s="6">
        <v>56.9069</v>
      </c>
      <c r="P534" s="37">
        <v>4.9167561600000003</v>
      </c>
      <c r="Q534" s="7">
        <f t="shared" si="19"/>
        <v>4.9167561600000003</v>
      </c>
      <c r="R534" s="60">
        <v>159.30208333333331</v>
      </c>
      <c r="S534" s="61">
        <v>1162.3635812499999</v>
      </c>
      <c r="T534" s="91"/>
      <c r="U534" s="89">
        <v>69481.952738942651</v>
      </c>
      <c r="V534" s="77">
        <v>4.2299640485230494E-3</v>
      </c>
      <c r="W534" s="80">
        <v>7.0606632356912338E-5</v>
      </c>
      <c r="X534" s="86">
        <f t="shared" si="18"/>
        <v>11050.50077468135</v>
      </c>
    </row>
    <row r="535" spans="1:24" x14ac:dyDescent="0.3">
      <c r="A535" s="93">
        <v>2008</v>
      </c>
      <c r="B535" s="29">
        <v>39461</v>
      </c>
      <c r="C535" s="33">
        <v>1</v>
      </c>
      <c r="D535" s="2">
        <v>14</v>
      </c>
      <c r="E535" s="33">
        <v>14</v>
      </c>
      <c r="F535" s="92">
        <v>379</v>
      </c>
      <c r="G535" s="4">
        <v>-8.5393750000000015</v>
      </c>
      <c r="H535" s="37">
        <v>198.35208333333333</v>
      </c>
      <c r="I535" s="4">
        <v>-7.5737499999999995</v>
      </c>
      <c r="J535" s="37">
        <v>5.7482013888888899</v>
      </c>
      <c r="K535" s="4">
        <v>6.9254027777777774</v>
      </c>
      <c r="L535" s="37">
        <v>5.623520833333334</v>
      </c>
      <c r="M535" s="4">
        <v>2.0020694444444445</v>
      </c>
      <c r="N535" s="63">
        <v>103.850920930233</v>
      </c>
      <c r="O535" s="6">
        <v>103.850920930233</v>
      </c>
      <c r="P535" s="37">
        <v>8.9727195683721312</v>
      </c>
      <c r="Q535" s="7">
        <f t="shared" si="19"/>
        <v>8.9727195683721312</v>
      </c>
      <c r="R535" s="60">
        <v>198.35208333333333</v>
      </c>
      <c r="S535" s="61">
        <v>1447.29581125</v>
      </c>
      <c r="T535" s="91"/>
      <c r="U535" s="89">
        <v>69458.422049050394</v>
      </c>
      <c r="V535" s="77">
        <v>6.1996445361246332E-3</v>
      </c>
      <c r="W535" s="80">
        <v>1.2889858173200142E-4</v>
      </c>
      <c r="X535" s="86">
        <f t="shared" si="18"/>
        <v>11059.473494249722</v>
      </c>
    </row>
    <row r="536" spans="1:24" x14ac:dyDescent="0.3">
      <c r="A536" s="93">
        <v>2008</v>
      </c>
      <c r="B536" s="29">
        <v>39462</v>
      </c>
      <c r="C536" s="33">
        <v>1</v>
      </c>
      <c r="D536" s="2">
        <v>15</v>
      </c>
      <c r="E536" s="33">
        <v>15</v>
      </c>
      <c r="F536" s="92">
        <v>380</v>
      </c>
      <c r="G536" s="4">
        <v>-6.5272083333333351</v>
      </c>
      <c r="H536" s="37">
        <v>209.41041666666669</v>
      </c>
      <c r="I536" s="4">
        <v>-4.5704270833333336</v>
      </c>
      <c r="J536" s="37">
        <v>6.076458333333334</v>
      </c>
      <c r="K536" s="4">
        <v>6.873298611111113</v>
      </c>
      <c r="L536" s="37">
        <v>5.4722986111111132</v>
      </c>
      <c r="M536" s="4">
        <v>2.4580138888888885</v>
      </c>
      <c r="N536" s="63">
        <v>104.107252173913</v>
      </c>
      <c r="O536" s="6">
        <v>104.107252173913</v>
      </c>
      <c r="P536" s="37">
        <v>8.9948665878260829</v>
      </c>
      <c r="Q536" s="7">
        <f t="shared" si="19"/>
        <v>8.9948665878260847</v>
      </c>
      <c r="R536" s="60">
        <v>209.41041666666669</v>
      </c>
      <c r="S536" s="61">
        <v>1527.9840462500003</v>
      </c>
      <c r="T536" s="91"/>
      <c r="U536" s="89">
        <v>69434.891359158137</v>
      </c>
      <c r="V536" s="77">
        <v>5.8867542563035323E-3</v>
      </c>
      <c r="W536" s="80">
        <v>1.2926353969986408E-4</v>
      </c>
      <c r="X536" s="86">
        <f t="shared" si="18"/>
        <v>11068.468360837547</v>
      </c>
    </row>
    <row r="537" spans="1:24" x14ac:dyDescent="0.3">
      <c r="A537" s="93">
        <v>2008</v>
      </c>
      <c r="B537" s="29">
        <v>39463</v>
      </c>
      <c r="C537" s="33">
        <v>1</v>
      </c>
      <c r="D537" s="2">
        <v>16</v>
      </c>
      <c r="E537" s="33">
        <v>16</v>
      </c>
      <c r="F537" s="92">
        <v>381</v>
      </c>
      <c r="G537" s="4">
        <v>-13.209999999999999</v>
      </c>
      <c r="H537" s="37">
        <v>208.72291666666663</v>
      </c>
      <c r="I537" s="4">
        <v>-10.93403125</v>
      </c>
      <c r="J537" s="37">
        <v>6.2711527777777762</v>
      </c>
      <c r="K537" s="4">
        <v>6.9165000000000019</v>
      </c>
      <c r="L537" s="37">
        <v>6.0347083333333345</v>
      </c>
      <c r="M537" s="4">
        <v>2.986548611111111</v>
      </c>
      <c r="N537" s="63" t="s">
        <v>27</v>
      </c>
      <c r="O537" s="6">
        <v>108.445397515528</v>
      </c>
      <c r="P537" s="37" t="s">
        <v>27</v>
      </c>
      <c r="Q537" s="7">
        <f t="shared" si="19"/>
        <v>9.3696823453416194</v>
      </c>
      <c r="R537" s="60">
        <v>208.72291666666663</v>
      </c>
      <c r="S537" s="61">
        <v>1522.9676337499998</v>
      </c>
      <c r="T537" s="91"/>
      <c r="U537" s="89">
        <v>69411.36066926588</v>
      </c>
      <c r="V537" s="77" t="s">
        <v>27</v>
      </c>
      <c r="W537" s="80" t="s">
        <v>27</v>
      </c>
      <c r="X537" s="86">
        <f t="shared" si="18"/>
        <v>11077.838043182888</v>
      </c>
    </row>
    <row r="538" spans="1:24" x14ac:dyDescent="0.3">
      <c r="A538" s="93">
        <v>2008</v>
      </c>
      <c r="B538" s="29">
        <v>39464</v>
      </c>
      <c r="C538" s="33">
        <v>1</v>
      </c>
      <c r="D538" s="2">
        <v>17</v>
      </c>
      <c r="E538" s="33">
        <v>17</v>
      </c>
      <c r="F538" s="92">
        <v>382</v>
      </c>
      <c r="G538" s="4">
        <v>-12.836520833333326</v>
      </c>
      <c r="H538" s="37">
        <v>205.9083333333333</v>
      </c>
      <c r="I538" s="4">
        <v>-11.572406249999997</v>
      </c>
      <c r="J538" s="37">
        <v>6.1562361111111095</v>
      </c>
      <c r="K538" s="4">
        <v>6.9005347222222229</v>
      </c>
      <c r="L538" s="37">
        <v>6.0565347222222208</v>
      </c>
      <c r="M538" s="4">
        <v>3.3828472222222215</v>
      </c>
      <c r="N538" s="63">
        <v>112.783542857143</v>
      </c>
      <c r="O538" s="6">
        <v>112.783542857143</v>
      </c>
      <c r="P538" s="37">
        <v>9.7444981028571558</v>
      </c>
      <c r="Q538" s="7">
        <f t="shared" si="19"/>
        <v>9.7444981028571558</v>
      </c>
      <c r="R538" s="60">
        <v>205.9083333333333</v>
      </c>
      <c r="S538" s="61">
        <v>1502.4307449999997</v>
      </c>
      <c r="T538" s="91"/>
      <c r="U538" s="89">
        <v>69387.829979373622</v>
      </c>
      <c r="V538" s="77">
        <v>6.4858218159381167E-3</v>
      </c>
      <c r="W538" s="80">
        <v>1.4013786991927762E-4</v>
      </c>
      <c r="X538" s="86">
        <f t="shared" si="18"/>
        <v>11087.582541285745</v>
      </c>
    </row>
    <row r="539" spans="1:24" x14ac:dyDescent="0.3">
      <c r="A539" s="93">
        <v>2008</v>
      </c>
      <c r="B539" s="29">
        <v>39465</v>
      </c>
      <c r="C539" s="33">
        <v>1</v>
      </c>
      <c r="D539" s="2">
        <v>18</v>
      </c>
      <c r="E539" s="33">
        <v>18</v>
      </c>
      <c r="F539" s="92">
        <v>383</v>
      </c>
      <c r="G539" s="4">
        <v>-1.5427083333333329</v>
      </c>
      <c r="H539" s="37">
        <v>203.19583333333335</v>
      </c>
      <c r="I539" s="4">
        <v>0.98883333333333301</v>
      </c>
      <c r="J539" s="37">
        <v>5.4668680555555556</v>
      </c>
      <c r="K539" s="4">
        <v>6.5087986111111116</v>
      </c>
      <c r="L539" s="37">
        <v>5.6804861111111107</v>
      </c>
      <c r="M539" s="4">
        <v>2.9773402777777775</v>
      </c>
      <c r="N539" s="63">
        <v>216.151344827586</v>
      </c>
      <c r="O539" s="6">
        <v>216.151344827586</v>
      </c>
      <c r="P539" s="37">
        <v>18.675476193103428</v>
      </c>
      <c r="Q539" s="7">
        <f t="shared" si="19"/>
        <v>18.675476193103432</v>
      </c>
      <c r="R539" s="60">
        <v>203.19583333333335</v>
      </c>
      <c r="S539" s="61">
        <v>1482.6387175000002</v>
      </c>
      <c r="T539" s="91"/>
      <c r="U539" s="89">
        <v>69364.299289481365</v>
      </c>
      <c r="V539" s="77">
        <v>1.2596107178823505E-2</v>
      </c>
      <c r="W539" s="80">
        <v>2.6867370597002645E-4</v>
      </c>
      <c r="X539" s="86">
        <f t="shared" si="18"/>
        <v>11106.258017478849</v>
      </c>
    </row>
    <row r="540" spans="1:24" x14ac:dyDescent="0.3">
      <c r="A540" s="93">
        <v>2008</v>
      </c>
      <c r="B540" s="29">
        <v>39466</v>
      </c>
      <c r="C540" s="33">
        <v>1</v>
      </c>
      <c r="D540" s="2">
        <v>19</v>
      </c>
      <c r="E540" s="33">
        <v>19</v>
      </c>
      <c r="F540" s="92">
        <v>384</v>
      </c>
      <c r="G540" s="4">
        <v>-10.028333333333331</v>
      </c>
      <c r="H540" s="37">
        <v>202.70624999999993</v>
      </c>
      <c r="I540" s="4">
        <v>-7.1251666666666669</v>
      </c>
      <c r="J540" s="37">
        <v>5.8313055555555549</v>
      </c>
      <c r="K540" s="4">
        <v>6.630097222222223</v>
      </c>
      <c r="L540" s="37">
        <v>5.7673888888888882</v>
      </c>
      <c r="M540" s="4">
        <v>3.0905833333333335</v>
      </c>
      <c r="N540" s="63">
        <v>138.20634999999999</v>
      </c>
      <c r="O540" s="6">
        <v>138.20634999999999</v>
      </c>
      <c r="P540" s="37">
        <v>11.941028639999999</v>
      </c>
      <c r="Q540" s="7">
        <f t="shared" si="19"/>
        <v>11.941028640000001</v>
      </c>
      <c r="R540" s="60">
        <v>202.70624999999993</v>
      </c>
      <c r="S540" s="61">
        <v>1479.0664237499993</v>
      </c>
      <c r="T540" s="91"/>
      <c r="U540" s="89">
        <v>69340.768599589108</v>
      </c>
      <c r="V540" s="77">
        <v>8.0733552247943818E-3</v>
      </c>
      <c r="W540" s="80">
        <v>1.7185126104967991E-4</v>
      </c>
      <c r="X540" s="86">
        <f t="shared" si="18"/>
        <v>11118.199046118849</v>
      </c>
    </row>
    <row r="541" spans="1:24" x14ac:dyDescent="0.3">
      <c r="A541" s="93">
        <v>2008</v>
      </c>
      <c r="B541" s="29">
        <v>39467</v>
      </c>
      <c r="C541" s="33">
        <v>1</v>
      </c>
      <c r="D541" s="2">
        <v>20</v>
      </c>
      <c r="E541" s="33">
        <v>20</v>
      </c>
      <c r="F541" s="92">
        <v>385</v>
      </c>
      <c r="G541" s="4">
        <v>-10.523541666666668</v>
      </c>
      <c r="H541" s="37">
        <v>202.51250000000002</v>
      </c>
      <c r="I541" s="4">
        <v>-8.4178854166666675</v>
      </c>
      <c r="J541" s="37">
        <v>5.7563055555555556</v>
      </c>
      <c r="K541" s="4">
        <v>6.5880972222222232</v>
      </c>
      <c r="L541" s="37">
        <v>5.7473750000000008</v>
      </c>
      <c r="M541" s="4">
        <v>2.8635277777777781</v>
      </c>
      <c r="N541" s="63">
        <v>188.60376086956501</v>
      </c>
      <c r="O541" s="6">
        <v>188.60376086956501</v>
      </c>
      <c r="P541" s="37">
        <v>16.295364939130415</v>
      </c>
      <c r="Q541" s="7">
        <f t="shared" si="19"/>
        <v>16.295364939130419</v>
      </c>
      <c r="R541" s="60">
        <v>202.51250000000002</v>
      </c>
      <c r="S541" s="61">
        <v>1477.6527074999999</v>
      </c>
      <c r="T541" s="91"/>
      <c r="U541" s="89">
        <v>69317.237909696851</v>
      </c>
      <c r="V541" s="77">
        <v>1.1027872013783331E-2</v>
      </c>
      <c r="W541" s="80">
        <v>2.3460249876917021E-4</v>
      </c>
      <c r="X541" s="86">
        <f t="shared" si="18"/>
        <v>11134.49441105798</v>
      </c>
    </row>
    <row r="542" spans="1:24" x14ac:dyDescent="0.3">
      <c r="A542" s="93">
        <v>2008</v>
      </c>
      <c r="B542" s="29">
        <v>39468</v>
      </c>
      <c r="C542" s="33">
        <v>1</v>
      </c>
      <c r="D542" s="2">
        <v>21</v>
      </c>
      <c r="E542" s="33">
        <v>21</v>
      </c>
      <c r="F542" s="92">
        <v>386</v>
      </c>
      <c r="G542" s="4">
        <v>-11.803749999999999</v>
      </c>
      <c r="H542" s="37">
        <v>206.89583333333334</v>
      </c>
      <c r="I542" s="4">
        <v>-11.099437500000001</v>
      </c>
      <c r="J542" s="37">
        <v>5.5522847222222218</v>
      </c>
      <c r="K542" s="4">
        <v>6.4714652777777752</v>
      </c>
      <c r="L542" s="37">
        <v>5.7033749999999985</v>
      </c>
      <c r="M542" s="4">
        <v>2.6531458333333333</v>
      </c>
      <c r="N542" s="63">
        <v>180.63969166666701</v>
      </c>
      <c r="O542" s="6">
        <v>180.63969166666701</v>
      </c>
      <c r="P542" s="37">
        <v>15.607269360000029</v>
      </c>
      <c r="Q542" s="7">
        <f t="shared" si="19"/>
        <v>15.607269360000029</v>
      </c>
      <c r="R542" s="60">
        <v>206.89583333333334</v>
      </c>
      <c r="S542" s="61">
        <v>1509.6361374999999</v>
      </c>
      <c r="T542" s="91"/>
      <c r="U542" s="89">
        <v>69293.707219804593</v>
      </c>
      <c r="V542" s="77">
        <v>1.0338431210216064E-2</v>
      </c>
      <c r="W542" s="80">
        <v>2.2477762827911814E-4</v>
      </c>
      <c r="X542" s="86">
        <f t="shared" si="18"/>
        <v>11150.10168041798</v>
      </c>
    </row>
    <row r="543" spans="1:24" x14ac:dyDescent="0.3">
      <c r="A543" s="93">
        <v>2008</v>
      </c>
      <c r="B543" s="29">
        <v>39469</v>
      </c>
      <c r="C543" s="33">
        <v>1</v>
      </c>
      <c r="D543" s="2">
        <v>22</v>
      </c>
      <c r="E543" s="33">
        <v>22</v>
      </c>
      <c r="F543" s="92">
        <v>387</v>
      </c>
      <c r="G543" s="4">
        <v>-13.624375000000001</v>
      </c>
      <c r="H543" s="37">
        <v>204.63958333333332</v>
      </c>
      <c r="I543" s="4">
        <v>-11.690312500000003</v>
      </c>
      <c r="J543" s="37">
        <v>5.6197013888888891</v>
      </c>
      <c r="K543" s="4">
        <v>6.3908125000000027</v>
      </c>
      <c r="L543" s="37">
        <v>5.577263888888889</v>
      </c>
      <c r="M543" s="4">
        <v>2.5014791666666665</v>
      </c>
      <c r="N543" s="63">
        <v>151.927222727273</v>
      </c>
      <c r="O543" s="6">
        <v>151.927222727273</v>
      </c>
      <c r="P543" s="37">
        <v>13.126512043636387</v>
      </c>
      <c r="Q543" s="7">
        <f t="shared" si="19"/>
        <v>13.126512043636385</v>
      </c>
      <c r="R543" s="60">
        <v>204.63958333333332</v>
      </c>
      <c r="S543" s="61">
        <v>1493.1731837499997</v>
      </c>
      <c r="T543" s="91"/>
      <c r="U543" s="89">
        <v>69270.176529912336</v>
      </c>
      <c r="V543" s="77">
        <v>8.7910178045590617E-3</v>
      </c>
      <c r="W543" s="80">
        <v>1.8911813376842174E-4</v>
      </c>
      <c r="X543" s="86">
        <f t="shared" si="18"/>
        <v>11163.228192461616</v>
      </c>
    </row>
    <row r="544" spans="1:24" x14ac:dyDescent="0.3">
      <c r="A544" s="93">
        <v>2008</v>
      </c>
      <c r="B544" s="29">
        <v>39470</v>
      </c>
      <c r="C544" s="33">
        <v>1</v>
      </c>
      <c r="D544" s="2">
        <v>23</v>
      </c>
      <c r="E544" s="33">
        <v>23</v>
      </c>
      <c r="F544" s="92">
        <v>388</v>
      </c>
      <c r="G544" s="4">
        <v>-19.687083333333337</v>
      </c>
      <c r="H544" s="37">
        <v>207.28958333333324</v>
      </c>
      <c r="I544" s="4">
        <v>-19.329895833333332</v>
      </c>
      <c r="J544" s="37">
        <v>5.6770416666666668</v>
      </c>
      <c r="K544" s="4">
        <v>6.3677499999999982</v>
      </c>
      <c r="L544" s="37">
        <v>5.6598611111111117</v>
      </c>
      <c r="M544" s="4">
        <v>2.5069652777777778</v>
      </c>
      <c r="N544" s="63" t="s">
        <v>27</v>
      </c>
      <c r="O544" s="6">
        <v>126.207753671329</v>
      </c>
      <c r="P544" s="37" t="s">
        <v>27</v>
      </c>
      <c r="Q544" s="7">
        <f t="shared" si="19"/>
        <v>10.904349917202826</v>
      </c>
      <c r="R544" s="60">
        <v>207.28958333333324</v>
      </c>
      <c r="S544" s="61">
        <v>1512.5091737499993</v>
      </c>
      <c r="T544" s="91"/>
      <c r="U544" s="89">
        <v>69246.645840020079</v>
      </c>
      <c r="V544" s="77" t="s">
        <v>27</v>
      </c>
      <c r="W544" s="80" t="s">
        <v>27</v>
      </c>
      <c r="X544" s="86">
        <f t="shared" si="18"/>
        <v>11174.132542378818</v>
      </c>
    </row>
    <row r="545" spans="1:24" x14ac:dyDescent="0.3">
      <c r="A545" s="93">
        <v>2008</v>
      </c>
      <c r="B545" s="29">
        <v>39471</v>
      </c>
      <c r="C545" s="33">
        <v>1</v>
      </c>
      <c r="D545" s="2">
        <v>24</v>
      </c>
      <c r="E545" s="33">
        <v>24</v>
      </c>
      <c r="F545" s="92">
        <v>389</v>
      </c>
      <c r="G545" s="4">
        <v>-16.081666666666667</v>
      </c>
      <c r="H545" s="37">
        <v>206.96875000000003</v>
      </c>
      <c r="I545" s="4">
        <v>-14.142468749999999</v>
      </c>
      <c r="J545" s="37">
        <v>5.6681805555555549</v>
      </c>
      <c r="K545" s="4">
        <v>6.3072083333333326</v>
      </c>
      <c r="L545" s="37">
        <v>5.6023472222222219</v>
      </c>
      <c r="M545" s="4">
        <v>2.4228888888888886</v>
      </c>
      <c r="N545" s="63">
        <v>100.488284615385</v>
      </c>
      <c r="O545" s="6">
        <v>100.488284615385</v>
      </c>
      <c r="P545" s="37">
        <v>8.6821877907692642</v>
      </c>
      <c r="Q545" s="7">
        <f t="shared" si="19"/>
        <v>8.6821877907692642</v>
      </c>
      <c r="R545" s="60">
        <v>206.96875000000003</v>
      </c>
      <c r="S545" s="61">
        <v>1510.1681812500001</v>
      </c>
      <c r="T545" s="91"/>
      <c r="U545" s="89">
        <v>69223.115150127822</v>
      </c>
      <c r="V545" s="77">
        <v>5.7491529079779858E-3</v>
      </c>
      <c r="W545" s="80">
        <v>1.2517814922596217E-4</v>
      </c>
      <c r="X545" s="86">
        <f t="shared" si="18"/>
        <v>11182.814730169588</v>
      </c>
    </row>
    <row r="546" spans="1:24" x14ac:dyDescent="0.3">
      <c r="A546" s="93">
        <v>2008</v>
      </c>
      <c r="B546" s="29">
        <v>39472</v>
      </c>
      <c r="C546" s="33">
        <v>1</v>
      </c>
      <c r="D546" s="2">
        <v>25</v>
      </c>
      <c r="E546" s="33">
        <v>25</v>
      </c>
      <c r="F546" s="92">
        <v>390</v>
      </c>
      <c r="G546" s="4">
        <v>-4.6300624999999984</v>
      </c>
      <c r="H546" s="37">
        <v>207.46041666666665</v>
      </c>
      <c r="I546" s="4">
        <v>-2.0134895833333335</v>
      </c>
      <c r="J546" s="37">
        <v>5.3685555555555551</v>
      </c>
      <c r="K546" s="4">
        <v>6.1410555555555559</v>
      </c>
      <c r="L546" s="37">
        <v>5.3539513888888903</v>
      </c>
      <c r="M546" s="4">
        <v>2.2867569444444436</v>
      </c>
      <c r="N546" s="63">
        <v>120.578761904762</v>
      </c>
      <c r="O546" s="6">
        <v>120.578761904762</v>
      </c>
      <c r="P546" s="37">
        <v>10.418005028571438</v>
      </c>
      <c r="Q546" s="7">
        <f t="shared" si="19"/>
        <v>10.418005028571438</v>
      </c>
      <c r="R546" s="60">
        <v>207.46041666666665</v>
      </c>
      <c r="S546" s="61">
        <v>1513.7556762499996</v>
      </c>
      <c r="T546" s="91"/>
      <c r="U546" s="89">
        <v>69199.584460235565</v>
      </c>
      <c r="V546" s="77">
        <v>6.8822235926340363E-3</v>
      </c>
      <c r="W546" s="80">
        <v>1.5025943765193636E-4</v>
      </c>
      <c r="X546" s="86">
        <f t="shared" si="18"/>
        <v>11193.23273519816</v>
      </c>
    </row>
    <row r="547" spans="1:24" x14ac:dyDescent="0.3">
      <c r="A547" s="93">
        <v>2008</v>
      </c>
      <c r="B547" s="29">
        <v>39473</v>
      </c>
      <c r="C547" s="33">
        <v>1</v>
      </c>
      <c r="D547" s="2">
        <v>26</v>
      </c>
      <c r="E547" s="33">
        <v>26</v>
      </c>
      <c r="F547" s="92">
        <v>391</v>
      </c>
      <c r="G547" s="4">
        <v>-3.9290416666666665</v>
      </c>
      <c r="H547" s="37">
        <v>205.85416666666671</v>
      </c>
      <c r="I547" s="4">
        <v>-2.1057291666666664</v>
      </c>
      <c r="J547" s="37">
        <v>5.4291527777777766</v>
      </c>
      <c r="K547" s="4">
        <v>6.1948680555555553</v>
      </c>
      <c r="L547" s="37">
        <v>5.5149791666666665</v>
      </c>
      <c r="M547" s="4">
        <v>2.274729166666666</v>
      </c>
      <c r="N547" s="63">
        <v>102.4426</v>
      </c>
      <c r="O547" s="6">
        <v>102.4426</v>
      </c>
      <c r="P547" s="37">
        <v>8.8510406400000008</v>
      </c>
      <c r="Q547" s="7">
        <f t="shared" si="19"/>
        <v>8.8510406400000008</v>
      </c>
      <c r="R547" s="60">
        <v>205.85416666666671</v>
      </c>
      <c r="S547" s="61">
        <v>1502.0355125000001</v>
      </c>
      <c r="T547" s="91"/>
      <c r="U547" s="89">
        <v>69176.053770343307</v>
      </c>
      <c r="V547" s="77">
        <v>5.8926973206300942E-3</v>
      </c>
      <c r="W547" s="80">
        <v>1.2770545068059095E-4</v>
      </c>
      <c r="X547" s="86">
        <f t="shared" si="18"/>
        <v>11202.08377583816</v>
      </c>
    </row>
    <row r="548" spans="1:24" x14ac:dyDescent="0.3">
      <c r="A548" s="93">
        <v>2008</v>
      </c>
      <c r="B548" s="29">
        <v>39474</v>
      </c>
      <c r="C548" s="33">
        <v>1</v>
      </c>
      <c r="D548" s="2">
        <v>27</v>
      </c>
      <c r="E548" s="33">
        <v>27</v>
      </c>
      <c r="F548" s="92">
        <v>392</v>
      </c>
      <c r="G548" s="4">
        <v>-4.9658124999999993</v>
      </c>
      <c r="H548" s="37">
        <v>206.47083333333339</v>
      </c>
      <c r="I548" s="4">
        <v>-3.2893958333333337</v>
      </c>
      <c r="J548" s="37">
        <v>5.4445000000000014</v>
      </c>
      <c r="K548" s="4">
        <v>6.1561944444444459</v>
      </c>
      <c r="L548" s="37">
        <v>5.5283958333333336</v>
      </c>
      <c r="M548" s="4">
        <v>2.2705625</v>
      </c>
      <c r="N548" s="63">
        <v>131.383030434783</v>
      </c>
      <c r="O548" s="6">
        <v>131.383030434783</v>
      </c>
      <c r="P548" s="37">
        <v>11.35149382956525</v>
      </c>
      <c r="Q548" s="7">
        <f t="shared" si="19"/>
        <v>11.351493829565252</v>
      </c>
      <c r="R548" s="60">
        <v>206.47083333333339</v>
      </c>
      <c r="S548" s="61">
        <v>1506.5350825000005</v>
      </c>
      <c r="T548" s="91"/>
      <c r="U548" s="89">
        <v>69152.52308045105</v>
      </c>
      <c r="V548" s="77">
        <v>7.5348353725212674E-3</v>
      </c>
      <c r="W548" s="80">
        <v>1.6384231545075878E-4</v>
      </c>
      <c r="X548" s="86">
        <f t="shared" si="18"/>
        <v>11213.435269667725</v>
      </c>
    </row>
    <row r="549" spans="1:24" x14ac:dyDescent="0.3">
      <c r="A549" s="93">
        <v>2008</v>
      </c>
      <c r="B549" s="29">
        <v>39475</v>
      </c>
      <c r="C549" s="33">
        <v>1</v>
      </c>
      <c r="D549" s="2">
        <v>28</v>
      </c>
      <c r="E549" s="33">
        <v>28</v>
      </c>
      <c r="F549" s="92">
        <v>393</v>
      </c>
      <c r="G549" s="4">
        <v>-6.1017500000000018</v>
      </c>
      <c r="H549" s="37">
        <v>206.06874999999994</v>
      </c>
      <c r="I549" s="4">
        <v>-3.9360208333333331</v>
      </c>
      <c r="J549" s="37">
        <v>5.3781249999999998</v>
      </c>
      <c r="K549" s="4">
        <v>6.1335347222222216</v>
      </c>
      <c r="L549" s="37">
        <v>5.4904791666666668</v>
      </c>
      <c r="M549" s="4">
        <v>2.2920000000000003</v>
      </c>
      <c r="N549" s="63">
        <v>116.63684000000001</v>
      </c>
      <c r="O549" s="6">
        <v>116.63684000000001</v>
      </c>
      <c r="P549" s="37">
        <v>10.077422975999999</v>
      </c>
      <c r="Q549" s="7">
        <f t="shared" si="19"/>
        <v>10.077422975999999</v>
      </c>
      <c r="R549" s="60">
        <v>206.06874999999994</v>
      </c>
      <c r="S549" s="61">
        <v>1503.6012412499995</v>
      </c>
      <c r="T549" s="91"/>
      <c r="U549" s="89">
        <v>69128.992390558793</v>
      </c>
      <c r="V549" s="77">
        <v>6.7021911791069443E-3</v>
      </c>
      <c r="W549" s="80">
        <v>1.4550588695435074E-4</v>
      </c>
      <c r="X549" s="86">
        <f t="shared" si="18"/>
        <v>11223.512692643726</v>
      </c>
    </row>
    <row r="550" spans="1:24" x14ac:dyDescent="0.3">
      <c r="A550" s="93">
        <v>2008</v>
      </c>
      <c r="B550" s="29">
        <v>39476</v>
      </c>
      <c r="C550" s="33">
        <v>1</v>
      </c>
      <c r="D550" s="2">
        <v>29</v>
      </c>
      <c r="E550" s="33">
        <v>29</v>
      </c>
      <c r="F550" s="92">
        <v>394</v>
      </c>
      <c r="G550" s="4">
        <v>-9.9174999999999986</v>
      </c>
      <c r="H550" s="37">
        <v>207.89999999999995</v>
      </c>
      <c r="I550" s="4">
        <v>-9.7516145833333336</v>
      </c>
      <c r="J550" s="37">
        <v>5.3603402777777776</v>
      </c>
      <c r="K550" s="4">
        <v>6.1077569444444437</v>
      </c>
      <c r="L550" s="37">
        <v>5.3530833333333332</v>
      </c>
      <c r="M550" s="4">
        <v>2.2196180555555558</v>
      </c>
      <c r="N550" s="63" t="s">
        <v>27</v>
      </c>
      <c r="O550" s="6">
        <v>114.65941896551701</v>
      </c>
      <c r="P550" s="37" t="s">
        <v>27</v>
      </c>
      <c r="Q550" s="7">
        <f t="shared" si="19"/>
        <v>9.9065737986206699</v>
      </c>
      <c r="R550" s="60">
        <v>207.89999999999995</v>
      </c>
      <c r="S550" s="61">
        <v>1516.9631399999996</v>
      </c>
      <c r="T550" s="91"/>
      <c r="U550" s="89">
        <v>69105.461700666536</v>
      </c>
      <c r="V550" s="77" t="s">
        <v>27</v>
      </c>
      <c r="W550" s="80" t="s">
        <v>27</v>
      </c>
      <c r="X550" s="86">
        <f t="shared" si="18"/>
        <v>11233.419266442346</v>
      </c>
    </row>
    <row r="551" spans="1:24" x14ac:dyDescent="0.3">
      <c r="A551" s="93">
        <v>2008</v>
      </c>
      <c r="B551" s="29">
        <v>39477</v>
      </c>
      <c r="C551" s="33">
        <v>1</v>
      </c>
      <c r="D551" s="2">
        <v>30</v>
      </c>
      <c r="E551" s="33">
        <v>30</v>
      </c>
      <c r="F551" s="92">
        <v>395</v>
      </c>
      <c r="G551" s="4">
        <v>-11.995416666666669</v>
      </c>
      <c r="H551" s="37">
        <v>208.02291666666665</v>
      </c>
      <c r="I551" s="4">
        <v>-11.597447916666665</v>
      </c>
      <c r="J551" s="37">
        <v>5.2371249999999998</v>
      </c>
      <c r="K551" s="4">
        <v>6.0394722222222201</v>
      </c>
      <c r="L551" s="37">
        <v>5.3390347222222223</v>
      </c>
      <c r="M551" s="4">
        <v>2.0832361111111117</v>
      </c>
      <c r="N551" s="63" t="s">
        <v>27</v>
      </c>
      <c r="O551" s="6">
        <v>112.681997931034</v>
      </c>
      <c r="P551" s="37" t="s">
        <v>27</v>
      </c>
      <c r="Q551" s="7">
        <f t="shared" si="19"/>
        <v>9.7357246212413386</v>
      </c>
      <c r="R551" s="60">
        <v>208.02291666666665</v>
      </c>
      <c r="S551" s="61">
        <v>1517.86001375</v>
      </c>
      <c r="T551" s="91"/>
      <c r="U551" s="89">
        <v>69081.931010774279</v>
      </c>
      <c r="V551" s="77" t="s">
        <v>27</v>
      </c>
      <c r="W551" s="80" t="s">
        <v>27</v>
      </c>
      <c r="X551" s="86">
        <f t="shared" si="18"/>
        <v>11243.154991063588</v>
      </c>
    </row>
    <row r="552" spans="1:24" x14ac:dyDescent="0.3">
      <c r="A552" s="93">
        <v>2008</v>
      </c>
      <c r="B552" s="29">
        <v>39478</v>
      </c>
      <c r="C552" s="33">
        <v>1</v>
      </c>
      <c r="D552" s="2">
        <v>31</v>
      </c>
      <c r="E552" s="33">
        <v>31</v>
      </c>
      <c r="F552" s="92">
        <v>396</v>
      </c>
      <c r="G552" s="4">
        <v>-16.198125000000005</v>
      </c>
      <c r="H552" s="37">
        <v>208.24374999999989</v>
      </c>
      <c r="I552" s="4">
        <v>-14.413229166666667</v>
      </c>
      <c r="J552" s="37">
        <v>5.4113263888888889</v>
      </c>
      <c r="K552" s="4">
        <v>6.0294652777777777</v>
      </c>
      <c r="L552" s="37">
        <v>5.4286944444444449</v>
      </c>
      <c r="M552" s="4">
        <v>2.1191458333333331</v>
      </c>
      <c r="N552" s="63" t="s">
        <v>27</v>
      </c>
      <c r="O552" s="6">
        <v>110.704576896552</v>
      </c>
      <c r="P552" s="37" t="s">
        <v>27</v>
      </c>
      <c r="Q552" s="7">
        <f t="shared" si="19"/>
        <v>9.5648754438620909</v>
      </c>
      <c r="R552" s="60">
        <v>208.24374999999989</v>
      </c>
      <c r="S552" s="61">
        <v>1519.4713462499992</v>
      </c>
      <c r="T552" s="91"/>
      <c r="U552" s="89">
        <v>69058.400320882021</v>
      </c>
      <c r="V552" s="77" t="s">
        <v>27</v>
      </c>
      <c r="W552" s="80" t="s">
        <v>27</v>
      </c>
      <c r="X552" s="86">
        <f t="shared" si="18"/>
        <v>11252.71986650745</v>
      </c>
    </row>
    <row r="553" spans="1:24" x14ac:dyDescent="0.3">
      <c r="A553" s="93">
        <v>2008</v>
      </c>
      <c r="B553" s="29">
        <v>39479</v>
      </c>
      <c r="C553" s="33">
        <v>2</v>
      </c>
      <c r="D553" s="2">
        <v>1</v>
      </c>
      <c r="E553" s="33">
        <v>32</v>
      </c>
      <c r="F553" s="92">
        <v>397</v>
      </c>
      <c r="G553" s="4">
        <v>-11.831041666666669</v>
      </c>
      <c r="H553" s="37">
        <v>207.88541666666671</v>
      </c>
      <c r="I553" s="4">
        <v>-8.4258750000000013</v>
      </c>
      <c r="J553" s="37">
        <v>5.4887430555555552</v>
      </c>
      <c r="K553" s="4">
        <v>6.0945486111111116</v>
      </c>
      <c r="L553" s="37">
        <v>5.4185555555555558</v>
      </c>
      <c r="M553" s="4">
        <v>2.0639444444444446</v>
      </c>
      <c r="N553" s="63" t="s">
        <v>27</v>
      </c>
      <c r="O553" s="6">
        <v>108.727155862069</v>
      </c>
      <c r="P553" s="37" t="s">
        <v>27</v>
      </c>
      <c r="Q553" s="7">
        <f t="shared" si="19"/>
        <v>9.3940262664827614</v>
      </c>
      <c r="R553" s="60">
        <v>207.88541666666671</v>
      </c>
      <c r="S553" s="61">
        <v>1516.8567312500004</v>
      </c>
      <c r="T553" s="91"/>
      <c r="U553" s="89">
        <v>69034.869630989764</v>
      </c>
      <c r="V553" s="77" t="s">
        <v>27</v>
      </c>
      <c r="W553" s="80" t="s">
        <v>27</v>
      </c>
      <c r="X553" s="86">
        <f t="shared" si="18"/>
        <v>11262.113892773932</v>
      </c>
    </row>
    <row r="554" spans="1:24" x14ac:dyDescent="0.3">
      <c r="A554" s="93">
        <v>2008</v>
      </c>
      <c r="B554" s="29">
        <v>39480</v>
      </c>
      <c r="C554" s="33">
        <v>2</v>
      </c>
      <c r="D554" s="2">
        <v>2</v>
      </c>
      <c r="E554" s="33">
        <v>33</v>
      </c>
      <c r="F554" s="92">
        <v>398</v>
      </c>
      <c r="G554" s="4">
        <v>-11.540416666666667</v>
      </c>
      <c r="H554" s="37">
        <v>206.70208333333335</v>
      </c>
      <c r="I554" s="4">
        <v>-9.8616666666666664</v>
      </c>
      <c r="J554" s="37">
        <v>5.4025833333333333</v>
      </c>
      <c r="K554" s="4">
        <v>6.0252222222222223</v>
      </c>
      <c r="L554" s="37">
        <v>5.4377777777777778</v>
      </c>
      <c r="M554" s="4">
        <v>2.0900277777777778</v>
      </c>
      <c r="N554" s="63" t="s">
        <v>27</v>
      </c>
      <c r="O554" s="6">
        <v>106.749734827586</v>
      </c>
      <c r="P554" s="37" t="s">
        <v>27</v>
      </c>
      <c r="Q554" s="7">
        <f t="shared" si="19"/>
        <v>9.2231770891034301</v>
      </c>
      <c r="R554" s="60">
        <v>206.70208333333335</v>
      </c>
      <c r="S554" s="61">
        <v>1508.2224212500003</v>
      </c>
      <c r="T554" s="91"/>
      <c r="U554" s="89">
        <v>69011.338941097507</v>
      </c>
      <c r="V554" s="77" t="s">
        <v>27</v>
      </c>
      <c r="W554" s="80" t="s">
        <v>27</v>
      </c>
      <c r="X554" s="86">
        <f t="shared" si="18"/>
        <v>11271.337069863035</v>
      </c>
    </row>
    <row r="555" spans="1:24" x14ac:dyDescent="0.3">
      <c r="A555" s="93">
        <v>2008</v>
      </c>
      <c r="B555" s="29">
        <v>39481</v>
      </c>
      <c r="C555" s="33">
        <v>2</v>
      </c>
      <c r="D555" s="2">
        <v>3</v>
      </c>
      <c r="E555" s="33">
        <v>34</v>
      </c>
      <c r="F555" s="92">
        <v>399</v>
      </c>
      <c r="G555" s="4">
        <v>-11.762291666666668</v>
      </c>
      <c r="H555" s="37">
        <v>207.07916666666657</v>
      </c>
      <c r="I555" s="4">
        <v>-13.751458333333332</v>
      </c>
      <c r="J555" s="37">
        <v>5.3079652777777779</v>
      </c>
      <c r="K555" s="4">
        <v>5.9755486111111118</v>
      </c>
      <c r="L555" s="37">
        <v>5.3338680555555555</v>
      </c>
      <c r="M555" s="4">
        <v>2.0374722222222226</v>
      </c>
      <c r="N555" s="63">
        <v>104.772313793103</v>
      </c>
      <c r="O555" s="6">
        <v>104.772313793103</v>
      </c>
      <c r="P555" s="37">
        <v>9.0523279117240971</v>
      </c>
      <c r="Q555" s="7">
        <f t="shared" si="19"/>
        <v>9.0523279117240989</v>
      </c>
      <c r="R555" s="60">
        <v>207.07916666666657</v>
      </c>
      <c r="S555" s="61">
        <v>1510.973847499999</v>
      </c>
      <c r="T555" s="91"/>
      <c r="U555" s="89">
        <v>68987.80825120525</v>
      </c>
      <c r="V555" s="77">
        <v>5.991055322831524E-3</v>
      </c>
      <c r="W555" s="80">
        <v>1.3099076248924085E-4</v>
      </c>
      <c r="X555" s="86">
        <f t="shared" si="18"/>
        <v>11280.389397774759</v>
      </c>
    </row>
    <row r="556" spans="1:24" x14ac:dyDescent="0.3">
      <c r="A556" s="93">
        <v>2008</v>
      </c>
      <c r="B556" s="29">
        <v>39482</v>
      </c>
      <c r="C556" s="33">
        <v>2</v>
      </c>
      <c r="D556" s="2">
        <v>4</v>
      </c>
      <c r="E556" s="33">
        <v>35</v>
      </c>
      <c r="F556" s="92">
        <v>400</v>
      </c>
      <c r="G556" s="4">
        <v>-10.759583333333333</v>
      </c>
      <c r="H556" s="37">
        <v>207.23958333333329</v>
      </c>
      <c r="I556" s="4">
        <v>-10.394885416666668</v>
      </c>
      <c r="J556" s="37">
        <v>5.3659166666666662</v>
      </c>
      <c r="K556" s="4">
        <v>6.0127222222222221</v>
      </c>
      <c r="L556" s="37">
        <v>5.3727847222222218</v>
      </c>
      <c r="M556" s="4">
        <v>1.9357222222222223</v>
      </c>
      <c r="N556" s="63">
        <v>120.2685125</v>
      </c>
      <c r="O556" s="6">
        <v>120.2685125</v>
      </c>
      <c r="P556" s="37">
        <v>10.391199479999999</v>
      </c>
      <c r="Q556" s="7">
        <f t="shared" si="19"/>
        <v>10.391199480000001</v>
      </c>
      <c r="R556" s="60">
        <v>207.23958333333329</v>
      </c>
      <c r="S556" s="61">
        <v>1512.1443437499995</v>
      </c>
      <c r="T556" s="91"/>
      <c r="U556" s="89">
        <v>68964.277561312992</v>
      </c>
      <c r="V556" s="77">
        <v>6.8718304062366413E-3</v>
      </c>
      <c r="W556" s="80">
        <v>1.5041962302809444E-4</v>
      </c>
      <c r="X556" s="86">
        <f t="shared" si="18"/>
        <v>11290.780597254759</v>
      </c>
    </row>
    <row r="557" spans="1:24" x14ac:dyDescent="0.3">
      <c r="A557" s="93">
        <v>2008</v>
      </c>
      <c r="B557" s="29">
        <v>39483</v>
      </c>
      <c r="C557" s="33">
        <v>2</v>
      </c>
      <c r="D557" s="2">
        <v>5</v>
      </c>
      <c r="E557" s="33">
        <v>36</v>
      </c>
      <c r="F557" s="92">
        <v>401</v>
      </c>
      <c r="G557" s="4">
        <v>-6.8058750000000003</v>
      </c>
      <c r="H557" s="37">
        <v>207.13750000000005</v>
      </c>
      <c r="I557" s="4">
        <v>-6.8647499999999999</v>
      </c>
      <c r="J557" s="37">
        <v>5.2987499999999992</v>
      </c>
      <c r="K557" s="4">
        <v>5.9341388888888886</v>
      </c>
      <c r="L557" s="37">
        <v>5.2102777777777769</v>
      </c>
      <c r="M557" s="4">
        <v>1.7962013888888884</v>
      </c>
      <c r="N557" s="63">
        <v>141.58775652173901</v>
      </c>
      <c r="O557" s="6">
        <v>141.58775652173901</v>
      </c>
      <c r="P557" s="37">
        <v>12.233182163478249</v>
      </c>
      <c r="Q557" s="7">
        <f t="shared" si="19"/>
        <v>12.233182163478251</v>
      </c>
      <c r="R557" s="60">
        <v>207.13750000000005</v>
      </c>
      <c r="S557" s="61">
        <v>1511.3994825000002</v>
      </c>
      <c r="T557" s="91"/>
      <c r="U557" s="89">
        <v>68940.746871420735</v>
      </c>
      <c r="V557" s="77">
        <v>8.0939435967275764E-3</v>
      </c>
      <c r="W557" s="80">
        <v>1.7714819669064664E-4</v>
      </c>
      <c r="X557" s="86">
        <f t="shared" si="18"/>
        <v>11303.013779418237</v>
      </c>
    </row>
    <row r="558" spans="1:24" x14ac:dyDescent="0.3">
      <c r="A558" s="93">
        <v>2008</v>
      </c>
      <c r="B558" s="29">
        <v>39484</v>
      </c>
      <c r="C558" s="33">
        <v>2</v>
      </c>
      <c r="D558" s="2">
        <v>6</v>
      </c>
      <c r="E558" s="33">
        <v>37</v>
      </c>
      <c r="F558" s="92">
        <v>402</v>
      </c>
      <c r="G558" s="4">
        <v>-4.1757083333333345</v>
      </c>
      <c r="H558" s="37">
        <v>207.96666666666661</v>
      </c>
      <c r="I558" s="4">
        <v>-1.9226562500000004</v>
      </c>
      <c r="J558" s="37">
        <v>5.0484166666666681</v>
      </c>
      <c r="K558" s="4">
        <v>5.8300833333333344</v>
      </c>
      <c r="L558" s="37">
        <v>5.0198333333333318</v>
      </c>
      <c r="M558" s="4">
        <v>1.6620694444444439</v>
      </c>
      <c r="N558" s="63">
        <v>97.174559459459502</v>
      </c>
      <c r="O558" s="6">
        <v>97.174559459459502</v>
      </c>
      <c r="P558" s="37">
        <v>8.3958819372973004</v>
      </c>
      <c r="Q558" s="7">
        <f t="shared" si="19"/>
        <v>8.3958819372973004</v>
      </c>
      <c r="R558" s="60">
        <v>207.96666666666661</v>
      </c>
      <c r="S558" s="61">
        <v>1517.4495799999995</v>
      </c>
      <c r="T558" s="91"/>
      <c r="U558" s="89">
        <v>68917.216181528478</v>
      </c>
      <c r="V558" s="77">
        <v>5.5328902178728755E-3</v>
      </c>
      <c r="W558" s="80">
        <v>1.2162480379062802E-4</v>
      </c>
      <c r="X558" s="86">
        <f t="shared" si="18"/>
        <v>11311.409661355534</v>
      </c>
    </row>
    <row r="559" spans="1:24" x14ac:dyDescent="0.3">
      <c r="A559" s="93">
        <v>2008</v>
      </c>
      <c r="B559" s="29">
        <v>39485</v>
      </c>
      <c r="C559" s="33">
        <v>2</v>
      </c>
      <c r="D559" s="2">
        <v>7</v>
      </c>
      <c r="E559" s="33">
        <v>38</v>
      </c>
      <c r="F559" s="92">
        <v>403</v>
      </c>
      <c r="G559" s="4">
        <v>-4.9620624999999992</v>
      </c>
      <c r="H559" s="37">
        <v>209.88124999999999</v>
      </c>
      <c r="I559" s="4">
        <v>-3.0560312500000002</v>
      </c>
      <c r="J559" s="37">
        <v>4.9216180555555553</v>
      </c>
      <c r="K559" s="4">
        <v>5.6950277777777778</v>
      </c>
      <c r="L559" s="37">
        <v>5.0667638888888895</v>
      </c>
      <c r="M559" s="4">
        <v>1.6586527777777775</v>
      </c>
      <c r="N559" s="63">
        <v>101.41858999999999</v>
      </c>
      <c r="O559" s="6">
        <v>101.41858999999999</v>
      </c>
      <c r="P559" s="37">
        <v>8.7625661759999982</v>
      </c>
      <c r="Q559" s="7">
        <f t="shared" si="19"/>
        <v>8.7625661759999982</v>
      </c>
      <c r="R559" s="60">
        <v>209.88124999999999</v>
      </c>
      <c r="S559" s="61">
        <v>1531.4195287499999</v>
      </c>
      <c r="T559" s="91"/>
      <c r="U559" s="89">
        <v>68893.685491636221</v>
      </c>
      <c r="V559" s="77">
        <v>5.7218587144127137E-3</v>
      </c>
      <c r="W559" s="80">
        <v>1.2698304449292893E-4</v>
      </c>
      <c r="X559" s="86">
        <f t="shared" si="18"/>
        <v>11320.172227531533</v>
      </c>
    </row>
    <row r="560" spans="1:24" x14ac:dyDescent="0.3">
      <c r="A560" s="93">
        <v>2008</v>
      </c>
      <c r="B560" s="29">
        <v>39486</v>
      </c>
      <c r="C560" s="33">
        <v>2</v>
      </c>
      <c r="D560" s="2">
        <v>8</v>
      </c>
      <c r="E560" s="33">
        <v>39</v>
      </c>
      <c r="F560" s="92">
        <v>404</v>
      </c>
      <c r="G560" s="4">
        <v>-14.221666666666662</v>
      </c>
      <c r="H560" s="37">
        <v>210.10833333333332</v>
      </c>
      <c r="I560" s="4">
        <v>-13.954583333333337</v>
      </c>
      <c r="J560" s="37">
        <v>5.130472222222223</v>
      </c>
      <c r="K560" s="4">
        <v>5.8953750000000014</v>
      </c>
      <c r="L560" s="37">
        <v>5.183937499999999</v>
      </c>
      <c r="M560" s="4">
        <v>1.7188125000000001</v>
      </c>
      <c r="N560" s="63">
        <v>80.370388888888897</v>
      </c>
      <c r="O560" s="6">
        <v>80.370388888888897</v>
      </c>
      <c r="P560" s="37">
        <v>6.9440016</v>
      </c>
      <c r="Q560" s="7">
        <f t="shared" si="19"/>
        <v>6.9440016000000009</v>
      </c>
      <c r="R560" s="60">
        <v>210.10833333333332</v>
      </c>
      <c r="S560" s="61">
        <v>1533.0764649999996</v>
      </c>
      <c r="T560" s="91"/>
      <c r="U560" s="89">
        <v>68870.154801743964</v>
      </c>
      <c r="V560" s="77">
        <v>4.5294554828352943E-3</v>
      </c>
      <c r="W560" s="80">
        <v>1.0066601792031542E-4</v>
      </c>
      <c r="X560" s="86">
        <f t="shared" si="18"/>
        <v>11327.116229131534</v>
      </c>
    </row>
    <row r="561" spans="1:24" x14ac:dyDescent="0.3">
      <c r="A561" s="93">
        <v>2008</v>
      </c>
      <c r="B561" s="29">
        <v>39487</v>
      </c>
      <c r="C561" s="33">
        <v>2</v>
      </c>
      <c r="D561" s="2">
        <v>9</v>
      </c>
      <c r="E561" s="33">
        <v>40</v>
      </c>
      <c r="F561" s="92">
        <v>405</v>
      </c>
      <c r="G561" s="4">
        <v>-13.144166666666665</v>
      </c>
      <c r="H561" s="37">
        <v>211.2083333333334</v>
      </c>
      <c r="I561" s="4">
        <v>-12.675531250000001</v>
      </c>
      <c r="J561" s="37">
        <v>5.1101041666666669</v>
      </c>
      <c r="K561" s="4">
        <v>5.9091319444444439</v>
      </c>
      <c r="L561" s="37">
        <v>5.1488958333333334</v>
      </c>
      <c r="M561" s="4">
        <v>1.7194861111111113</v>
      </c>
      <c r="N561" s="63">
        <v>100.47879268292699</v>
      </c>
      <c r="O561" s="6">
        <v>100.47879268292699</v>
      </c>
      <c r="P561" s="37">
        <v>8.681367687804892</v>
      </c>
      <c r="Q561" s="7">
        <f t="shared" si="19"/>
        <v>8.681367687804892</v>
      </c>
      <c r="R561" s="60">
        <v>211.2083333333334</v>
      </c>
      <c r="S561" s="61">
        <v>1541.1027250000004</v>
      </c>
      <c r="T561" s="91"/>
      <c r="U561" s="89">
        <v>68846.624111851706</v>
      </c>
      <c r="V561" s="77">
        <v>5.6332180502794774E-3</v>
      </c>
      <c r="W561" s="80">
        <v>1.2589832102831124E-4</v>
      </c>
      <c r="X561" s="86">
        <f t="shared" ref="X561:X624" si="20">X560+Q561</f>
        <v>11335.797596819339</v>
      </c>
    </row>
    <row r="562" spans="1:24" x14ac:dyDescent="0.3">
      <c r="A562" s="93">
        <v>2008</v>
      </c>
      <c r="B562" s="29">
        <v>39488</v>
      </c>
      <c r="C562" s="33">
        <v>2</v>
      </c>
      <c r="D562" s="2">
        <v>10</v>
      </c>
      <c r="E562" s="33">
        <v>41</v>
      </c>
      <c r="F562" s="92">
        <v>406</v>
      </c>
      <c r="G562" s="4">
        <v>-15.538958333333333</v>
      </c>
      <c r="H562" s="37">
        <v>211.84583333333333</v>
      </c>
      <c r="I562" s="4">
        <v>-15.307812500000001</v>
      </c>
      <c r="J562" s="37">
        <v>5.2072499999999993</v>
      </c>
      <c r="K562" s="4">
        <v>5.8461250000000007</v>
      </c>
      <c r="L562" s="37">
        <v>5.1036666666666664</v>
      </c>
      <c r="M562" s="4">
        <v>1.6955069444444444</v>
      </c>
      <c r="N562" s="63">
        <v>108.45958043478301</v>
      </c>
      <c r="O562" s="6">
        <v>108.45958043478301</v>
      </c>
      <c r="P562" s="37">
        <v>9.3709077495652515</v>
      </c>
      <c r="Q562" s="7">
        <f t="shared" si="19"/>
        <v>9.3709077495652515</v>
      </c>
      <c r="R562" s="60">
        <v>211.84583333333333</v>
      </c>
      <c r="S562" s="61">
        <v>1545.7543075000001</v>
      </c>
      <c r="T562" s="91"/>
      <c r="U562" s="89">
        <v>68823.093421959449</v>
      </c>
      <c r="V562" s="77">
        <v>6.0623526676248651E-3</v>
      </c>
      <c r="W562" s="80">
        <v>1.3594781100592261E-4</v>
      </c>
      <c r="X562" s="86">
        <f t="shared" si="20"/>
        <v>11345.168504568905</v>
      </c>
    </row>
    <row r="563" spans="1:24" x14ac:dyDescent="0.3">
      <c r="A563" s="93">
        <v>2008</v>
      </c>
      <c r="B563" s="29">
        <v>39489</v>
      </c>
      <c r="C563" s="33">
        <v>2</v>
      </c>
      <c r="D563" s="2">
        <v>11</v>
      </c>
      <c r="E563" s="33">
        <v>42</v>
      </c>
      <c r="F563" s="92">
        <v>407</v>
      </c>
      <c r="G563" s="4">
        <v>-13.500000000000005</v>
      </c>
      <c r="H563" s="37">
        <v>211.79999999999998</v>
      </c>
      <c r="I563" s="4">
        <v>-13.665812500000001</v>
      </c>
      <c r="J563" s="37">
        <v>5.1549097222222224</v>
      </c>
      <c r="K563" s="4">
        <v>5.8244930555555543</v>
      </c>
      <c r="L563" s="37">
        <v>5.0683541666666665</v>
      </c>
      <c r="M563" s="4">
        <v>1.7165347222222216</v>
      </c>
      <c r="N563" s="63">
        <v>112.035258536585</v>
      </c>
      <c r="O563" s="6">
        <v>112.035258536585</v>
      </c>
      <c r="P563" s="37">
        <v>9.679846337560944</v>
      </c>
      <c r="Q563" s="7">
        <f t="shared" si="19"/>
        <v>9.679846337560944</v>
      </c>
      <c r="R563" s="60">
        <v>211.79999999999998</v>
      </c>
      <c r="S563" s="61">
        <v>1545.4198799999999</v>
      </c>
      <c r="T563" s="91"/>
      <c r="U563" s="89">
        <v>68799.562732067192</v>
      </c>
      <c r="V563" s="77">
        <v>6.2635704786979602E-3</v>
      </c>
      <c r="W563" s="80">
        <v>1.4048108293679984E-4</v>
      </c>
      <c r="X563" s="86">
        <f t="shared" si="20"/>
        <v>11354.848350906466</v>
      </c>
    </row>
    <row r="564" spans="1:24" x14ac:dyDescent="0.3">
      <c r="A564" s="93">
        <v>2008</v>
      </c>
      <c r="B564" s="29">
        <v>39490</v>
      </c>
      <c r="C564" s="33">
        <v>2</v>
      </c>
      <c r="D564" s="2">
        <v>12</v>
      </c>
      <c r="E564" s="33">
        <v>43</v>
      </c>
      <c r="F564" s="92">
        <v>408</v>
      </c>
      <c r="G564" s="4">
        <v>-7.214291666666667</v>
      </c>
      <c r="H564" s="37">
        <v>217.24583333333331</v>
      </c>
      <c r="I564" s="4">
        <v>-6.5715312500000014</v>
      </c>
      <c r="J564" s="37">
        <v>5.1120069444444445</v>
      </c>
      <c r="K564" s="4">
        <v>5.7975972222222225</v>
      </c>
      <c r="L564" s="37">
        <v>4.9640902777777782</v>
      </c>
      <c r="M564" s="4">
        <v>1.7259722222222218</v>
      </c>
      <c r="N564" s="63">
        <v>95.326815384615401</v>
      </c>
      <c r="O564" s="6">
        <v>95.326815384615401</v>
      </c>
      <c r="P564" s="37">
        <v>8.2362368492307709</v>
      </c>
      <c r="Q564" s="7">
        <f t="shared" si="19"/>
        <v>8.2362368492307692</v>
      </c>
      <c r="R564" s="60">
        <v>217.24583333333331</v>
      </c>
      <c r="S564" s="61">
        <v>1585.1559474999999</v>
      </c>
      <c r="T564" s="91"/>
      <c r="U564" s="89">
        <v>68776.032042174935</v>
      </c>
      <c r="V564" s="77">
        <v>5.1958527249135354E-3</v>
      </c>
      <c r="W564" s="80">
        <v>1.1957409298318831E-4</v>
      </c>
      <c r="X564" s="86">
        <f t="shared" si="20"/>
        <v>11363.084587755697</v>
      </c>
    </row>
    <row r="565" spans="1:24" x14ac:dyDescent="0.3">
      <c r="A565" s="93">
        <v>2008</v>
      </c>
      <c r="B565" s="29">
        <v>39491</v>
      </c>
      <c r="C565" s="33">
        <v>2</v>
      </c>
      <c r="D565" s="2">
        <v>13</v>
      </c>
      <c r="E565" s="33">
        <v>44</v>
      </c>
      <c r="F565" s="92">
        <v>409</v>
      </c>
      <c r="G565" s="4">
        <v>-0.99074999999999969</v>
      </c>
      <c r="H565" s="37">
        <v>215.89374999999998</v>
      </c>
      <c r="I565" s="4">
        <v>3.7062499999999748E-2</v>
      </c>
      <c r="J565" s="37">
        <v>5.0748402777777786</v>
      </c>
      <c r="K565" s="4">
        <v>5.7527152777777779</v>
      </c>
      <c r="L565" s="37">
        <v>4.9955902777777785</v>
      </c>
      <c r="M565" s="4">
        <v>1.6233194444444443</v>
      </c>
      <c r="N565" s="63">
        <v>101.876827659575</v>
      </c>
      <c r="O565" s="6">
        <v>101.876827659575</v>
      </c>
      <c r="P565" s="37">
        <v>8.8021579097872795</v>
      </c>
      <c r="Q565" s="7">
        <f t="shared" si="19"/>
        <v>8.8021579097872813</v>
      </c>
      <c r="R565" s="60">
        <v>215.89374999999998</v>
      </c>
      <c r="S565" s="61">
        <v>1575.2903362499999</v>
      </c>
      <c r="T565" s="91"/>
      <c r="U565" s="89">
        <v>68752.501352282678</v>
      </c>
      <c r="V565" s="77">
        <v>5.5876416602294006E-3</v>
      </c>
      <c r="W565" s="80">
        <v>1.2783694004176371E-4</v>
      </c>
      <c r="X565" s="86">
        <f t="shared" si="20"/>
        <v>11371.886745665484</v>
      </c>
    </row>
    <row r="566" spans="1:24" x14ac:dyDescent="0.3">
      <c r="A566" s="93">
        <v>2008</v>
      </c>
      <c r="B566" s="29">
        <v>39492</v>
      </c>
      <c r="C566" s="33">
        <v>2</v>
      </c>
      <c r="D566" s="2">
        <v>14</v>
      </c>
      <c r="E566" s="33">
        <v>45</v>
      </c>
      <c r="F566" s="92">
        <v>410</v>
      </c>
      <c r="G566" s="4">
        <v>-1.7625000000000004</v>
      </c>
      <c r="H566" s="37">
        <v>213.92291666666685</v>
      </c>
      <c r="I566" s="4">
        <v>-1.2149062500000003</v>
      </c>
      <c r="J566" s="37">
        <v>5.1283680555555549</v>
      </c>
      <c r="K566" s="4">
        <v>5.7139236111111105</v>
      </c>
      <c r="L566" s="37">
        <v>4.8358055555555559</v>
      </c>
      <c r="M566" s="4">
        <v>1.6750902777777774</v>
      </c>
      <c r="N566" s="63">
        <v>102.753053846154</v>
      </c>
      <c r="O566" s="6">
        <v>102.753053846154</v>
      </c>
      <c r="P566" s="37">
        <v>8.8778638523077049</v>
      </c>
      <c r="Q566" s="7">
        <f t="shared" si="19"/>
        <v>8.8778638523077067</v>
      </c>
      <c r="R566" s="60">
        <v>213.92291666666685</v>
      </c>
      <c r="S566" s="61">
        <v>1560.9099537500013</v>
      </c>
      <c r="T566" s="91"/>
      <c r="U566" s="89">
        <v>68728.97066239042</v>
      </c>
      <c r="V566" s="77">
        <v>5.687620756712532E-3</v>
      </c>
      <c r="W566" s="80">
        <v>1.2898365902606679E-4</v>
      </c>
      <c r="X566" s="86">
        <f t="shared" si="20"/>
        <v>11380.764609517792</v>
      </c>
    </row>
    <row r="567" spans="1:24" x14ac:dyDescent="0.3">
      <c r="A567" s="93">
        <v>2008</v>
      </c>
      <c r="B567" s="29">
        <v>39493</v>
      </c>
      <c r="C567" s="33">
        <v>2</v>
      </c>
      <c r="D567" s="2">
        <v>15</v>
      </c>
      <c r="E567" s="33">
        <v>46</v>
      </c>
      <c r="F567" s="92">
        <v>411</v>
      </c>
      <c r="G567" s="4">
        <v>-10.199270833333335</v>
      </c>
      <c r="H567" s="37">
        <v>212.71875000000003</v>
      </c>
      <c r="I567" s="4">
        <v>-11.262947916666668</v>
      </c>
      <c r="J567" s="37">
        <v>5.103958333333332</v>
      </c>
      <c r="K567" s="4">
        <v>5.7140555555555546</v>
      </c>
      <c r="L567" s="37">
        <v>4.9129791666666671</v>
      </c>
      <c r="M567" s="4">
        <v>1.6625972222222216</v>
      </c>
      <c r="N567" s="63">
        <v>92.164124000000001</v>
      </c>
      <c r="O567" s="6">
        <v>92.164124000000001</v>
      </c>
      <c r="P567" s="37">
        <v>7.9629803135999992</v>
      </c>
      <c r="Q567" s="7">
        <f t="shared" si="19"/>
        <v>7.962980313600001</v>
      </c>
      <c r="R567" s="60">
        <v>212.71875000000003</v>
      </c>
      <c r="S567" s="61">
        <v>1552.12363125</v>
      </c>
      <c r="T567" s="91"/>
      <c r="U567" s="89">
        <v>68705.439972498163</v>
      </c>
      <c r="V567" s="77">
        <v>5.1303776021933431E-3</v>
      </c>
      <c r="W567" s="80">
        <v>1.1573398676809161E-4</v>
      </c>
      <c r="X567" s="86">
        <f t="shared" si="20"/>
        <v>11388.727589831391</v>
      </c>
    </row>
    <row r="568" spans="1:24" x14ac:dyDescent="0.3">
      <c r="A568" s="93">
        <v>2008</v>
      </c>
      <c r="B568" s="29">
        <v>39494</v>
      </c>
      <c r="C568" s="33">
        <v>2</v>
      </c>
      <c r="D568" s="2">
        <v>16</v>
      </c>
      <c r="E568" s="33">
        <v>47</v>
      </c>
      <c r="F568" s="92">
        <v>412</v>
      </c>
      <c r="G568" s="4">
        <v>-1.5124166666666661</v>
      </c>
      <c r="H568" s="37">
        <v>213.08125000000015</v>
      </c>
      <c r="I568" s="4">
        <v>-1.2371249999999991</v>
      </c>
      <c r="J568" s="37">
        <v>4.936826388888889</v>
      </c>
      <c r="K568" s="4">
        <v>5.7158888888888884</v>
      </c>
      <c r="L568" s="37">
        <v>4.9079652777777776</v>
      </c>
      <c r="M568" s="4">
        <v>1.5663958333333337</v>
      </c>
      <c r="N568" s="63">
        <v>120.290327906977</v>
      </c>
      <c r="O568" s="6">
        <v>120.290327906977</v>
      </c>
      <c r="P568" s="37">
        <v>10.393084331162811</v>
      </c>
      <c r="Q568" s="7">
        <f t="shared" si="19"/>
        <v>10.393084331162814</v>
      </c>
      <c r="R568" s="60">
        <v>213.08125000000015</v>
      </c>
      <c r="S568" s="61">
        <v>1554.7686487500011</v>
      </c>
      <c r="T568" s="91"/>
      <c r="U568" s="89">
        <v>68681.909282605906</v>
      </c>
      <c r="V568" s="77">
        <v>6.6846500535746051E-3</v>
      </c>
      <c r="W568" s="80">
        <v>1.5110848128209215E-4</v>
      </c>
      <c r="X568" s="86">
        <f t="shared" si="20"/>
        <v>11399.120674162554</v>
      </c>
    </row>
    <row r="569" spans="1:24" x14ac:dyDescent="0.3">
      <c r="A569" s="93">
        <v>2008</v>
      </c>
      <c r="B569" s="29">
        <v>39495</v>
      </c>
      <c r="C569" s="33">
        <v>2</v>
      </c>
      <c r="D569" s="2">
        <v>17</v>
      </c>
      <c r="E569" s="33">
        <v>48</v>
      </c>
      <c r="F569" s="92">
        <v>413</v>
      </c>
      <c r="G569" s="4">
        <v>4.3403125000000005</v>
      </c>
      <c r="H569" s="37">
        <v>210.04583333333326</v>
      </c>
      <c r="I569" s="4">
        <v>3.3180208333333332</v>
      </c>
      <c r="J569" s="37">
        <v>4.7723263888888887</v>
      </c>
      <c r="K569" s="4">
        <v>5.6157916666666665</v>
      </c>
      <c r="L569" s="37">
        <v>4.8389305555555557</v>
      </c>
      <c r="M569" s="4">
        <v>1.5581875000000001</v>
      </c>
      <c r="N569" s="63">
        <v>83.149737500000001</v>
      </c>
      <c r="O569" s="6">
        <v>83.149737500000001</v>
      </c>
      <c r="P569" s="37">
        <v>7.1841373199999996</v>
      </c>
      <c r="Q569" s="7">
        <f t="shared" si="19"/>
        <v>7.1841373200000014</v>
      </c>
      <c r="R569" s="60">
        <v>210.04583333333326</v>
      </c>
      <c r="S569" s="61">
        <v>1532.6204274999993</v>
      </c>
      <c r="T569" s="91"/>
      <c r="U569" s="89">
        <v>68658.378592713649</v>
      </c>
      <c r="V569" s="77">
        <v>4.6874863411018987E-3</v>
      </c>
      <c r="W569" s="80">
        <v>1.0449083278623668E-4</v>
      </c>
      <c r="X569" s="86">
        <f t="shared" si="20"/>
        <v>11406.304811482554</v>
      </c>
    </row>
    <row r="570" spans="1:24" x14ac:dyDescent="0.3">
      <c r="A570" s="93">
        <v>2008</v>
      </c>
      <c r="B570" s="29">
        <v>39496</v>
      </c>
      <c r="C570" s="33">
        <v>2</v>
      </c>
      <c r="D570" s="2">
        <v>18</v>
      </c>
      <c r="E570" s="33">
        <v>49</v>
      </c>
      <c r="F570" s="92">
        <v>414</v>
      </c>
      <c r="G570" s="4">
        <v>3.6884791666666668</v>
      </c>
      <c r="H570" s="37">
        <v>197.92083333333335</v>
      </c>
      <c r="I570" s="4">
        <v>2.5657708333333336</v>
      </c>
      <c r="J570" s="37">
        <v>4.8851597222222232</v>
      </c>
      <c r="K570" s="4">
        <v>5.5824999999999996</v>
      </c>
      <c r="L570" s="37">
        <v>4.4909097222222227</v>
      </c>
      <c r="M570" s="4">
        <v>1.4810347222222224</v>
      </c>
      <c r="N570" s="63">
        <v>113.565144</v>
      </c>
      <c r="O570" s="6">
        <v>113.565144</v>
      </c>
      <c r="P570" s="37">
        <v>9.8120284416000008</v>
      </c>
      <c r="Q570" s="7">
        <f t="shared" si="19"/>
        <v>9.8120284416000025</v>
      </c>
      <c r="R570" s="60">
        <v>197.92083333333335</v>
      </c>
      <c r="S570" s="61">
        <v>1444.1491524999999</v>
      </c>
      <c r="T570" s="91"/>
      <c r="U570" s="89">
        <v>68634.847902821391</v>
      </c>
      <c r="V570" s="77">
        <v>6.794331752100655E-3</v>
      </c>
      <c r="W570" s="80">
        <v>1.4276495024028251E-4</v>
      </c>
      <c r="X570" s="86">
        <f t="shared" si="20"/>
        <v>11416.116839924154</v>
      </c>
    </row>
    <row r="571" spans="1:24" x14ac:dyDescent="0.3">
      <c r="A571" s="93">
        <v>2008</v>
      </c>
      <c r="B571" s="29">
        <v>39497</v>
      </c>
      <c r="C571" s="33">
        <v>2</v>
      </c>
      <c r="D571" s="2">
        <v>19</v>
      </c>
      <c r="E571" s="33">
        <v>50</v>
      </c>
      <c r="F571" s="92">
        <v>415</v>
      </c>
      <c r="G571" s="4">
        <v>-5.9830624999999991</v>
      </c>
      <c r="H571" s="37">
        <v>197.63750000000002</v>
      </c>
      <c r="I571" s="4">
        <v>-3.7803333333333331</v>
      </c>
      <c r="J571" s="37">
        <v>5.0939583333333331</v>
      </c>
      <c r="K571" s="4">
        <v>5.5680486111111103</v>
      </c>
      <c r="L571" s="37">
        <v>4.5775555555555547</v>
      </c>
      <c r="M571" s="4">
        <v>1.4657777777777774</v>
      </c>
      <c r="N571" s="63" t="s">
        <v>27</v>
      </c>
      <c r="O571" s="6">
        <v>81.658056999999999</v>
      </c>
      <c r="P571" s="37" t="s">
        <v>27</v>
      </c>
      <c r="Q571" s="7">
        <f t="shared" si="19"/>
        <v>7.0552561247999988</v>
      </c>
      <c r="R571" s="60">
        <v>197.63750000000002</v>
      </c>
      <c r="S571" s="61">
        <v>1442.0817824999999</v>
      </c>
      <c r="T571" s="91"/>
      <c r="U571" s="89">
        <v>68611.317212929134</v>
      </c>
      <c r="V571" s="77" t="s">
        <v>27</v>
      </c>
      <c r="W571" s="80" t="s">
        <v>27</v>
      </c>
      <c r="X571" s="86">
        <f t="shared" si="20"/>
        <v>11423.172096048955</v>
      </c>
    </row>
    <row r="572" spans="1:24" x14ac:dyDescent="0.3">
      <c r="A572" s="93">
        <v>2008</v>
      </c>
      <c r="B572" s="29">
        <v>39498</v>
      </c>
      <c r="C572" s="33">
        <v>2</v>
      </c>
      <c r="D572" s="2">
        <v>20</v>
      </c>
      <c r="E572" s="33">
        <v>51</v>
      </c>
      <c r="F572" s="92">
        <v>416</v>
      </c>
      <c r="G572" s="4">
        <v>-6.7990833333333329</v>
      </c>
      <c r="H572" s="37">
        <v>197.22708333333333</v>
      </c>
      <c r="I572" s="4">
        <v>-5.4983020833333338</v>
      </c>
      <c r="J572" s="37">
        <v>4.9551249999999998</v>
      </c>
      <c r="K572" s="4">
        <v>5.5417916666666658</v>
      </c>
      <c r="L572" s="37">
        <v>4.606694444444444</v>
      </c>
      <c r="M572" s="4">
        <v>1.4405277777777774</v>
      </c>
      <c r="N572" s="63">
        <v>49.750970000000002</v>
      </c>
      <c r="O572" s="6">
        <v>49.750970000000002</v>
      </c>
      <c r="P572" s="37">
        <v>4.2984838080000003</v>
      </c>
      <c r="Q572" s="7">
        <f t="shared" si="19"/>
        <v>4.2984838080000003</v>
      </c>
      <c r="R572" s="60">
        <v>197.22708333333333</v>
      </c>
      <c r="S572" s="61">
        <v>1439.0871362499997</v>
      </c>
      <c r="T572" s="91"/>
      <c r="U572" s="89">
        <v>68587.786523036877</v>
      </c>
      <c r="V572" s="77">
        <v>2.9869517277467091E-3</v>
      </c>
      <c r="W572" s="80">
        <v>6.258881643618933E-5</v>
      </c>
      <c r="X572" s="86">
        <f t="shared" si="20"/>
        <v>11427.470579856954</v>
      </c>
    </row>
    <row r="573" spans="1:24" x14ac:dyDescent="0.3">
      <c r="A573" s="93">
        <v>2008</v>
      </c>
      <c r="B573" s="29">
        <v>39499</v>
      </c>
      <c r="C573" s="33">
        <v>2</v>
      </c>
      <c r="D573" s="2">
        <v>21</v>
      </c>
      <c r="E573" s="33">
        <v>52</v>
      </c>
      <c r="F573" s="92">
        <v>417</v>
      </c>
      <c r="G573" s="4">
        <v>-11.197500000000003</v>
      </c>
      <c r="H573" s="37">
        <v>200.46041666666667</v>
      </c>
      <c r="I573" s="4">
        <v>-9.0806354166666701</v>
      </c>
      <c r="J573" s="37">
        <v>4.8587152777777778</v>
      </c>
      <c r="K573" s="4">
        <v>5.6356319444444436</v>
      </c>
      <c r="L573" s="37">
        <v>4.5803611111111113</v>
      </c>
      <c r="M573" s="4">
        <v>1.3653819444444446</v>
      </c>
      <c r="N573" s="63">
        <v>78.108417073170799</v>
      </c>
      <c r="O573" s="6">
        <v>78.108417073170799</v>
      </c>
      <c r="P573" s="37">
        <v>6.748567235121957</v>
      </c>
      <c r="Q573" s="7">
        <f t="shared" si="19"/>
        <v>6.7485672351219561</v>
      </c>
      <c r="R573" s="60">
        <v>200.46041666666667</v>
      </c>
      <c r="S573" s="61">
        <v>1462.6794762500001</v>
      </c>
      <c r="T573" s="91"/>
      <c r="U573" s="89">
        <v>68564.25583314462</v>
      </c>
      <c r="V573" s="77">
        <v>4.6138387423223107E-3</v>
      </c>
      <c r="W573" s="80">
        <v>9.8299754392374444E-5</v>
      </c>
      <c r="X573" s="86">
        <f t="shared" si="20"/>
        <v>11434.219147092075</v>
      </c>
    </row>
    <row r="574" spans="1:24" x14ac:dyDescent="0.3">
      <c r="A574" s="93">
        <v>2008</v>
      </c>
      <c r="B574" s="29">
        <v>39500</v>
      </c>
      <c r="C574" s="33">
        <v>2</v>
      </c>
      <c r="D574" s="2">
        <v>22</v>
      </c>
      <c r="E574" s="33">
        <v>53</v>
      </c>
      <c r="F574" s="92">
        <v>418</v>
      </c>
      <c r="G574" s="4">
        <v>-10.942020833333332</v>
      </c>
      <c r="H574" s="37">
        <v>199.67083333333338</v>
      </c>
      <c r="I574" s="4">
        <v>-11.965947916666664</v>
      </c>
      <c r="J574" s="37">
        <v>4.8878819444444455</v>
      </c>
      <c r="K574" s="4">
        <v>5.6314166666666674</v>
      </c>
      <c r="L574" s="37">
        <v>4.531493055555555</v>
      </c>
      <c r="M574" s="4">
        <v>1.1646041666666667</v>
      </c>
      <c r="N574" s="63">
        <v>77.798291176470599</v>
      </c>
      <c r="O574" s="6">
        <v>77.798291176470599</v>
      </c>
      <c r="P574" s="37">
        <v>6.7217723576470592</v>
      </c>
      <c r="Q574" s="7">
        <f t="shared" si="19"/>
        <v>6.7217723576470583</v>
      </c>
      <c r="R574" s="60">
        <v>199.67083333333338</v>
      </c>
      <c r="S574" s="61">
        <v>1456.9182025000002</v>
      </c>
      <c r="T574" s="91"/>
      <c r="U574" s="89">
        <v>68540.725143252363</v>
      </c>
      <c r="V574" s="77">
        <v>4.6136923446442133E-3</v>
      </c>
      <c r="W574" s="80">
        <v>9.7945417616847555E-5</v>
      </c>
      <c r="X574" s="86">
        <f t="shared" si="20"/>
        <v>11440.940919449722</v>
      </c>
    </row>
    <row r="575" spans="1:24" x14ac:dyDescent="0.3">
      <c r="A575" s="93">
        <v>2008</v>
      </c>
      <c r="B575" s="29">
        <v>39501</v>
      </c>
      <c r="C575" s="33">
        <v>2</v>
      </c>
      <c r="D575" s="2">
        <v>23</v>
      </c>
      <c r="E575" s="33">
        <v>54</v>
      </c>
      <c r="F575" s="92">
        <v>419</v>
      </c>
      <c r="G575" s="4">
        <v>-5.6935833333333354</v>
      </c>
      <c r="H575" s="37">
        <v>199.51458333333332</v>
      </c>
      <c r="I575" s="4">
        <v>-7.7861145833333332</v>
      </c>
      <c r="J575" s="37">
        <v>4.8439305555555565</v>
      </c>
      <c r="K575" s="4">
        <v>5.6398472222222216</v>
      </c>
      <c r="L575" s="37">
        <v>4.5588194444444445</v>
      </c>
      <c r="M575" s="4">
        <v>1.0371736111111109</v>
      </c>
      <c r="N575" s="63">
        <v>53.684142857142902</v>
      </c>
      <c r="O575" s="6">
        <v>53.684142857142902</v>
      </c>
      <c r="P575" s="37">
        <v>4.6383099428571466</v>
      </c>
      <c r="Q575" s="7">
        <f t="shared" si="19"/>
        <v>4.6383099428571466</v>
      </c>
      <c r="R575" s="60">
        <v>199.51458333333332</v>
      </c>
      <c r="S575" s="61">
        <v>1455.77810875</v>
      </c>
      <c r="T575" s="91"/>
      <c r="U575" s="89">
        <v>68517.194453360105</v>
      </c>
      <c r="V575" s="77">
        <v>3.1861379938181783E-3</v>
      </c>
      <c r="W575" s="80">
        <v>6.7611351092277145E-5</v>
      </c>
      <c r="X575" s="86">
        <f t="shared" si="20"/>
        <v>11445.579229392579</v>
      </c>
    </row>
    <row r="576" spans="1:24" x14ac:dyDescent="0.3">
      <c r="A576" s="93">
        <v>2008</v>
      </c>
      <c r="B576" s="29">
        <v>39502</v>
      </c>
      <c r="C576" s="33">
        <v>2</v>
      </c>
      <c r="D576" s="2">
        <v>24</v>
      </c>
      <c r="E576" s="33">
        <v>55</v>
      </c>
      <c r="F576" s="92">
        <v>420</v>
      </c>
      <c r="G576" s="4">
        <v>-3.1733958333333341</v>
      </c>
      <c r="H576" s="37">
        <v>215.46250000000009</v>
      </c>
      <c r="I576" s="4">
        <v>-1.1914687500000003</v>
      </c>
      <c r="J576" s="37">
        <v>4.9558958333333329</v>
      </c>
      <c r="K576" s="4">
        <v>5.5590208333333342</v>
      </c>
      <c r="L576" s="37">
        <v>4.584083333333334</v>
      </c>
      <c r="M576" s="4">
        <v>1.3420208333333337</v>
      </c>
      <c r="N576" s="63">
        <v>84.867628571428597</v>
      </c>
      <c r="O576" s="6">
        <v>84.867628571428597</v>
      </c>
      <c r="P576" s="37">
        <v>7.3325631085714305</v>
      </c>
      <c r="Q576" s="7">
        <f t="shared" si="19"/>
        <v>7.3325631085714296</v>
      </c>
      <c r="R576" s="60">
        <v>215.46250000000009</v>
      </c>
      <c r="S576" s="61">
        <v>1572.1436775000006</v>
      </c>
      <c r="T576" s="91"/>
      <c r="U576" s="89">
        <v>68493.663763467848</v>
      </c>
      <c r="V576" s="77">
        <v>4.6640540642134964E-3</v>
      </c>
      <c r="W576" s="80">
        <v>1.0692401144010465E-4</v>
      </c>
      <c r="X576" s="86">
        <f t="shared" si="20"/>
        <v>11452.911792501151</v>
      </c>
    </row>
    <row r="577" spans="1:24" x14ac:dyDescent="0.3">
      <c r="A577" s="93">
        <v>2008</v>
      </c>
      <c r="B577" s="29">
        <v>39503</v>
      </c>
      <c r="C577" s="33">
        <v>2</v>
      </c>
      <c r="D577" s="2">
        <v>25</v>
      </c>
      <c r="E577" s="33">
        <v>56</v>
      </c>
      <c r="F577" s="92">
        <v>421</v>
      </c>
      <c r="G577" s="4">
        <v>-5.1278333333333341</v>
      </c>
      <c r="H577" s="37">
        <v>270.11875000000003</v>
      </c>
      <c r="I577" s="4">
        <v>-4.4572708333333324</v>
      </c>
      <c r="J577" s="37">
        <v>5.0156111111111121</v>
      </c>
      <c r="K577" s="4">
        <v>5.256388888888889</v>
      </c>
      <c r="L577" s="37">
        <v>4.5387777777777787</v>
      </c>
      <c r="M577" s="4">
        <v>2.4877847222222216</v>
      </c>
      <c r="N577" s="63">
        <v>43.08811</v>
      </c>
      <c r="O577" s="6">
        <v>43.08811</v>
      </c>
      <c r="P577" s="37">
        <v>3.7228127039999999</v>
      </c>
      <c r="Q577" s="7">
        <f t="shared" si="19"/>
        <v>3.7228127039999999</v>
      </c>
      <c r="R577" s="60">
        <v>270.11875000000003</v>
      </c>
      <c r="S577" s="61">
        <v>1970.9484712500002</v>
      </c>
      <c r="T577" s="91"/>
      <c r="U577" s="89">
        <v>68470.133073575591</v>
      </c>
      <c r="V577" s="77">
        <v>1.8888432439022342E-3</v>
      </c>
      <c r="W577" s="80">
        <v>5.4306306400884853E-5</v>
      </c>
      <c r="X577" s="86">
        <f t="shared" si="20"/>
        <v>11456.63460520515</v>
      </c>
    </row>
    <row r="578" spans="1:24" x14ac:dyDescent="0.3">
      <c r="A578" s="93">
        <v>2008</v>
      </c>
      <c r="B578" s="29">
        <v>39504</v>
      </c>
      <c r="C578" s="33">
        <v>2</v>
      </c>
      <c r="D578" s="2">
        <v>26</v>
      </c>
      <c r="E578" s="33">
        <v>57</v>
      </c>
      <c r="F578" s="92">
        <v>422</v>
      </c>
      <c r="G578" s="4">
        <v>-5.5345208333333318</v>
      </c>
      <c r="H578" s="37">
        <v>273.58333333333331</v>
      </c>
      <c r="I578" s="4">
        <v>-4.1911145833333343</v>
      </c>
      <c r="J578" s="37">
        <v>5.0277986111111117</v>
      </c>
      <c r="K578" s="4">
        <v>5.3392986111111114</v>
      </c>
      <c r="L578" s="37">
        <v>4.4820416666666665</v>
      </c>
      <c r="M578" s="4">
        <v>2.3062916666666666</v>
      </c>
      <c r="N578" s="63">
        <v>56.704825925925903</v>
      </c>
      <c r="O578" s="6">
        <v>56.704825925925903</v>
      </c>
      <c r="P578" s="37">
        <v>4.8992969599999983</v>
      </c>
      <c r="Q578" s="7">
        <f t="shared" si="19"/>
        <v>4.8992969599999983</v>
      </c>
      <c r="R578" s="60">
        <v>273.58333333333331</v>
      </c>
      <c r="S578" s="61">
        <v>1996.2281499999997</v>
      </c>
      <c r="T578" s="91"/>
      <c r="U578" s="89">
        <v>68446.602383683334</v>
      </c>
      <c r="V578" s="77">
        <v>2.4542770624690364E-3</v>
      </c>
      <c r="W578" s="80">
        <v>7.1494485510109807E-5</v>
      </c>
      <c r="X578" s="86">
        <f t="shared" si="20"/>
        <v>11461.533902165151</v>
      </c>
    </row>
    <row r="579" spans="1:24" x14ac:dyDescent="0.3">
      <c r="A579" s="93">
        <v>2008</v>
      </c>
      <c r="B579" s="29">
        <v>39505</v>
      </c>
      <c r="C579" s="33">
        <v>2</v>
      </c>
      <c r="D579" s="2">
        <v>27</v>
      </c>
      <c r="E579" s="33">
        <v>58</v>
      </c>
      <c r="F579" s="92">
        <v>423</v>
      </c>
      <c r="G579" s="4">
        <v>-1.3062708333333328</v>
      </c>
      <c r="H579" s="37">
        <v>279.83958333333334</v>
      </c>
      <c r="I579" s="4">
        <v>0.63989583333333333</v>
      </c>
      <c r="J579" s="37">
        <v>4.5710902777777784</v>
      </c>
      <c r="K579" s="4">
        <v>5.1398263888888893</v>
      </c>
      <c r="L579" s="37">
        <v>4.3769583333333335</v>
      </c>
      <c r="M579" s="4">
        <v>1.9073402777777773</v>
      </c>
      <c r="N579" s="63">
        <v>77.667624444444499</v>
      </c>
      <c r="O579" s="6">
        <v>77.667624444444499</v>
      </c>
      <c r="P579" s="37">
        <v>6.7104827520000043</v>
      </c>
      <c r="Q579" s="7">
        <f t="shared" si="19"/>
        <v>6.7104827520000052</v>
      </c>
      <c r="R579" s="60">
        <v>279.83958333333334</v>
      </c>
      <c r="S579" s="61">
        <v>2041.87750375</v>
      </c>
      <c r="T579" s="91"/>
      <c r="U579" s="89">
        <v>68423.071693791077</v>
      </c>
      <c r="V579" s="77">
        <v>3.2864276822071356E-3</v>
      </c>
      <c r="W579" s="80">
        <v>9.7960796400250953E-5</v>
      </c>
      <c r="X579" s="86">
        <f t="shared" si="20"/>
        <v>11468.24438491715</v>
      </c>
    </row>
    <row r="580" spans="1:24" x14ac:dyDescent="0.3">
      <c r="A580" s="93">
        <v>2008</v>
      </c>
      <c r="B580" s="29">
        <v>39506</v>
      </c>
      <c r="C580" s="33">
        <v>2</v>
      </c>
      <c r="D580" s="2">
        <v>28</v>
      </c>
      <c r="E580" s="33">
        <v>59</v>
      </c>
      <c r="F580" s="92">
        <v>424</v>
      </c>
      <c r="G580" s="4">
        <v>-1.931604166666667</v>
      </c>
      <c r="H580" s="37">
        <v>273.7520833333333</v>
      </c>
      <c r="I580" s="4">
        <v>-0.25582291666666657</v>
      </c>
      <c r="J580" s="37">
        <v>4.815534722222222</v>
      </c>
      <c r="K580" s="4">
        <v>5.3836805555555562</v>
      </c>
      <c r="L580" s="37">
        <v>4.4755902777777772</v>
      </c>
      <c r="M580" s="4">
        <v>1.6109583333333335</v>
      </c>
      <c r="N580" s="63">
        <v>73.136700000000005</v>
      </c>
      <c r="O580" s="6">
        <v>73.136700000000005</v>
      </c>
      <c r="P580" s="37">
        <v>6.3190108800000004</v>
      </c>
      <c r="Q580" s="7">
        <f t="shared" si="19"/>
        <v>6.3190108799999996</v>
      </c>
      <c r="R580" s="60">
        <v>273.7520833333333</v>
      </c>
      <c r="S580" s="61">
        <v>1997.4594512499998</v>
      </c>
      <c r="T580" s="91"/>
      <c r="U580" s="89">
        <v>68399.541003898819</v>
      </c>
      <c r="V580" s="77">
        <v>3.163523983450876E-3</v>
      </c>
      <c r="W580" s="80">
        <v>9.2279974588784487E-5</v>
      </c>
      <c r="X580" s="86">
        <f t="shared" si="20"/>
        <v>11474.563395797151</v>
      </c>
    </row>
    <row r="581" spans="1:24" x14ac:dyDescent="0.3">
      <c r="A581" s="93">
        <v>2008</v>
      </c>
      <c r="B581" s="100">
        <v>39508</v>
      </c>
      <c r="C581" s="33">
        <v>3</v>
      </c>
      <c r="D581" s="2">
        <v>1</v>
      </c>
      <c r="E581" s="33">
        <v>60</v>
      </c>
      <c r="F581" s="92">
        <v>425</v>
      </c>
      <c r="G581" s="4">
        <v>-4.501854166666666</v>
      </c>
      <c r="H581" s="37">
        <v>272.10833333333341</v>
      </c>
      <c r="I581" s="4">
        <v>-5.0383854166666664</v>
      </c>
      <c r="J581" s="37">
        <v>5.0040555555555555</v>
      </c>
      <c r="K581" s="4">
        <v>5.4654444444444437</v>
      </c>
      <c r="L581" s="37">
        <v>4.5349027777777779</v>
      </c>
      <c r="M581" s="4">
        <v>1.4122986111111107</v>
      </c>
      <c r="N581" s="63">
        <v>96.589603333333301</v>
      </c>
      <c r="O581" s="6">
        <v>96.589603333333301</v>
      </c>
      <c r="P581" s="37">
        <v>8.3453417279999975</v>
      </c>
      <c r="Q581" s="7">
        <f t="shared" si="19"/>
        <v>8.3453417279999957</v>
      </c>
      <c r="R581" s="60">
        <v>272.10833333333341</v>
      </c>
      <c r="S581" s="61">
        <v>1985.4656650000004</v>
      </c>
      <c r="T581" s="91"/>
      <c r="U581" s="89">
        <v>68376.010314006562</v>
      </c>
      <c r="V581" s="77">
        <v>4.2032163411901639E-3</v>
      </c>
      <c r="W581" s="80">
        <v>1.2191646658984763E-4</v>
      </c>
      <c r="X581" s="86">
        <f t="shared" si="20"/>
        <v>11482.908737525151</v>
      </c>
    </row>
    <row r="582" spans="1:24" x14ac:dyDescent="0.3">
      <c r="A582" s="93">
        <v>2008</v>
      </c>
      <c r="B582" s="100">
        <v>39509</v>
      </c>
      <c r="C582" s="33">
        <v>3</v>
      </c>
      <c r="D582" s="2">
        <v>2</v>
      </c>
      <c r="E582" s="33">
        <v>61</v>
      </c>
      <c r="F582" s="92">
        <v>426</v>
      </c>
      <c r="G582" s="4">
        <v>-7.8658125000000014</v>
      </c>
      <c r="H582" s="37">
        <v>273.39999999999998</v>
      </c>
      <c r="I582" s="4">
        <v>-6.7308124999999981</v>
      </c>
      <c r="J582" s="37">
        <v>5.0435902777777768</v>
      </c>
      <c r="K582" s="4">
        <v>5.4697222222222228</v>
      </c>
      <c r="L582" s="37">
        <v>4.5344791666666673</v>
      </c>
      <c r="M582" s="4">
        <v>1.2391458333333334</v>
      </c>
      <c r="N582" s="63">
        <v>66.737575000000007</v>
      </c>
      <c r="O582" s="6">
        <v>66.737575000000007</v>
      </c>
      <c r="P582" s="37">
        <v>5.7661264800000005</v>
      </c>
      <c r="Q582" s="7">
        <f t="shared" si="19"/>
        <v>5.7661264800000005</v>
      </c>
      <c r="R582" s="60">
        <v>273.39999999999998</v>
      </c>
      <c r="S582" s="61">
        <v>1994.8904399999997</v>
      </c>
      <c r="T582" s="91"/>
      <c r="U582" s="89">
        <v>68352.479624114305</v>
      </c>
      <c r="V582" s="77">
        <v>2.8904476979698199E-3</v>
      </c>
      <c r="W582" s="80">
        <v>8.4267933687561441E-5</v>
      </c>
      <c r="X582" s="86">
        <f t="shared" si="20"/>
        <v>11488.674864005152</v>
      </c>
    </row>
    <row r="583" spans="1:24" x14ac:dyDescent="0.3">
      <c r="A583" s="93">
        <v>2008</v>
      </c>
      <c r="B583" s="100">
        <v>39510</v>
      </c>
      <c r="C583" s="33">
        <v>3</v>
      </c>
      <c r="D583" s="2">
        <v>3</v>
      </c>
      <c r="E583" s="33">
        <v>62</v>
      </c>
      <c r="F583" s="92">
        <v>427</v>
      </c>
      <c r="G583" s="4">
        <v>-7.6560208333333337</v>
      </c>
      <c r="H583" s="37">
        <v>273.93124999999992</v>
      </c>
      <c r="I583" s="4">
        <v>-6.6195833333333329</v>
      </c>
      <c r="J583" s="37">
        <v>5.1244375</v>
      </c>
      <c r="K583" s="4">
        <v>5.489826388888889</v>
      </c>
      <c r="L583" s="37">
        <v>4.4588888888888896</v>
      </c>
      <c r="M583" s="4">
        <v>1.0936458333333334</v>
      </c>
      <c r="N583" s="63">
        <v>64.686980000000005</v>
      </c>
      <c r="O583" s="6">
        <v>64.686980000000005</v>
      </c>
      <c r="P583" s="37">
        <v>5.5889550720000001</v>
      </c>
      <c r="Q583" s="7">
        <f t="shared" si="19"/>
        <v>5.588955072000001</v>
      </c>
      <c r="R583" s="60">
        <v>273.93124999999992</v>
      </c>
      <c r="S583" s="61">
        <v>1998.7667587499993</v>
      </c>
      <c r="T583" s="91"/>
      <c r="U583" s="89">
        <v>68328.948934222048</v>
      </c>
      <c r="V583" s="77">
        <v>2.7962017316594031E-3</v>
      </c>
      <c r="W583" s="80">
        <v>8.1708793137245616E-5</v>
      </c>
      <c r="X583" s="86">
        <f t="shared" si="20"/>
        <v>11494.263819077152</v>
      </c>
    </row>
    <row r="584" spans="1:24" x14ac:dyDescent="0.3">
      <c r="A584" s="93">
        <v>2008</v>
      </c>
      <c r="B584" s="100">
        <v>39511</v>
      </c>
      <c r="C584" s="33">
        <v>3</v>
      </c>
      <c r="D584" s="2">
        <v>4</v>
      </c>
      <c r="E584" s="33">
        <v>63</v>
      </c>
      <c r="F584" s="92">
        <v>428</v>
      </c>
      <c r="G584" s="4">
        <v>-1.3487916666666659</v>
      </c>
      <c r="H584" s="37">
        <v>276.125</v>
      </c>
      <c r="I584" s="4">
        <v>-0.52088541666666699</v>
      </c>
      <c r="J584" s="37">
        <v>5.0826458333333333</v>
      </c>
      <c r="K584" s="4">
        <v>5.461423611111111</v>
      </c>
      <c r="L584" s="37">
        <v>4.3732708333333337</v>
      </c>
      <c r="M584" s="4">
        <v>0.94745138888888913</v>
      </c>
      <c r="N584" s="63">
        <v>90.647237500000003</v>
      </c>
      <c r="O584" s="6">
        <v>90.647237500000003</v>
      </c>
      <c r="P584" s="37">
        <v>7.8319213200000002</v>
      </c>
      <c r="Q584" s="7">
        <f t="shared" si="19"/>
        <v>7.8319213200000002</v>
      </c>
      <c r="R584" s="60">
        <v>276.125</v>
      </c>
      <c r="S584" s="61">
        <v>2014.7736749999999</v>
      </c>
      <c r="T584" s="91"/>
      <c r="U584" s="89">
        <v>68305.41824432979</v>
      </c>
      <c r="V584" s="77">
        <v>3.8872462039687911E-3</v>
      </c>
      <c r="W584" s="80">
        <v>1.145424713818009E-4</v>
      </c>
      <c r="X584" s="86">
        <f t="shared" si="20"/>
        <v>11502.095740397152</v>
      </c>
    </row>
    <row r="585" spans="1:24" x14ac:dyDescent="0.3">
      <c r="A585" s="93">
        <v>2008</v>
      </c>
      <c r="B585" s="100">
        <v>39512</v>
      </c>
      <c r="C585" s="33">
        <v>3</v>
      </c>
      <c r="D585" s="2">
        <v>5</v>
      </c>
      <c r="E585" s="33">
        <v>64</v>
      </c>
      <c r="F585" s="92">
        <v>429</v>
      </c>
      <c r="G585" s="4">
        <v>1.188791666666666</v>
      </c>
      <c r="H585" s="37">
        <v>272.20416666666665</v>
      </c>
      <c r="I585" s="4">
        <v>3.3886458333333334</v>
      </c>
      <c r="J585" s="37">
        <v>5.1323680555555553</v>
      </c>
      <c r="K585" s="4">
        <v>5.4826180555555561</v>
      </c>
      <c r="L585" s="37">
        <v>4.28767361111111</v>
      </c>
      <c r="M585" s="4">
        <v>0.89664583333333348</v>
      </c>
      <c r="N585" s="63">
        <v>69.890230769230797</v>
      </c>
      <c r="O585" s="6">
        <v>69.890230769230797</v>
      </c>
      <c r="P585" s="37">
        <v>6.0385159384615408</v>
      </c>
      <c r="Q585" s="7">
        <f t="shared" si="19"/>
        <v>6.0385159384615408</v>
      </c>
      <c r="R585" s="60">
        <v>272.20416666666665</v>
      </c>
      <c r="S585" s="61">
        <v>1986.1649224999999</v>
      </c>
      <c r="T585" s="91"/>
      <c r="U585" s="89">
        <v>68281.887554437533</v>
      </c>
      <c r="V585" s="77">
        <v>3.0402892881930561E-3</v>
      </c>
      <c r="W585" s="80">
        <v>8.8346340611056149E-5</v>
      </c>
      <c r="X585" s="86">
        <f t="shared" si="20"/>
        <v>11508.134256335614</v>
      </c>
    </row>
    <row r="586" spans="1:24" x14ac:dyDescent="0.3">
      <c r="A586" s="93">
        <v>2008</v>
      </c>
      <c r="B586" s="100">
        <v>39513</v>
      </c>
      <c r="C586" s="33">
        <v>3</v>
      </c>
      <c r="D586" s="2">
        <v>6</v>
      </c>
      <c r="E586" s="33">
        <v>65</v>
      </c>
      <c r="F586" s="92">
        <v>430</v>
      </c>
      <c r="G586" s="4">
        <v>-7.6442916666666649</v>
      </c>
      <c r="H586" s="37">
        <v>287.77291666666662</v>
      </c>
      <c r="I586" s="4">
        <v>-6.5623750000000012</v>
      </c>
      <c r="J586" s="37">
        <v>5.2514722222222225</v>
      </c>
      <c r="K586" s="4">
        <v>5.5001458333333337</v>
      </c>
      <c r="L586" s="37">
        <v>4.250506944444445</v>
      </c>
      <c r="M586" s="4">
        <v>0.87420833333333325</v>
      </c>
      <c r="N586" s="63">
        <v>88.850233333333307</v>
      </c>
      <c r="O586" s="6">
        <v>88.850233333333307</v>
      </c>
      <c r="P586" s="37">
        <v>7.6766601599999973</v>
      </c>
      <c r="Q586" s="7">
        <f t="shared" si="19"/>
        <v>7.6766601599999982</v>
      </c>
      <c r="R586" s="60">
        <v>287.77291666666662</v>
      </c>
      <c r="S586" s="61">
        <v>2099.7638637499995</v>
      </c>
      <c r="T586" s="91"/>
      <c r="U586" s="89">
        <v>68258.356864545276</v>
      </c>
      <c r="V586" s="77">
        <v>3.6559635550114365E-3</v>
      </c>
      <c r="W586" s="80">
        <v>1.1235459473289835E-4</v>
      </c>
      <c r="X586" s="86">
        <f t="shared" si="20"/>
        <v>11515.810916495613</v>
      </c>
    </row>
    <row r="587" spans="1:24" x14ac:dyDescent="0.3">
      <c r="A587" s="93">
        <v>2008</v>
      </c>
      <c r="B587" s="100">
        <v>39514</v>
      </c>
      <c r="C587" s="33">
        <v>3</v>
      </c>
      <c r="D587" s="2">
        <v>7</v>
      </c>
      <c r="E587" s="33">
        <v>66</v>
      </c>
      <c r="F587" s="92">
        <v>431</v>
      </c>
      <c r="G587" s="4">
        <v>-8.9353333333333307</v>
      </c>
      <c r="H587" s="37">
        <v>285.01666666666682</v>
      </c>
      <c r="I587" s="4">
        <v>-9.7181874999999991</v>
      </c>
      <c r="J587" s="37">
        <v>5.2590694444444441</v>
      </c>
      <c r="K587" s="4">
        <v>5.5455902777777775</v>
      </c>
      <c r="L587" s="37">
        <v>4.2145138888888889</v>
      </c>
      <c r="M587" s="4">
        <v>0.82975694444444448</v>
      </c>
      <c r="N587" s="63">
        <v>148.26397499999999</v>
      </c>
      <c r="O587" s="6">
        <v>148.26397499999999</v>
      </c>
      <c r="P587" s="37">
        <v>12.81000744</v>
      </c>
      <c r="Q587" s="7">
        <f t="shared" ref="Q587:Q650" si="21">O587*60*60*24/10^6</f>
        <v>12.810007439999998</v>
      </c>
      <c r="R587" s="60">
        <v>285.01666666666682</v>
      </c>
      <c r="S587" s="61">
        <v>2079.652610000001</v>
      </c>
      <c r="T587" s="91"/>
      <c r="U587" s="89">
        <v>68234.826174653019</v>
      </c>
      <c r="V587" s="77">
        <v>6.1596861795105255E-3</v>
      </c>
      <c r="W587" s="80">
        <v>1.8755478022586895E-4</v>
      </c>
      <c r="X587" s="86">
        <f t="shared" si="20"/>
        <v>11528.620923935614</v>
      </c>
    </row>
    <row r="588" spans="1:24" x14ac:dyDescent="0.3">
      <c r="A588" s="93">
        <v>2008</v>
      </c>
      <c r="B588" s="100">
        <v>39515</v>
      </c>
      <c r="C588" s="33">
        <v>3</v>
      </c>
      <c r="D588" s="2">
        <v>8</v>
      </c>
      <c r="E588" s="33">
        <v>67</v>
      </c>
      <c r="F588" s="92">
        <v>432</v>
      </c>
      <c r="G588" s="4">
        <v>-3.5243541666666687</v>
      </c>
      <c r="H588" s="37">
        <v>282.48124999999999</v>
      </c>
      <c r="I588" s="4">
        <v>-3.8733854166666672</v>
      </c>
      <c r="J588" s="37">
        <v>5.3319513888888892</v>
      </c>
      <c r="K588" s="4">
        <v>5.5378402777777778</v>
      </c>
      <c r="L588" s="37">
        <v>4.1312638888888884</v>
      </c>
      <c r="M588" s="4">
        <v>0.76642361111111068</v>
      </c>
      <c r="N588" s="63">
        <v>47.088724999999997</v>
      </c>
      <c r="O588" s="6">
        <v>47.088724999999997</v>
      </c>
      <c r="P588" s="37">
        <v>4.06846584</v>
      </c>
      <c r="Q588" s="7">
        <f t="shared" si="21"/>
        <v>4.06846584</v>
      </c>
      <c r="R588" s="60">
        <v>282.48124999999999</v>
      </c>
      <c r="S588" s="61">
        <v>2061.1526887499999</v>
      </c>
      <c r="T588" s="91"/>
      <c r="U588" s="89">
        <v>68211.295484760762</v>
      </c>
      <c r="V588" s="77">
        <v>1.9738789184353678E-3</v>
      </c>
      <c r="W588" s="80">
        <v>5.9589497299652509E-5</v>
      </c>
      <c r="X588" s="86">
        <f t="shared" si="20"/>
        <v>11532.689389775614</v>
      </c>
    </row>
    <row r="589" spans="1:24" x14ac:dyDescent="0.3">
      <c r="A589" s="93">
        <v>2008</v>
      </c>
      <c r="B589" s="100">
        <v>39516</v>
      </c>
      <c r="C589" s="33">
        <v>3</v>
      </c>
      <c r="D589" s="2">
        <v>9</v>
      </c>
      <c r="E589" s="33">
        <v>68</v>
      </c>
      <c r="F589" s="92">
        <v>433</v>
      </c>
      <c r="G589" s="4">
        <v>-0.73322916666666715</v>
      </c>
      <c r="H589" s="37">
        <v>283.63541666666663</v>
      </c>
      <c r="I589" s="4">
        <v>0.79333333333333333</v>
      </c>
      <c r="J589" s="37">
        <v>5.2283194444444447</v>
      </c>
      <c r="K589" s="4">
        <v>5.4948611111111108</v>
      </c>
      <c r="L589" s="37">
        <v>4.0837777777777768</v>
      </c>
      <c r="M589" s="4">
        <v>0.72375694444444461</v>
      </c>
      <c r="N589" s="63">
        <v>65.151250000000005</v>
      </c>
      <c r="O589" s="6">
        <v>65.151250000000005</v>
      </c>
      <c r="P589" s="37">
        <v>5.6290680000000002</v>
      </c>
      <c r="Q589" s="7">
        <f t="shared" si="21"/>
        <v>5.6290680000000011</v>
      </c>
      <c r="R589" s="60">
        <v>283.63541666666663</v>
      </c>
      <c r="S589" s="61">
        <v>2069.5741812499996</v>
      </c>
      <c r="T589" s="91"/>
      <c r="U589" s="89">
        <v>68187.764794868504</v>
      </c>
      <c r="V589" s="77">
        <v>2.7199160344183004E-3</v>
      </c>
      <c r="W589" s="80">
        <v>8.2477577078516202E-5</v>
      </c>
      <c r="X589" s="86">
        <f t="shared" si="20"/>
        <v>11538.318457775615</v>
      </c>
    </row>
    <row r="590" spans="1:24" x14ac:dyDescent="0.3">
      <c r="A590" s="93">
        <v>2008</v>
      </c>
      <c r="B590" s="100">
        <v>39517</v>
      </c>
      <c r="C590" s="33">
        <v>3</v>
      </c>
      <c r="D590" s="2">
        <v>10</v>
      </c>
      <c r="E590" s="33">
        <v>69</v>
      </c>
      <c r="F590" s="92">
        <v>434</v>
      </c>
      <c r="G590" s="4">
        <v>2.3520833333333337</v>
      </c>
      <c r="H590" s="37">
        <v>282.57083333333333</v>
      </c>
      <c r="I590" s="4">
        <v>5.0743020833333334</v>
      </c>
      <c r="J590" s="37">
        <v>5.145104166666667</v>
      </c>
      <c r="K590" s="4">
        <v>5.5156944444444456</v>
      </c>
      <c r="L590" s="37">
        <v>3.9761666666666664</v>
      </c>
      <c r="M590" s="4">
        <v>0.7245069444444443</v>
      </c>
      <c r="N590" s="63">
        <v>66.273819047619099</v>
      </c>
      <c r="O590" s="6">
        <v>66.273819047619099</v>
      </c>
      <c r="P590" s="37">
        <v>5.7260579657142898</v>
      </c>
      <c r="Q590" s="7">
        <f t="shared" si="21"/>
        <v>5.7260579657142907</v>
      </c>
      <c r="R590" s="60">
        <v>282.57083333333333</v>
      </c>
      <c r="S590" s="61">
        <v>2061.8063424999996</v>
      </c>
      <c r="T590" s="91"/>
      <c r="U590" s="89">
        <v>68164.234104976247</v>
      </c>
      <c r="V590" s="77">
        <v>2.777204554900767E-3</v>
      </c>
      <c r="W590" s="80">
        <v>8.3929676679243335E-5</v>
      </c>
      <c r="X590" s="86">
        <f t="shared" si="20"/>
        <v>11544.044515741329</v>
      </c>
    </row>
    <row r="591" spans="1:24" x14ac:dyDescent="0.3">
      <c r="A591" s="93">
        <v>2008</v>
      </c>
      <c r="B591" s="100">
        <v>39518</v>
      </c>
      <c r="C591" s="33">
        <v>3</v>
      </c>
      <c r="D591" s="2">
        <v>11</v>
      </c>
      <c r="E591" s="33">
        <v>70</v>
      </c>
      <c r="F591" s="92">
        <v>435</v>
      </c>
      <c r="G591" s="4">
        <v>-0.63037499999999991</v>
      </c>
      <c r="H591" s="37">
        <v>290.91041666666666</v>
      </c>
      <c r="I591" s="4">
        <v>2.0474166666666664</v>
      </c>
      <c r="J591" s="37">
        <v>5.1332847222222222</v>
      </c>
      <c r="K591" s="4">
        <v>5.4944444444444436</v>
      </c>
      <c r="L591" s="37">
        <v>4.037805555555555</v>
      </c>
      <c r="M591" s="4">
        <v>0.72392361111111114</v>
      </c>
      <c r="N591" s="63" t="s">
        <v>27</v>
      </c>
      <c r="O591" s="6">
        <v>84.887230952381003</v>
      </c>
      <c r="P591" s="37" t="s">
        <v>27</v>
      </c>
      <c r="Q591" s="7">
        <f t="shared" si="21"/>
        <v>7.3342567542857191</v>
      </c>
      <c r="R591" s="60">
        <v>290.91041666666666</v>
      </c>
      <c r="S591" s="61">
        <v>2122.6569462499997</v>
      </c>
      <c r="T591" s="91"/>
      <c r="U591" s="89">
        <v>68140.70341508399</v>
      </c>
      <c r="V591" s="77" t="s">
        <v>27</v>
      </c>
      <c r="W591" s="80" t="s">
        <v>27</v>
      </c>
      <c r="X591" s="86">
        <f t="shared" si="20"/>
        <v>11551.378772495615</v>
      </c>
    </row>
    <row r="592" spans="1:24" x14ac:dyDescent="0.3">
      <c r="A592" s="93">
        <v>2008</v>
      </c>
      <c r="B592" s="100">
        <v>39519</v>
      </c>
      <c r="C592" s="33">
        <v>3</v>
      </c>
      <c r="D592" s="2">
        <v>12</v>
      </c>
      <c r="E592" s="33">
        <v>71</v>
      </c>
      <c r="F592" s="92">
        <v>436</v>
      </c>
      <c r="G592" s="4">
        <v>-0.49660416666666657</v>
      </c>
      <c r="H592" s="37">
        <v>300.03541666666666</v>
      </c>
      <c r="I592" s="4">
        <v>1.2221354166666667</v>
      </c>
      <c r="J592" s="37">
        <v>5.1304236111111114</v>
      </c>
      <c r="K592" s="4">
        <v>5.4825833333333334</v>
      </c>
      <c r="L592" s="37">
        <v>3.9554722222222214</v>
      </c>
      <c r="M592" s="4">
        <v>0.73845833333333355</v>
      </c>
      <c r="N592" s="63">
        <v>103.50064285714301</v>
      </c>
      <c r="O592" s="6">
        <v>103.50064285714301</v>
      </c>
      <c r="P592" s="37">
        <v>8.9424555428571555</v>
      </c>
      <c r="Q592" s="7">
        <f t="shared" si="21"/>
        <v>8.9424555428571555</v>
      </c>
      <c r="R592" s="60">
        <v>300.03541666666666</v>
      </c>
      <c r="S592" s="61">
        <v>2189.2384212500001</v>
      </c>
      <c r="T592" s="91"/>
      <c r="U592" s="89">
        <v>68117.172725191733</v>
      </c>
      <c r="V592" s="77">
        <v>4.0847335110039034E-3</v>
      </c>
      <c r="W592" s="80">
        <v>1.3117093037072131E-4</v>
      </c>
      <c r="X592" s="86">
        <f t="shared" si="20"/>
        <v>11560.321228038472</v>
      </c>
    </row>
    <row r="593" spans="1:24" x14ac:dyDescent="0.3">
      <c r="A593" s="93">
        <v>2008</v>
      </c>
      <c r="B593" s="100">
        <v>39520</v>
      </c>
      <c r="C593" s="33">
        <v>3</v>
      </c>
      <c r="D593" s="2">
        <v>13</v>
      </c>
      <c r="E593" s="33">
        <v>72</v>
      </c>
      <c r="F593" s="92">
        <v>437</v>
      </c>
      <c r="G593" s="4">
        <v>-1.7759375000000002</v>
      </c>
      <c r="H593" s="37">
        <v>302.8145833333333</v>
      </c>
      <c r="I593" s="4">
        <v>0.49914583333333351</v>
      </c>
      <c r="J593" s="37">
        <v>5.2083194444444452</v>
      </c>
      <c r="K593" s="4">
        <v>5.4977222222222224</v>
      </c>
      <c r="L593" s="37">
        <v>3.9122569444444451</v>
      </c>
      <c r="M593" s="4">
        <v>0.76865277777777807</v>
      </c>
      <c r="N593" s="63" t="s">
        <v>27</v>
      </c>
      <c r="O593" s="6">
        <v>94.623071428571393</v>
      </c>
      <c r="P593" s="37" t="s">
        <v>27</v>
      </c>
      <c r="Q593" s="7">
        <f t="shared" si="21"/>
        <v>8.1754333714285679</v>
      </c>
      <c r="R593" s="60">
        <v>302.8145833333333</v>
      </c>
      <c r="S593" s="61">
        <v>2209.5168887499995</v>
      </c>
      <c r="T593" s="91"/>
      <c r="U593" s="89">
        <v>68093.642035299476</v>
      </c>
      <c r="V593" s="77" t="s">
        <v>27</v>
      </c>
      <c r="W593" s="80" t="s">
        <v>27</v>
      </c>
      <c r="X593" s="86">
        <f t="shared" si="20"/>
        <v>11568.496661409901</v>
      </c>
    </row>
    <row r="594" spans="1:24" x14ac:dyDescent="0.3">
      <c r="A594" s="93">
        <v>2008</v>
      </c>
      <c r="B594" s="100">
        <v>39521</v>
      </c>
      <c r="C594" s="33">
        <v>3</v>
      </c>
      <c r="D594" s="2">
        <v>14</v>
      </c>
      <c r="E594" s="33">
        <v>73</v>
      </c>
      <c r="F594" s="92">
        <v>438</v>
      </c>
      <c r="G594" s="4">
        <v>-4.1336041666666663</v>
      </c>
      <c r="H594" s="37">
        <v>299.31041666666675</v>
      </c>
      <c r="I594" s="4">
        <v>-5.0112916666666667</v>
      </c>
      <c r="J594" s="37">
        <v>5.2493263888888881</v>
      </c>
      <c r="K594" s="4">
        <v>5.5330486111111119</v>
      </c>
      <c r="L594" s="37">
        <v>3.9284583333333329</v>
      </c>
      <c r="M594" s="4">
        <v>0.79561805555555543</v>
      </c>
      <c r="N594" s="63">
        <v>85.745500000000007</v>
      </c>
      <c r="O594" s="6">
        <v>85.745500000000007</v>
      </c>
      <c r="P594" s="37">
        <v>7.4084111999999998</v>
      </c>
      <c r="Q594" s="7">
        <f t="shared" si="21"/>
        <v>7.4084112000000015</v>
      </c>
      <c r="R594" s="60">
        <v>299.31041666666675</v>
      </c>
      <c r="S594" s="61">
        <v>2183.9483862500006</v>
      </c>
      <c r="T594" s="91"/>
      <c r="U594" s="89">
        <v>68070.111345407218</v>
      </c>
      <c r="V594" s="77">
        <v>3.3922098373033371E-3</v>
      </c>
      <c r="W594" s="80">
        <v>1.0874946409215529E-4</v>
      </c>
      <c r="X594" s="86">
        <f t="shared" si="20"/>
        <v>11575.905072609901</v>
      </c>
    </row>
    <row r="595" spans="1:24" x14ac:dyDescent="0.3">
      <c r="A595" s="93">
        <v>2008</v>
      </c>
      <c r="B595" s="100">
        <v>39522</v>
      </c>
      <c r="C595" s="33">
        <v>3</v>
      </c>
      <c r="D595" s="2">
        <v>15</v>
      </c>
      <c r="E595" s="33">
        <v>74</v>
      </c>
      <c r="F595" s="92">
        <v>439</v>
      </c>
      <c r="G595" s="4">
        <v>-0.98414583333333339</v>
      </c>
      <c r="H595" s="37">
        <v>297.88541666666663</v>
      </c>
      <c r="I595" s="4">
        <v>-2.4641770833333325</v>
      </c>
      <c r="J595" s="37">
        <v>5.3013402777777765</v>
      </c>
      <c r="K595" s="4">
        <v>5.5366111111111111</v>
      </c>
      <c r="L595" s="37">
        <v>3.9037638888888879</v>
      </c>
      <c r="M595" s="4">
        <v>0.80006250000000012</v>
      </c>
      <c r="N595" s="63">
        <v>57.995646153846202</v>
      </c>
      <c r="O595" s="6">
        <v>57.995646153846202</v>
      </c>
      <c r="P595" s="37">
        <v>5.0108238276923123</v>
      </c>
      <c r="Q595" s="7">
        <f t="shared" si="21"/>
        <v>5.0108238276923114</v>
      </c>
      <c r="R595" s="60">
        <v>297.88541666666663</v>
      </c>
      <c r="S595" s="61">
        <v>2173.5507312499994</v>
      </c>
      <c r="T595" s="91"/>
      <c r="U595" s="89">
        <v>68046.580655514961</v>
      </c>
      <c r="V595" s="77">
        <v>2.3053631809231384E-3</v>
      </c>
      <c r="W595" s="80">
        <v>7.3582050696651007E-5</v>
      </c>
      <c r="X595" s="86">
        <f t="shared" si="20"/>
        <v>11580.915896437593</v>
      </c>
    </row>
    <row r="596" spans="1:24" x14ac:dyDescent="0.3">
      <c r="A596" s="93">
        <v>2008</v>
      </c>
      <c r="B596" s="100">
        <v>39523</v>
      </c>
      <c r="C596" s="33">
        <v>3</v>
      </c>
      <c r="D596" s="2">
        <v>16</v>
      </c>
      <c r="E596" s="33">
        <v>75</v>
      </c>
      <c r="F596" s="92">
        <v>440</v>
      </c>
      <c r="G596" s="4">
        <v>1.9057708333333334</v>
      </c>
      <c r="H596" s="37">
        <v>294.94166666666678</v>
      </c>
      <c r="I596" s="4">
        <v>2.2284479166666671</v>
      </c>
      <c r="J596" s="37">
        <v>5.1456597222222227</v>
      </c>
      <c r="K596" s="4">
        <v>5.4885555555555543</v>
      </c>
      <c r="L596" s="37">
        <v>3.8076666666666661</v>
      </c>
      <c r="M596" s="4">
        <v>0.8035000000000001</v>
      </c>
      <c r="N596" s="63">
        <v>84.2606258064516</v>
      </c>
      <c r="O596" s="6">
        <v>84.2606258064516</v>
      </c>
      <c r="P596" s="37">
        <v>7.2801180696774175</v>
      </c>
      <c r="Q596" s="7">
        <f t="shared" si="21"/>
        <v>7.2801180696774184</v>
      </c>
      <c r="R596" s="60">
        <v>294.94166666666678</v>
      </c>
      <c r="S596" s="61">
        <v>2152.0713650000007</v>
      </c>
      <c r="T596" s="91"/>
      <c r="U596" s="89">
        <v>68023.049965622704</v>
      </c>
      <c r="V596" s="77">
        <v>3.3828423109367543E-3</v>
      </c>
      <c r="W596" s="80">
        <v>1.0694535909914221E-4</v>
      </c>
      <c r="X596" s="86">
        <f t="shared" si="20"/>
        <v>11588.19601450727</v>
      </c>
    </row>
    <row r="597" spans="1:24" x14ac:dyDescent="0.3">
      <c r="A597" s="93">
        <v>2008</v>
      </c>
      <c r="B597" s="100">
        <v>39524</v>
      </c>
      <c r="C597" s="33">
        <v>3</v>
      </c>
      <c r="D597" s="2">
        <v>17</v>
      </c>
      <c r="E597" s="33">
        <v>76</v>
      </c>
      <c r="F597" s="92">
        <v>441</v>
      </c>
      <c r="G597" s="4">
        <v>6.3354583333333325</v>
      </c>
      <c r="H597" s="37">
        <v>290.45416666666677</v>
      </c>
      <c r="I597" s="4">
        <v>2.3782187499999998</v>
      </c>
      <c r="J597" s="37">
        <v>5.1751874999999998</v>
      </c>
      <c r="K597" s="4">
        <v>5.5175208333333332</v>
      </c>
      <c r="L597" s="37">
        <v>3.8105694444444445</v>
      </c>
      <c r="M597" s="4">
        <v>0.91312499999999996</v>
      </c>
      <c r="N597" s="63">
        <v>132.64167708333301</v>
      </c>
      <c r="O597" s="6">
        <v>132.64167708333301</v>
      </c>
      <c r="P597" s="37">
        <v>11.460240899999972</v>
      </c>
      <c r="Q597" s="7">
        <f t="shared" si="21"/>
        <v>11.460240899999972</v>
      </c>
      <c r="R597" s="60">
        <v>290.45416666666677</v>
      </c>
      <c r="S597" s="61">
        <v>2119.3278725000005</v>
      </c>
      <c r="T597" s="91"/>
      <c r="U597" s="89">
        <v>67999.519275730447</v>
      </c>
      <c r="V597" s="77">
        <v>5.4074884064452232E-3</v>
      </c>
      <c r="W597" s="80">
        <v>1.6841396226401507E-4</v>
      </c>
      <c r="X597" s="86">
        <f t="shared" si="20"/>
        <v>11599.65625540727</v>
      </c>
    </row>
    <row r="598" spans="1:24" x14ac:dyDescent="0.3">
      <c r="A598" s="93">
        <v>2008</v>
      </c>
      <c r="B598" s="100">
        <v>39525</v>
      </c>
      <c r="C598" s="33">
        <v>3</v>
      </c>
      <c r="D598" s="2">
        <v>18</v>
      </c>
      <c r="E598" s="33">
        <v>77</v>
      </c>
      <c r="F598" s="92">
        <v>442</v>
      </c>
      <c r="G598" s="4">
        <v>4.3300425531914897</v>
      </c>
      <c r="H598" s="37">
        <v>281.76595744680844</v>
      </c>
      <c r="I598" s="4">
        <v>2.9876382978723406</v>
      </c>
      <c r="J598" s="37">
        <v>5.1644917257683218</v>
      </c>
      <c r="K598" s="4">
        <v>5.5560069444444444</v>
      </c>
      <c r="L598" s="37">
        <v>3.922861554373521</v>
      </c>
      <c r="M598" s="4">
        <v>1.6070814125295509</v>
      </c>
      <c r="N598" s="63">
        <v>164.431166666667</v>
      </c>
      <c r="O598" s="6">
        <v>164.431166666667</v>
      </c>
      <c r="P598" s="37">
        <v>14.206852800000028</v>
      </c>
      <c r="Q598" s="7">
        <f t="shared" si="21"/>
        <v>14.206852800000027</v>
      </c>
      <c r="R598" s="60">
        <v>281.76595744680844</v>
      </c>
      <c r="S598" s="61">
        <v>2055.9334851063822</v>
      </c>
      <c r="T598" s="91"/>
      <c r="U598" s="89">
        <v>67975.988585838189</v>
      </c>
      <c r="V598" s="77">
        <v>6.9101714150372473E-3</v>
      </c>
      <c r="W598" s="80">
        <v>2.0885415205509087E-4</v>
      </c>
      <c r="X598" s="86">
        <f t="shared" si="20"/>
        <v>11613.86310820727</v>
      </c>
    </row>
    <row r="599" spans="1:24" x14ac:dyDescent="0.3">
      <c r="A599" s="93">
        <v>2008</v>
      </c>
      <c r="B599" s="100">
        <v>39526</v>
      </c>
      <c r="C599" s="33">
        <v>3</v>
      </c>
      <c r="D599" s="2">
        <v>19</v>
      </c>
      <c r="E599" s="33">
        <v>78</v>
      </c>
      <c r="F599" s="92">
        <v>443</v>
      </c>
      <c r="G599" s="4">
        <v>-2.2962708333333337</v>
      </c>
      <c r="H599" s="37">
        <v>281.48124999999993</v>
      </c>
      <c r="I599" s="4">
        <v>1.2537395833333336</v>
      </c>
      <c r="J599" s="37">
        <v>5.275368055555556</v>
      </c>
      <c r="K599" s="4">
        <v>5.6295972222222224</v>
      </c>
      <c r="L599" s="37">
        <v>4.0024791666666673</v>
      </c>
      <c r="M599" s="4">
        <v>1.7159097222222222</v>
      </c>
      <c r="N599" s="63" t="s">
        <v>27</v>
      </c>
      <c r="O599" s="6">
        <v>99.8221833333333</v>
      </c>
      <c r="P599" s="37" t="s">
        <v>27</v>
      </c>
      <c r="Q599" s="7">
        <f t="shared" si="21"/>
        <v>8.6246366399999967</v>
      </c>
      <c r="R599" s="60">
        <v>281.48124999999993</v>
      </c>
      <c r="S599" s="61">
        <v>2053.8560887499993</v>
      </c>
      <c r="T599" s="91"/>
      <c r="U599" s="89">
        <v>67952.457895945932</v>
      </c>
      <c r="V599" s="77" t="s">
        <v>27</v>
      </c>
      <c r="W599" s="80" t="s">
        <v>27</v>
      </c>
      <c r="X599" s="86">
        <f t="shared" si="20"/>
        <v>11622.487744847269</v>
      </c>
    </row>
    <row r="600" spans="1:24" x14ac:dyDescent="0.3">
      <c r="A600" s="93">
        <v>2008</v>
      </c>
      <c r="B600" s="100">
        <v>39527</v>
      </c>
      <c r="C600" s="33">
        <v>3</v>
      </c>
      <c r="D600" s="2">
        <v>20</v>
      </c>
      <c r="E600" s="33">
        <v>79</v>
      </c>
      <c r="F600" s="92">
        <v>444</v>
      </c>
      <c r="G600" s="4">
        <v>-1.2076666666666669</v>
      </c>
      <c r="H600" s="37">
        <v>281.71666666666653</v>
      </c>
      <c r="I600" s="4">
        <v>0.71732291666666681</v>
      </c>
      <c r="J600" s="37">
        <v>5.2679166666666655</v>
      </c>
      <c r="K600" s="4">
        <v>5.5928055555555547</v>
      </c>
      <c r="L600" s="37">
        <v>3.990472222222222</v>
      </c>
      <c r="M600" s="4">
        <v>1.4921249999999999</v>
      </c>
      <c r="N600" s="63">
        <v>35.213200000000001</v>
      </c>
      <c r="O600" s="6">
        <v>35.213200000000001</v>
      </c>
      <c r="P600" s="37">
        <v>3.0424204799999996</v>
      </c>
      <c r="Q600" s="7">
        <f t="shared" si="21"/>
        <v>3.0424204799999996</v>
      </c>
      <c r="R600" s="60">
        <v>281.71666666666653</v>
      </c>
      <c r="S600" s="61">
        <v>2055.5738299999989</v>
      </c>
      <c r="T600" s="91"/>
      <c r="U600" s="89">
        <v>67928.927206053675</v>
      </c>
      <c r="V600" s="77">
        <v>1.4800832913892475E-3</v>
      </c>
      <c r="W600" s="80">
        <v>4.4759622987889713E-5</v>
      </c>
      <c r="X600" s="86">
        <f t="shared" si="20"/>
        <v>11625.530165327269</v>
      </c>
    </row>
    <row r="601" spans="1:24" x14ac:dyDescent="0.3">
      <c r="A601" s="93">
        <v>2008</v>
      </c>
      <c r="B601" s="100">
        <v>39528</v>
      </c>
      <c r="C601" s="33">
        <v>3</v>
      </c>
      <c r="D601" s="2">
        <v>21</v>
      </c>
      <c r="E601" s="33">
        <v>80</v>
      </c>
      <c r="F601" s="92">
        <v>445</v>
      </c>
      <c r="G601" s="4">
        <v>2.1677291666666663</v>
      </c>
      <c r="H601" s="37">
        <v>289.86874999999992</v>
      </c>
      <c r="I601" s="4">
        <v>4.1557395833333324</v>
      </c>
      <c r="J601" s="37">
        <v>5.0164513888888891</v>
      </c>
      <c r="K601" s="4">
        <v>5.4399097222222226</v>
      </c>
      <c r="L601" s="37">
        <v>3.6230694444444445</v>
      </c>
      <c r="M601" s="4">
        <v>2.0188194444444445</v>
      </c>
      <c r="N601" s="63">
        <v>119.55625714285701</v>
      </c>
      <c r="O601" s="6">
        <v>119.55625714285701</v>
      </c>
      <c r="P601" s="37">
        <v>10.329660617142844</v>
      </c>
      <c r="Q601" s="7">
        <f t="shared" si="21"/>
        <v>10.329660617142846</v>
      </c>
      <c r="R601" s="60">
        <v>289.86874999999992</v>
      </c>
      <c r="S601" s="61">
        <v>2115.0563212499997</v>
      </c>
      <c r="T601" s="91"/>
      <c r="U601" s="89">
        <v>67905.396516161418</v>
      </c>
      <c r="V601" s="77">
        <v>4.8838702370998842E-3</v>
      </c>
      <c r="W601" s="80">
        <v>1.5202475141550301E-4</v>
      </c>
      <c r="X601" s="86">
        <f t="shared" si="20"/>
        <v>11635.859825944412</v>
      </c>
    </row>
    <row r="602" spans="1:24" x14ac:dyDescent="0.3">
      <c r="A602" s="93">
        <v>2008</v>
      </c>
      <c r="B602" s="100">
        <v>39529</v>
      </c>
      <c r="C602" s="33">
        <v>3</v>
      </c>
      <c r="D602" s="2">
        <v>22</v>
      </c>
      <c r="E602" s="33">
        <v>81</v>
      </c>
      <c r="F602" s="92">
        <v>446</v>
      </c>
      <c r="G602" s="4">
        <v>0.70256249999999987</v>
      </c>
      <c r="H602" s="37">
        <v>306.67708333333343</v>
      </c>
      <c r="I602" s="4">
        <v>3.1911354166666666</v>
      </c>
      <c r="J602" s="37">
        <v>5.1726874999999994</v>
      </c>
      <c r="K602" s="4">
        <v>5.3103680555555552</v>
      </c>
      <c r="L602" s="37">
        <v>3.5109652777777778</v>
      </c>
      <c r="M602" s="4">
        <v>3.404798611111111</v>
      </c>
      <c r="N602" s="63">
        <v>61.8582055555556</v>
      </c>
      <c r="O602" s="6">
        <v>61.8582055555556</v>
      </c>
      <c r="P602" s="37">
        <v>5.3445489600000036</v>
      </c>
      <c r="Q602" s="7">
        <f t="shared" si="21"/>
        <v>5.3445489600000036</v>
      </c>
      <c r="R602" s="60">
        <v>306.67708333333343</v>
      </c>
      <c r="S602" s="61">
        <v>2237.7000062500006</v>
      </c>
      <c r="T602" s="91"/>
      <c r="U602" s="89">
        <v>67881.865826269161</v>
      </c>
      <c r="V602" s="77">
        <v>2.3884117375306919E-3</v>
      </c>
      <c r="W602" s="80">
        <v>7.8686537241642773E-5</v>
      </c>
      <c r="X602" s="86">
        <f t="shared" si="20"/>
        <v>11641.204374904411</v>
      </c>
    </row>
    <row r="603" spans="1:24" x14ac:dyDescent="0.3">
      <c r="A603" s="93">
        <v>2008</v>
      </c>
      <c r="B603" s="100">
        <v>39530</v>
      </c>
      <c r="C603" s="33">
        <v>3</v>
      </c>
      <c r="D603" s="2">
        <v>23</v>
      </c>
      <c r="E603" s="33">
        <v>82</v>
      </c>
      <c r="F603" s="92">
        <v>447</v>
      </c>
      <c r="G603" s="4">
        <v>-5.0276458333333354</v>
      </c>
      <c r="H603" s="37">
        <v>307.82083333333327</v>
      </c>
      <c r="I603" s="4">
        <v>-1.3960000000000001</v>
      </c>
      <c r="J603" s="37">
        <v>5.1598541666666664</v>
      </c>
      <c r="K603" s="4">
        <v>5.3462152777777776</v>
      </c>
      <c r="L603" s="37">
        <v>3.7768958333333331</v>
      </c>
      <c r="M603" s="4">
        <v>3.1070624999999996</v>
      </c>
      <c r="N603" s="63">
        <v>58.728454838709702</v>
      </c>
      <c r="O603" s="6">
        <v>58.728454838709702</v>
      </c>
      <c r="P603" s="37">
        <v>5.0741384980645181</v>
      </c>
      <c r="Q603" s="7">
        <f t="shared" si="21"/>
        <v>5.0741384980645181</v>
      </c>
      <c r="R603" s="60">
        <v>307.82083333333327</v>
      </c>
      <c r="S603" s="61">
        <v>2246.0454924999995</v>
      </c>
      <c r="T603" s="91"/>
      <c r="U603" s="89">
        <v>67858.335136376903</v>
      </c>
      <c r="V603" s="77">
        <v>2.2591432430946272E-3</v>
      </c>
      <c r="W603" s="80">
        <v>7.4733079002971311E-5</v>
      </c>
      <c r="X603" s="86">
        <f t="shared" si="20"/>
        <v>11646.278513402476</v>
      </c>
    </row>
    <row r="604" spans="1:24" x14ac:dyDescent="0.3">
      <c r="A604" s="93">
        <v>2008</v>
      </c>
      <c r="B604" s="100">
        <v>39531</v>
      </c>
      <c r="C604" s="33">
        <v>3</v>
      </c>
      <c r="D604" s="2">
        <v>24</v>
      </c>
      <c r="E604" s="33">
        <v>83</v>
      </c>
      <c r="F604" s="92">
        <v>448</v>
      </c>
      <c r="G604" s="4">
        <v>-7.8642708333333351</v>
      </c>
      <c r="H604" s="37">
        <v>306.80625000000003</v>
      </c>
      <c r="I604" s="4">
        <v>-6.2146979166666654</v>
      </c>
      <c r="J604" s="37">
        <v>5.1130972222222226</v>
      </c>
      <c r="K604" s="4">
        <v>5.3937500000000007</v>
      </c>
      <c r="L604" s="37">
        <v>3.8387847222222233</v>
      </c>
      <c r="M604" s="4">
        <v>2.7053541666666661</v>
      </c>
      <c r="N604" s="63">
        <v>62.250399999999999</v>
      </c>
      <c r="O604" s="6">
        <v>62.250399999999999</v>
      </c>
      <c r="P604" s="37">
        <v>5.3784345599999996</v>
      </c>
      <c r="Q604" s="7">
        <f t="shared" si="21"/>
        <v>5.3784345600000005</v>
      </c>
      <c r="R604" s="60">
        <v>306.80625000000003</v>
      </c>
      <c r="S604" s="61">
        <v>2238.6424837500003</v>
      </c>
      <c r="T604" s="91"/>
      <c r="U604" s="89">
        <v>67834.804446484646</v>
      </c>
      <c r="V604" s="77">
        <v>2.4025428799110712E-3</v>
      </c>
      <c r="W604" s="80">
        <v>7.9244237671647149E-5</v>
      </c>
      <c r="X604" s="86">
        <f t="shared" si="20"/>
        <v>11651.656947962476</v>
      </c>
    </row>
    <row r="605" spans="1:24" x14ac:dyDescent="0.3">
      <c r="A605" s="93">
        <v>2008</v>
      </c>
      <c r="B605" s="100">
        <v>39532</v>
      </c>
      <c r="C605" s="33">
        <v>3</v>
      </c>
      <c r="D605" s="2">
        <v>25</v>
      </c>
      <c r="E605" s="33">
        <v>84</v>
      </c>
      <c r="F605" s="92">
        <v>449</v>
      </c>
      <c r="G605" s="4">
        <v>-8.7965208333333322</v>
      </c>
      <c r="H605" s="37">
        <v>307.02708333333322</v>
      </c>
      <c r="I605" s="4">
        <v>-5.5510625000000005</v>
      </c>
      <c r="J605" s="37">
        <v>5.0937847222222219</v>
      </c>
      <c r="K605" s="4">
        <v>5.3498472222222233</v>
      </c>
      <c r="L605" s="37">
        <v>3.8923124999999992</v>
      </c>
      <c r="M605" s="4">
        <v>2.421416666666667</v>
      </c>
      <c r="N605" s="63" t="s">
        <v>27</v>
      </c>
      <c r="O605" s="6">
        <v>63.993379166666699</v>
      </c>
      <c r="P605" s="37" t="s">
        <v>27</v>
      </c>
      <c r="Q605" s="7">
        <f t="shared" si="21"/>
        <v>5.5290279600000032</v>
      </c>
      <c r="R605" s="60">
        <v>307.02708333333322</v>
      </c>
      <c r="S605" s="61">
        <v>2240.2538162499991</v>
      </c>
      <c r="T605" s="91"/>
      <c r="U605" s="89">
        <v>67811.273756592389</v>
      </c>
      <c r="V605" s="77" t="s">
        <v>27</v>
      </c>
      <c r="W605" s="80" t="s">
        <v>27</v>
      </c>
      <c r="X605" s="86">
        <f t="shared" si="20"/>
        <v>11657.185975922475</v>
      </c>
    </row>
    <row r="606" spans="1:24" x14ac:dyDescent="0.3">
      <c r="A606" s="93">
        <v>2008</v>
      </c>
      <c r="B606" s="100">
        <v>39533</v>
      </c>
      <c r="C606" s="33">
        <v>3</v>
      </c>
      <c r="D606" s="2">
        <v>26</v>
      </c>
      <c r="E606" s="33">
        <v>85</v>
      </c>
      <c r="F606" s="92">
        <v>450</v>
      </c>
      <c r="G606" s="4">
        <v>-9.1788541666666656</v>
      </c>
      <c r="H606" s="37">
        <v>307.33333333333337</v>
      </c>
      <c r="I606" s="4">
        <v>-4.7024895833333318</v>
      </c>
      <c r="J606" s="37">
        <v>5.121645833333333</v>
      </c>
      <c r="K606" s="4">
        <v>5.3102291666666659</v>
      </c>
      <c r="L606" s="37">
        <v>3.9454861111111108</v>
      </c>
      <c r="M606" s="4">
        <v>2.1613263888888894</v>
      </c>
      <c r="N606" s="63" t="s">
        <v>27</v>
      </c>
      <c r="O606" s="6">
        <v>65.7363583333333</v>
      </c>
      <c r="P606" s="37" t="s">
        <v>27</v>
      </c>
      <c r="Q606" s="7">
        <f t="shared" si="21"/>
        <v>5.679621359999997</v>
      </c>
      <c r="R606" s="60">
        <v>307.33333333333337</v>
      </c>
      <c r="S606" s="61">
        <v>2242.4884000000002</v>
      </c>
      <c r="T606" s="91"/>
      <c r="U606" s="89">
        <v>67787.743066700132</v>
      </c>
      <c r="V606" s="77" t="s">
        <v>27</v>
      </c>
      <c r="W606" s="80" t="s">
        <v>27</v>
      </c>
      <c r="X606" s="86">
        <f t="shared" si="20"/>
        <v>11662.865597282474</v>
      </c>
    </row>
    <row r="607" spans="1:24" x14ac:dyDescent="0.3">
      <c r="A607" s="93">
        <v>2008</v>
      </c>
      <c r="B607" s="100">
        <v>39534</v>
      </c>
      <c r="C607" s="33">
        <v>3</v>
      </c>
      <c r="D607" s="2">
        <v>27</v>
      </c>
      <c r="E607" s="33">
        <v>86</v>
      </c>
      <c r="F607" s="92">
        <v>451</v>
      </c>
      <c r="G607" s="4">
        <v>-8.5941250000000036</v>
      </c>
      <c r="H607" s="37">
        <v>307.74999999999994</v>
      </c>
      <c r="I607" s="4">
        <v>-4.480437499999999</v>
      </c>
      <c r="J607" s="37">
        <v>5.073555555555556</v>
      </c>
      <c r="K607" s="4">
        <v>5.272159722222221</v>
      </c>
      <c r="L607" s="37">
        <v>3.9967152777777777</v>
      </c>
      <c r="M607" s="4">
        <v>2.0447361111111113</v>
      </c>
      <c r="N607" s="63" t="s">
        <v>27</v>
      </c>
      <c r="O607" s="6">
        <v>67.4793375</v>
      </c>
      <c r="P607" s="37" t="s">
        <v>27</v>
      </c>
      <c r="Q607" s="7">
        <f t="shared" si="21"/>
        <v>5.8302147599999996</v>
      </c>
      <c r="R607" s="60">
        <v>307.74999999999994</v>
      </c>
      <c r="S607" s="61">
        <v>2245.5286499999997</v>
      </c>
      <c r="T607" s="91"/>
      <c r="U607" s="89">
        <v>67764.212376807875</v>
      </c>
      <c r="V607" s="77" t="s">
        <v>27</v>
      </c>
      <c r="W607" s="80" t="s">
        <v>27</v>
      </c>
      <c r="X607" s="86">
        <f t="shared" si="20"/>
        <v>11668.695812042475</v>
      </c>
    </row>
    <row r="608" spans="1:24" x14ac:dyDescent="0.3">
      <c r="A608" s="93">
        <v>2008</v>
      </c>
      <c r="B608" s="100">
        <v>39535</v>
      </c>
      <c r="C608" s="33">
        <v>3</v>
      </c>
      <c r="D608" s="2">
        <v>28</v>
      </c>
      <c r="E608" s="33">
        <v>87</v>
      </c>
      <c r="F608" s="92">
        <v>452</v>
      </c>
      <c r="G608" s="4">
        <v>-6.0681666666666665</v>
      </c>
      <c r="H608" s="37">
        <v>306.71666666666658</v>
      </c>
      <c r="I608" s="4">
        <v>-2.8157083333333333</v>
      </c>
      <c r="J608" s="37">
        <v>5.1221666666666676</v>
      </c>
      <c r="K608" s="4">
        <v>5.3236666666666661</v>
      </c>
      <c r="L608" s="37">
        <v>3.9752152777777781</v>
      </c>
      <c r="M608" s="4">
        <v>1.9340208333333333</v>
      </c>
      <c r="N608" s="63" t="s">
        <v>27</v>
      </c>
      <c r="O608" s="6">
        <v>69.2223166666667</v>
      </c>
      <c r="P608" s="37" t="s">
        <v>27</v>
      </c>
      <c r="Q608" s="7">
        <f t="shared" si="21"/>
        <v>5.9808081600000031</v>
      </c>
      <c r="R608" s="60">
        <v>306.71666666666658</v>
      </c>
      <c r="S608" s="61">
        <v>2237.9888299999993</v>
      </c>
      <c r="T608" s="91"/>
      <c r="U608" s="89">
        <v>67740.681686915617</v>
      </c>
      <c r="V608" s="77" t="s">
        <v>27</v>
      </c>
      <c r="W608" s="80" t="s">
        <v>27</v>
      </c>
      <c r="X608" s="86">
        <f t="shared" si="20"/>
        <v>11674.676620202476</v>
      </c>
    </row>
    <row r="609" spans="1:24" x14ac:dyDescent="0.3">
      <c r="A609" s="93">
        <v>2008</v>
      </c>
      <c r="B609" s="100">
        <v>39536</v>
      </c>
      <c r="C609" s="33">
        <v>3</v>
      </c>
      <c r="D609" s="2">
        <v>29</v>
      </c>
      <c r="E609" s="33">
        <v>88</v>
      </c>
      <c r="F609" s="92">
        <v>453</v>
      </c>
      <c r="G609" s="4">
        <v>-2.402520833333333</v>
      </c>
      <c r="H609" s="37">
        <v>304.45416666666665</v>
      </c>
      <c r="I609" s="4">
        <v>0.5927291666666672</v>
      </c>
      <c r="J609" s="37">
        <v>5.123368055555555</v>
      </c>
      <c r="K609" s="4">
        <v>5.3651597222222236</v>
      </c>
      <c r="L609" s="37">
        <v>4.0157361111111127</v>
      </c>
      <c r="M609" s="4">
        <v>1.9004652777777775</v>
      </c>
      <c r="N609" s="63" t="s">
        <v>27</v>
      </c>
      <c r="O609" s="6">
        <v>70.9652958333333</v>
      </c>
      <c r="P609" s="37" t="s">
        <v>27</v>
      </c>
      <c r="Q609" s="7">
        <f t="shared" si="21"/>
        <v>6.1314015599999969</v>
      </c>
      <c r="R609" s="60">
        <v>304.45416666666665</v>
      </c>
      <c r="S609" s="61">
        <v>2221.4802725</v>
      </c>
      <c r="T609" s="91"/>
      <c r="U609" s="89">
        <v>67717.15099702336</v>
      </c>
      <c r="V609" s="77" t="s">
        <v>27</v>
      </c>
      <c r="W609" s="80" t="s">
        <v>27</v>
      </c>
      <c r="X609" s="86">
        <f t="shared" si="20"/>
        <v>11680.808021762476</v>
      </c>
    </row>
    <row r="610" spans="1:24" x14ac:dyDescent="0.3">
      <c r="A610" s="93">
        <v>2008</v>
      </c>
      <c r="B610" s="100">
        <v>39537</v>
      </c>
      <c r="C610" s="33">
        <v>3</v>
      </c>
      <c r="D610" s="2">
        <v>30</v>
      </c>
      <c r="E610" s="33">
        <v>89</v>
      </c>
      <c r="F610" s="92">
        <v>454</v>
      </c>
      <c r="G610" s="4">
        <v>0.12824999999999981</v>
      </c>
      <c r="H610" s="37">
        <v>303.21458333333334</v>
      </c>
      <c r="I610" s="4">
        <v>2.8385833333333332</v>
      </c>
      <c r="J610" s="37">
        <v>5.1958055555555553</v>
      </c>
      <c r="K610" s="4">
        <v>5.3690416666666652</v>
      </c>
      <c r="L610" s="37">
        <v>4.011541666666667</v>
      </c>
      <c r="M610" s="4">
        <v>1.7970069444444439</v>
      </c>
      <c r="N610" s="63">
        <v>72.708275</v>
      </c>
      <c r="O610" s="6">
        <v>72.708275</v>
      </c>
      <c r="P610" s="37">
        <v>6.2819949599999996</v>
      </c>
      <c r="Q610" s="7">
        <f t="shared" si="21"/>
        <v>6.2819949599999996</v>
      </c>
      <c r="R610" s="60">
        <v>303.21458333333334</v>
      </c>
      <c r="S610" s="61">
        <v>2212.4355287499998</v>
      </c>
      <c r="T610" s="91"/>
      <c r="U610" s="89">
        <v>67693.620307131103</v>
      </c>
      <c r="V610" s="77">
        <v>2.8394024948375572E-3</v>
      </c>
      <c r="W610" s="80">
        <v>9.2763710682893983E-5</v>
      </c>
      <c r="X610" s="86">
        <f t="shared" si="20"/>
        <v>11687.090016722475</v>
      </c>
    </row>
    <row r="611" spans="1:24" x14ac:dyDescent="0.3">
      <c r="A611" s="93">
        <v>2008</v>
      </c>
      <c r="B611" s="100">
        <v>39538</v>
      </c>
      <c r="C611" s="33">
        <v>3</v>
      </c>
      <c r="D611" s="2">
        <v>31</v>
      </c>
      <c r="E611" s="33">
        <v>90</v>
      </c>
      <c r="F611" s="92">
        <v>455</v>
      </c>
      <c r="G611" s="4">
        <v>1.2961666666666665</v>
      </c>
      <c r="H611" s="37">
        <v>303.23750000000013</v>
      </c>
      <c r="I611" s="4">
        <v>4.216874999999999</v>
      </c>
      <c r="J611" s="37">
        <v>5.2103611111111112</v>
      </c>
      <c r="K611" s="4">
        <v>5.3810069444444446</v>
      </c>
      <c r="L611" s="37">
        <v>4.053319444444444</v>
      </c>
      <c r="M611" s="4">
        <v>1.8390069444444446</v>
      </c>
      <c r="N611" s="63">
        <v>100.137886666667</v>
      </c>
      <c r="O611" s="6">
        <v>100.137886666667</v>
      </c>
      <c r="P611" s="37">
        <v>8.6519134080000288</v>
      </c>
      <c r="Q611" s="7">
        <f t="shared" si="21"/>
        <v>8.6519134080000271</v>
      </c>
      <c r="R611" s="60">
        <v>303.23750000000013</v>
      </c>
      <c r="S611" s="61">
        <v>2212.6027425000007</v>
      </c>
      <c r="T611" s="91"/>
      <c r="U611" s="89">
        <v>67670.089617238846</v>
      </c>
      <c r="V611" s="77">
        <v>3.9102877537900487E-3</v>
      </c>
      <c r="W611" s="80">
        <v>1.2780691674630544E-4</v>
      </c>
      <c r="X611" s="86">
        <f t="shared" si="20"/>
        <v>11695.741930130476</v>
      </c>
    </row>
    <row r="612" spans="1:24" x14ac:dyDescent="0.3">
      <c r="A612" s="93">
        <v>2008</v>
      </c>
      <c r="B612" s="100">
        <v>39539</v>
      </c>
      <c r="C612" s="33">
        <v>4</v>
      </c>
      <c r="D612" s="2">
        <v>1</v>
      </c>
      <c r="E612" s="33">
        <v>91</v>
      </c>
      <c r="F612" s="92">
        <v>456</v>
      </c>
      <c r="G612" s="4">
        <v>2.2494375000000009</v>
      </c>
      <c r="H612" s="37">
        <v>302.84375</v>
      </c>
      <c r="I612" s="4">
        <v>5.3357187499999998</v>
      </c>
      <c r="J612" s="37">
        <v>5.1501111111111113</v>
      </c>
      <c r="K612" s="4">
        <v>5.101055555555555</v>
      </c>
      <c r="L612" s="37">
        <v>3.4687152777777777</v>
      </c>
      <c r="M612" s="4">
        <v>1.942159722222222</v>
      </c>
      <c r="N612" s="63" t="s">
        <v>27</v>
      </c>
      <c r="O612" s="6">
        <v>95.655344814814796</v>
      </c>
      <c r="P612" s="37" t="s">
        <v>27</v>
      </c>
      <c r="Q612" s="7">
        <f t="shared" si="21"/>
        <v>8.2646217919999998</v>
      </c>
      <c r="R612" s="60">
        <v>302.84375</v>
      </c>
      <c r="S612" s="61">
        <v>2209.7297062499997</v>
      </c>
      <c r="T612" s="91"/>
      <c r="U612" s="89">
        <v>67646.558927346588</v>
      </c>
      <c r="V612" s="77" t="s">
        <v>27</v>
      </c>
      <c r="W612" s="80" t="s">
        <v>27</v>
      </c>
      <c r="X612" s="86">
        <f t="shared" si="20"/>
        <v>11704.006551922475</v>
      </c>
    </row>
    <row r="613" spans="1:24" x14ac:dyDescent="0.3">
      <c r="A613" s="93">
        <v>2008</v>
      </c>
      <c r="B613" s="100">
        <v>39540</v>
      </c>
      <c r="C613" s="33">
        <v>4</v>
      </c>
      <c r="D613" s="2">
        <v>2</v>
      </c>
      <c r="E613" s="33">
        <v>92</v>
      </c>
      <c r="F613" s="92">
        <v>457</v>
      </c>
      <c r="G613" s="4">
        <v>2.3141666666666669</v>
      </c>
      <c r="H613" s="37">
        <v>302.33958333333339</v>
      </c>
      <c r="I613" s="4">
        <v>4.4832187499999998</v>
      </c>
      <c r="J613" s="37">
        <v>5.1701805555555547</v>
      </c>
      <c r="K613" s="4">
        <v>4.878520833333333</v>
      </c>
      <c r="L613" s="37">
        <v>2.9725208333333337</v>
      </c>
      <c r="M613" s="4">
        <v>1.871201388888889</v>
      </c>
      <c r="N613" s="63" t="s">
        <v>27</v>
      </c>
      <c r="O613" s="6">
        <v>91.172802962963004</v>
      </c>
      <c r="P613" s="37" t="s">
        <v>27</v>
      </c>
      <c r="Q613" s="7">
        <f t="shared" si="21"/>
        <v>7.8773301760000027</v>
      </c>
      <c r="R613" s="60">
        <v>302.33958333333339</v>
      </c>
      <c r="S613" s="61">
        <v>2206.0510037500003</v>
      </c>
      <c r="T613" s="91"/>
      <c r="U613" s="89">
        <v>67623.028237454331</v>
      </c>
      <c r="V613" s="77" t="s">
        <v>27</v>
      </c>
      <c r="W613" s="80" t="s">
        <v>27</v>
      </c>
      <c r="X613" s="86">
        <f t="shared" si="20"/>
        <v>11711.883882098475</v>
      </c>
    </row>
    <row r="614" spans="1:24" x14ac:dyDescent="0.3">
      <c r="A614" s="93">
        <v>2008</v>
      </c>
      <c r="B614" s="100">
        <v>39541</v>
      </c>
      <c r="C614" s="33">
        <v>4</v>
      </c>
      <c r="D614" s="2">
        <v>3</v>
      </c>
      <c r="E614" s="33">
        <v>93</v>
      </c>
      <c r="F614" s="92">
        <v>458</v>
      </c>
      <c r="G614" s="4">
        <v>1.933208333333333</v>
      </c>
      <c r="H614" s="37">
        <v>302.26249999999999</v>
      </c>
      <c r="I614" s="4">
        <v>4.2132708333333326</v>
      </c>
      <c r="J614" s="37">
        <v>4.9389097222222222</v>
      </c>
      <c r="K614" s="4">
        <v>4.8009236111111102</v>
      </c>
      <c r="L614" s="37">
        <v>2.9728263888888899</v>
      </c>
      <c r="M614" s="4">
        <v>2.0663888888888891</v>
      </c>
      <c r="N614" s="63">
        <v>86.690261111111099</v>
      </c>
      <c r="O614" s="6">
        <v>86.690261111111099</v>
      </c>
      <c r="P614" s="37">
        <v>7.4900385599999986</v>
      </c>
      <c r="Q614" s="7">
        <f t="shared" si="21"/>
        <v>7.4900385599999986</v>
      </c>
      <c r="R614" s="60">
        <v>302.26249999999999</v>
      </c>
      <c r="S614" s="61">
        <v>2205.4885574999998</v>
      </c>
      <c r="T614" s="91"/>
      <c r="U614" s="89">
        <v>67599.497547562074</v>
      </c>
      <c r="V614" s="77">
        <v>3.3960904192993071E-3</v>
      </c>
      <c r="W614" s="80">
        <v>1.1076730837658538E-4</v>
      </c>
      <c r="X614" s="86">
        <f t="shared" si="20"/>
        <v>11719.373920658474</v>
      </c>
    </row>
    <row r="615" spans="1:24" x14ac:dyDescent="0.3">
      <c r="A615" s="93">
        <v>2008</v>
      </c>
      <c r="B615" s="100">
        <v>39542</v>
      </c>
      <c r="C615" s="33">
        <v>4</v>
      </c>
      <c r="D615" s="2">
        <v>4</v>
      </c>
      <c r="E615" s="33">
        <v>94</v>
      </c>
      <c r="F615" s="92">
        <v>459</v>
      </c>
      <c r="G615" s="4">
        <v>5.2519791666666675</v>
      </c>
      <c r="H615" s="37">
        <v>303.86874999999992</v>
      </c>
      <c r="I615" s="4">
        <v>7.6438229166666654</v>
      </c>
      <c r="J615" s="37">
        <v>5.0557777777777781</v>
      </c>
      <c r="K615" s="4">
        <v>5.088298611111111</v>
      </c>
      <c r="L615" s="37">
        <v>3.512673611111111</v>
      </c>
      <c r="M615" s="4">
        <v>2.598930555555556</v>
      </c>
      <c r="N615" s="63">
        <v>107.6328</v>
      </c>
      <c r="O615" s="6">
        <v>107.6328</v>
      </c>
      <c r="P615" s="37">
        <v>9.2994739199999987</v>
      </c>
      <c r="Q615" s="7">
        <f t="shared" si="21"/>
        <v>9.2994739200000005</v>
      </c>
      <c r="R615" s="60">
        <v>303.86874999999992</v>
      </c>
      <c r="S615" s="61">
        <v>2217.2087212499991</v>
      </c>
      <c r="T615" s="91"/>
      <c r="U615" s="89">
        <v>67575.966857669817</v>
      </c>
      <c r="V615" s="77">
        <v>4.1942257537022588E-3</v>
      </c>
      <c r="W615" s="80">
        <v>1.3757763374331035E-4</v>
      </c>
      <c r="X615" s="86">
        <f t="shared" si="20"/>
        <v>11728.673394578474</v>
      </c>
    </row>
    <row r="616" spans="1:24" x14ac:dyDescent="0.3">
      <c r="A616" s="93">
        <v>2008</v>
      </c>
      <c r="B616" s="100">
        <v>39543</v>
      </c>
      <c r="C616" s="33">
        <v>4</v>
      </c>
      <c r="D616" s="2">
        <v>5</v>
      </c>
      <c r="E616" s="33">
        <v>95</v>
      </c>
      <c r="F616" s="92">
        <v>460</v>
      </c>
      <c r="G616" s="4">
        <v>0.25727083333333334</v>
      </c>
      <c r="H616" s="37">
        <v>303.73541666666665</v>
      </c>
      <c r="I616" s="4">
        <v>3.6532395833333329</v>
      </c>
      <c r="J616" s="37">
        <v>5.2431666666666645</v>
      </c>
      <c r="K616" s="4">
        <v>5.3872430555555546</v>
      </c>
      <c r="L616" s="37">
        <v>3.8959791666666681</v>
      </c>
      <c r="M616" s="4">
        <v>2.5089166666666669</v>
      </c>
      <c r="N616" s="63">
        <v>11.6311</v>
      </c>
      <c r="O616" s="6">
        <v>11.6311</v>
      </c>
      <c r="P616" s="37">
        <v>1.0049270399999999</v>
      </c>
      <c r="Q616" s="7">
        <f t="shared" si="21"/>
        <v>1.0049270400000001</v>
      </c>
      <c r="R616" s="60">
        <v>303.73541666666665</v>
      </c>
      <c r="S616" s="61">
        <v>2216.2358412499998</v>
      </c>
      <c r="T616" s="91"/>
      <c r="U616" s="89">
        <v>67552.43616777756</v>
      </c>
      <c r="V616" s="77">
        <v>4.5343867349117577E-4</v>
      </c>
      <c r="W616" s="80">
        <v>1.4872567647761969E-5</v>
      </c>
      <c r="X616" s="86">
        <f t="shared" si="20"/>
        <v>11729.678321618474</v>
      </c>
    </row>
    <row r="617" spans="1:24" x14ac:dyDescent="0.3">
      <c r="A617" s="93">
        <v>2008</v>
      </c>
      <c r="B617" s="100">
        <v>39544</v>
      </c>
      <c r="C617" s="33">
        <v>4</v>
      </c>
      <c r="D617" s="2">
        <v>6</v>
      </c>
      <c r="E617" s="33">
        <v>96</v>
      </c>
      <c r="F617" s="92">
        <v>461</v>
      </c>
      <c r="G617" s="4">
        <v>1.540375</v>
      </c>
      <c r="H617" s="37">
        <v>303.77083333333331</v>
      </c>
      <c r="I617" s="4">
        <v>3.551541666666667</v>
      </c>
      <c r="J617" s="37">
        <v>5.1608680555555573</v>
      </c>
      <c r="K617" s="4">
        <v>5.3441319444444453</v>
      </c>
      <c r="L617" s="37">
        <v>3.8942847222222228</v>
      </c>
      <c r="M617" s="4">
        <v>2.4827777777777773</v>
      </c>
      <c r="N617" s="63">
        <v>41.694618518518503</v>
      </c>
      <c r="O617" s="6">
        <v>41.694618518518503</v>
      </c>
      <c r="P617" s="37">
        <v>3.6024150399999986</v>
      </c>
      <c r="Q617" s="7">
        <f t="shared" si="21"/>
        <v>3.602415039999999</v>
      </c>
      <c r="R617" s="60">
        <v>303.77083333333331</v>
      </c>
      <c r="S617" s="61">
        <v>2216.4942624999999</v>
      </c>
      <c r="T617" s="91"/>
      <c r="U617" s="89">
        <v>67528.905477885302</v>
      </c>
      <c r="V617" s="77">
        <v>1.6252760500885793E-3</v>
      </c>
      <c r="W617" s="80">
        <v>5.3334373077112865E-5</v>
      </c>
      <c r="X617" s="86">
        <f t="shared" si="20"/>
        <v>11733.280736658475</v>
      </c>
    </row>
    <row r="618" spans="1:24" x14ac:dyDescent="0.3">
      <c r="A618" s="93">
        <v>2008</v>
      </c>
      <c r="B618" s="100">
        <v>39545</v>
      </c>
      <c r="C618" s="33">
        <v>4</v>
      </c>
      <c r="D618" s="2">
        <v>7</v>
      </c>
      <c r="E618" s="33">
        <v>97</v>
      </c>
      <c r="F618" s="92">
        <v>462</v>
      </c>
      <c r="G618" s="4">
        <v>4.7374791666666658</v>
      </c>
      <c r="H618" s="37">
        <v>303.6229166666667</v>
      </c>
      <c r="I618" s="4">
        <v>7.933958333333333</v>
      </c>
      <c r="J618" s="37">
        <v>5.2085902777777777</v>
      </c>
      <c r="K618" s="4">
        <v>5.4236597222222223</v>
      </c>
      <c r="L618" s="37">
        <v>3.9831111111111119</v>
      </c>
      <c r="M618" s="4">
        <v>3.0294861111111113</v>
      </c>
      <c r="N618" s="63">
        <v>59.105400000000003</v>
      </c>
      <c r="O618" s="6">
        <v>59.105400000000003</v>
      </c>
      <c r="P618" s="37">
        <v>5.1067065600000001</v>
      </c>
      <c r="Q618" s="7">
        <f t="shared" si="21"/>
        <v>5.1067065600000001</v>
      </c>
      <c r="R618" s="60">
        <v>303.6229166666667</v>
      </c>
      <c r="S618" s="61">
        <v>2215.4149737500002</v>
      </c>
      <c r="T618" s="91"/>
      <c r="U618" s="89">
        <v>67505.374787993045</v>
      </c>
      <c r="V618" s="77">
        <v>2.3050790125138288E-3</v>
      </c>
      <c r="W618" s="80">
        <v>7.5633890010812444E-5</v>
      </c>
      <c r="X618" s="86">
        <f t="shared" si="20"/>
        <v>11738.387443218475</v>
      </c>
    </row>
    <row r="619" spans="1:24" x14ac:dyDescent="0.3">
      <c r="A619" s="93">
        <v>2008</v>
      </c>
      <c r="B619" s="100">
        <v>39546</v>
      </c>
      <c r="C619" s="33">
        <v>4</v>
      </c>
      <c r="D619" s="2">
        <v>8</v>
      </c>
      <c r="E619" s="33">
        <v>98</v>
      </c>
      <c r="F619" s="92">
        <v>463</v>
      </c>
      <c r="G619" s="4">
        <v>4.8215416666666666</v>
      </c>
      <c r="H619" s="37">
        <v>303.46666666666653</v>
      </c>
      <c r="I619" s="4">
        <v>5.6623125000000005</v>
      </c>
      <c r="J619" s="37">
        <v>5.1774305555555564</v>
      </c>
      <c r="K619" s="4">
        <v>5.3718680555555567</v>
      </c>
      <c r="L619" s="37">
        <v>3.9289861111111115</v>
      </c>
      <c r="M619" s="4">
        <v>3.6675486111111106</v>
      </c>
      <c r="N619" s="63" t="s">
        <v>27</v>
      </c>
      <c r="O619" s="6">
        <v>70.628103846153905</v>
      </c>
      <c r="P619" s="37" t="s">
        <v>27</v>
      </c>
      <c r="Q619" s="7">
        <f t="shared" si="21"/>
        <v>6.1022681723076984</v>
      </c>
      <c r="R619" s="60">
        <v>303.46666666666653</v>
      </c>
      <c r="S619" s="61">
        <v>2214.274879999999</v>
      </c>
      <c r="T619" s="91"/>
      <c r="U619" s="89">
        <v>67481.844098100788</v>
      </c>
      <c r="V619" s="77" t="s">
        <v>27</v>
      </c>
      <c r="W619" s="80" t="s">
        <v>27</v>
      </c>
      <c r="X619" s="86">
        <f t="shared" si="20"/>
        <v>11744.489711390783</v>
      </c>
    </row>
    <row r="620" spans="1:24" x14ac:dyDescent="0.3">
      <c r="A620" s="93">
        <v>2008</v>
      </c>
      <c r="B620" s="100">
        <v>39547</v>
      </c>
      <c r="C620" s="33">
        <v>4</v>
      </c>
      <c r="D620" s="2">
        <v>9</v>
      </c>
      <c r="E620" s="33">
        <v>99</v>
      </c>
      <c r="F620" s="92">
        <v>464</v>
      </c>
      <c r="G620" s="4">
        <v>8.7680000000000007</v>
      </c>
      <c r="H620" s="37">
        <v>303.38333333333321</v>
      </c>
      <c r="I620" s="4">
        <v>10.849052083333333</v>
      </c>
      <c r="J620" s="37">
        <v>5.2059097222222235</v>
      </c>
      <c r="K620" s="4">
        <v>5.4469722222222225</v>
      </c>
      <c r="L620" s="37">
        <v>4.2410138888888884</v>
      </c>
      <c r="M620" s="4">
        <v>4.5033541666666661</v>
      </c>
      <c r="N620" s="63">
        <v>82.150807692307694</v>
      </c>
      <c r="O620" s="6">
        <v>82.150807692307694</v>
      </c>
      <c r="P620" s="37">
        <v>7.0978297846153842</v>
      </c>
      <c r="Q620" s="7">
        <f t="shared" si="21"/>
        <v>7.0978297846153842</v>
      </c>
      <c r="R620" s="60">
        <v>303.38333333333321</v>
      </c>
      <c r="S620" s="61">
        <v>2213.6668299999992</v>
      </c>
      <c r="T620" s="91"/>
      <c r="U620" s="89">
        <v>67458.313408208531</v>
      </c>
      <c r="V620" s="77">
        <v>3.2063676829884049E-3</v>
      </c>
      <c r="W620" s="80">
        <v>1.0520235702146452E-4</v>
      </c>
      <c r="X620" s="86">
        <f t="shared" si="20"/>
        <v>11751.587541175399</v>
      </c>
    </row>
    <row r="621" spans="1:24" x14ac:dyDescent="0.3">
      <c r="A621" s="93">
        <v>2008</v>
      </c>
      <c r="B621" s="100">
        <v>39548</v>
      </c>
      <c r="C621" s="33">
        <v>4</v>
      </c>
      <c r="D621" s="2">
        <v>10</v>
      </c>
      <c r="E621" s="33">
        <v>100</v>
      </c>
      <c r="F621" s="92">
        <v>465</v>
      </c>
      <c r="G621" s="4">
        <v>11.619437499999998</v>
      </c>
      <c r="H621" s="37">
        <v>303.49583333333345</v>
      </c>
      <c r="I621" s="4">
        <v>13.470666666666666</v>
      </c>
      <c r="J621" s="37">
        <v>5.089291666666667</v>
      </c>
      <c r="K621" s="4">
        <v>5.4647430555555561</v>
      </c>
      <c r="L621" s="37">
        <v>4.4660624999999996</v>
      </c>
      <c r="M621" s="4">
        <v>6.5979722222222223</v>
      </c>
      <c r="N621" s="63">
        <v>93.431502325581405</v>
      </c>
      <c r="O621" s="6">
        <v>93.431502325581405</v>
      </c>
      <c r="P621" s="37">
        <v>8.0724818009302339</v>
      </c>
      <c r="Q621" s="7">
        <f t="shared" si="21"/>
        <v>8.0724818009302339</v>
      </c>
      <c r="R621" s="60">
        <v>303.49583333333345</v>
      </c>
      <c r="S621" s="61">
        <v>2214.4876975000006</v>
      </c>
      <c r="T621" s="91"/>
      <c r="U621" s="89">
        <v>67434.782718316274</v>
      </c>
      <c r="V621" s="77">
        <v>3.645304424153493E-3</v>
      </c>
      <c r="W621" s="80">
        <v>1.1969313254022343E-4</v>
      </c>
      <c r="X621" s="86">
        <f t="shared" si="20"/>
        <v>11759.660022976328</v>
      </c>
    </row>
    <row r="622" spans="1:24" x14ac:dyDescent="0.3">
      <c r="A622" s="93">
        <v>2008</v>
      </c>
      <c r="B622" s="100">
        <v>39549</v>
      </c>
      <c r="C622" s="33">
        <v>4</v>
      </c>
      <c r="D622" s="2">
        <v>11</v>
      </c>
      <c r="E622" s="33">
        <v>101</v>
      </c>
      <c r="F622" s="92">
        <v>466</v>
      </c>
      <c r="G622" s="4">
        <v>13.201000000000001</v>
      </c>
      <c r="H622" s="37">
        <v>303.33541666666667</v>
      </c>
      <c r="I622" s="4">
        <v>15.096770833333331</v>
      </c>
      <c r="J622" s="37">
        <v>5.1253263888888876</v>
      </c>
      <c r="K622" s="4">
        <v>5.4561736111111108</v>
      </c>
      <c r="L622" s="37">
        <v>4.4570694444444436</v>
      </c>
      <c r="M622" s="4">
        <v>6.9657708333333304</v>
      </c>
      <c r="N622" s="63">
        <v>124.320654166667</v>
      </c>
      <c r="O622" s="6">
        <v>124.320654166667</v>
      </c>
      <c r="P622" s="37">
        <v>10.741304520000028</v>
      </c>
      <c r="Q622" s="7">
        <f t="shared" si="21"/>
        <v>10.74130452000003</v>
      </c>
      <c r="R622" s="60">
        <v>303.33541666666667</v>
      </c>
      <c r="S622" s="61">
        <v>2213.3172012499999</v>
      </c>
      <c r="T622" s="91"/>
      <c r="U622" s="89">
        <v>67411.252028424016</v>
      </c>
      <c r="V622" s="77">
        <v>4.8530344019075689E-3</v>
      </c>
      <c r="W622" s="80">
        <v>1.5932411586892496E-4</v>
      </c>
      <c r="X622" s="86">
        <f t="shared" si="20"/>
        <v>11770.401327496327</v>
      </c>
    </row>
    <row r="623" spans="1:24" x14ac:dyDescent="0.3">
      <c r="A623" s="93">
        <v>2008</v>
      </c>
      <c r="B623" s="100">
        <v>39550</v>
      </c>
      <c r="C623" s="33">
        <v>4</v>
      </c>
      <c r="D623" s="2">
        <v>12</v>
      </c>
      <c r="E623" s="33">
        <v>102</v>
      </c>
      <c r="F623" s="92">
        <v>467</v>
      </c>
      <c r="G623" s="4">
        <v>6.1622916666666674</v>
      </c>
      <c r="H623" s="37">
        <v>302.76458333333329</v>
      </c>
      <c r="I623" s="4">
        <v>9.5516354166666666</v>
      </c>
      <c r="J623" s="37">
        <v>5.2343263888888885</v>
      </c>
      <c r="K623" s="4">
        <v>5.5025138888888883</v>
      </c>
      <c r="L623" s="37">
        <v>4.5887013888888886</v>
      </c>
      <c r="M623" s="4">
        <v>5.7458819444444451</v>
      </c>
      <c r="N623" s="63">
        <v>49.354104878048801</v>
      </c>
      <c r="O623" s="6">
        <v>49.354104878048801</v>
      </c>
      <c r="P623" s="37">
        <v>4.2641946614634163</v>
      </c>
      <c r="Q623" s="7">
        <f t="shared" si="21"/>
        <v>4.2641946614634172</v>
      </c>
      <c r="R623" s="60">
        <v>302.76458333333329</v>
      </c>
      <c r="S623" s="61">
        <v>2209.1520587499995</v>
      </c>
      <c r="T623" s="91"/>
      <c r="U623" s="89">
        <v>67387.721338531759</v>
      </c>
      <c r="V623" s="77">
        <v>1.9302404488517725E-3</v>
      </c>
      <c r="W623" s="80">
        <v>6.3273797478307487E-5</v>
      </c>
      <c r="X623" s="86">
        <f t="shared" si="20"/>
        <v>11774.665522157791</v>
      </c>
    </row>
    <row r="624" spans="1:24" x14ac:dyDescent="0.3">
      <c r="A624" s="93">
        <v>2008</v>
      </c>
      <c r="B624" s="100">
        <v>39551</v>
      </c>
      <c r="C624" s="33">
        <v>4</v>
      </c>
      <c r="D624" s="2">
        <v>13</v>
      </c>
      <c r="E624" s="33">
        <v>103</v>
      </c>
      <c r="F624" s="92">
        <v>468</v>
      </c>
      <c r="G624" s="4">
        <v>8.0144583333333319</v>
      </c>
      <c r="H624" s="37">
        <v>302.39375000000001</v>
      </c>
      <c r="I624" s="4">
        <v>10.869</v>
      </c>
      <c r="J624" s="37">
        <v>5.2127986111111113</v>
      </c>
      <c r="K624" s="4">
        <v>5.5378263888888881</v>
      </c>
      <c r="L624" s="37">
        <v>4.6225208333333345</v>
      </c>
      <c r="M624" s="4">
        <v>6.4042013888888887</v>
      </c>
      <c r="N624" s="63">
        <v>70.989631578947396</v>
      </c>
      <c r="O624" s="6">
        <v>70.989631578947396</v>
      </c>
      <c r="P624" s="37">
        <v>6.1335041684210552</v>
      </c>
      <c r="Q624" s="7">
        <f t="shared" si="21"/>
        <v>6.1335041684210552</v>
      </c>
      <c r="R624" s="60">
        <v>302.39375000000001</v>
      </c>
      <c r="S624" s="61">
        <v>2206.4462362499999</v>
      </c>
      <c r="T624" s="91"/>
      <c r="U624" s="89">
        <v>67364.190648639502</v>
      </c>
      <c r="V624" s="77">
        <v>2.7798112945844299E-3</v>
      </c>
      <c r="W624" s="80">
        <v>9.1045396909622946E-5</v>
      </c>
      <c r="X624" s="86">
        <f t="shared" si="20"/>
        <v>11780.799026326213</v>
      </c>
    </row>
    <row r="625" spans="1:24" x14ac:dyDescent="0.3">
      <c r="A625" s="93">
        <v>2008</v>
      </c>
      <c r="B625" s="100">
        <v>39552</v>
      </c>
      <c r="C625" s="33">
        <v>4</v>
      </c>
      <c r="D625" s="2">
        <v>14</v>
      </c>
      <c r="E625" s="33">
        <v>104</v>
      </c>
      <c r="F625" s="92">
        <v>469</v>
      </c>
      <c r="G625" s="4">
        <v>5.6072083333333333</v>
      </c>
      <c r="H625" s="37">
        <v>301.92083333333335</v>
      </c>
      <c r="I625" s="4">
        <v>9.8383958333333332</v>
      </c>
      <c r="J625" s="37">
        <v>5.2358541666666669</v>
      </c>
      <c r="K625" s="4">
        <v>5.5410763888888894</v>
      </c>
      <c r="L625" s="37">
        <v>4.7068819444444445</v>
      </c>
      <c r="M625" s="4">
        <v>5.7660069444444453</v>
      </c>
      <c r="N625" s="63">
        <v>107.86454999999999</v>
      </c>
      <c r="O625" s="6">
        <v>107.86454999999999</v>
      </c>
      <c r="P625" s="37">
        <v>9.3194971199999994</v>
      </c>
      <c r="Q625" s="7">
        <f t="shared" si="21"/>
        <v>9.3194971200000012</v>
      </c>
      <c r="R625" s="60">
        <v>301.92083333333335</v>
      </c>
      <c r="S625" s="61">
        <v>2202.9955525</v>
      </c>
      <c r="T625" s="91"/>
      <c r="U625" s="89">
        <v>67340.659958747245</v>
      </c>
      <c r="V625" s="77">
        <v>4.2303749135689638E-3</v>
      </c>
      <c r="W625" s="80">
        <v>1.3838987555699663E-4</v>
      </c>
      <c r="X625" s="86">
        <f t="shared" ref="X625:X688" si="22">X624+Q625</f>
        <v>11790.118523446212</v>
      </c>
    </row>
    <row r="626" spans="1:24" x14ac:dyDescent="0.3">
      <c r="A626" s="93">
        <v>2008</v>
      </c>
      <c r="B626" s="100">
        <v>39553</v>
      </c>
      <c r="C626" s="34">
        <v>4</v>
      </c>
      <c r="D626" s="10">
        <v>15</v>
      </c>
      <c r="E626" s="34">
        <v>105</v>
      </c>
      <c r="F626" s="38">
        <v>470</v>
      </c>
      <c r="G626" s="12">
        <v>1.8865833333333335</v>
      </c>
      <c r="H626" s="38">
        <v>301.49375000000015</v>
      </c>
      <c r="I626" s="12">
        <v>5.0373854166666669</v>
      </c>
      <c r="J626" s="38">
        <v>5.2125240839243494</v>
      </c>
      <c r="K626" s="12">
        <v>5.1567013888888882</v>
      </c>
      <c r="L626" s="38">
        <v>4.7671180555555566</v>
      </c>
      <c r="M626" s="12">
        <v>5.7658125</v>
      </c>
      <c r="N626" s="38" t="s">
        <v>27</v>
      </c>
      <c r="O626" s="12">
        <v>81.403577380952399</v>
      </c>
      <c r="P626" s="38" t="s">
        <v>27</v>
      </c>
      <c r="Q626" s="12">
        <f t="shared" si="21"/>
        <v>7.0332690857142879</v>
      </c>
      <c r="R626" s="13">
        <v>301.49375000000015</v>
      </c>
      <c r="S626" s="48">
        <v>2199.8792962500011</v>
      </c>
      <c r="T626" s="13">
        <v>64064</v>
      </c>
      <c r="U626" s="48">
        <v>67317.129268856123</v>
      </c>
      <c r="V626" s="83" t="s">
        <v>27</v>
      </c>
      <c r="W626" s="84" t="s">
        <v>27</v>
      </c>
      <c r="X626" s="87">
        <f t="shared" si="22"/>
        <v>11797.151792531926</v>
      </c>
    </row>
    <row r="627" spans="1:24" x14ac:dyDescent="0.3">
      <c r="A627" s="93">
        <v>2008</v>
      </c>
      <c r="B627" s="100">
        <v>39554</v>
      </c>
      <c r="C627" s="33">
        <v>4</v>
      </c>
      <c r="D627" s="2">
        <v>16</v>
      </c>
      <c r="E627" s="33">
        <v>106</v>
      </c>
      <c r="F627" s="92">
        <v>471</v>
      </c>
      <c r="G627" s="4">
        <v>4.6150416666666674</v>
      </c>
      <c r="H627" s="37">
        <v>302.66666666666663</v>
      </c>
      <c r="I627" s="4">
        <v>6.8282500000000006</v>
      </c>
      <c r="J627" s="37">
        <v>5.0649861111111116</v>
      </c>
      <c r="K627" s="4">
        <v>5.0440416666666676</v>
      </c>
      <c r="L627" s="37">
        <v>4.5783402777777775</v>
      </c>
      <c r="M627" s="4">
        <v>4.7245208333333331</v>
      </c>
      <c r="N627" s="63">
        <v>54.942604761904803</v>
      </c>
      <c r="O627" s="6">
        <v>54.942604761904803</v>
      </c>
      <c r="P627" s="37">
        <v>4.7470410514285746</v>
      </c>
      <c r="Q627" s="7">
        <f t="shared" si="21"/>
        <v>4.7470410514285755</v>
      </c>
      <c r="R627" s="60">
        <v>302.66666666666663</v>
      </c>
      <c r="S627" s="61">
        <v>2208.4375999999993</v>
      </c>
      <c r="T627" s="91"/>
      <c r="U627" s="89">
        <v>67551.126027130114</v>
      </c>
      <c r="V627" s="77">
        <v>2.1495020060465263E-3</v>
      </c>
      <c r="W627" s="80">
        <v>7.0273307502262094E-5</v>
      </c>
      <c r="X627" s="86">
        <f t="shared" si="22"/>
        <v>11801.898833583355</v>
      </c>
    </row>
    <row r="628" spans="1:24" x14ac:dyDescent="0.3">
      <c r="A628" s="93">
        <v>2008</v>
      </c>
      <c r="B628" s="100">
        <v>39555</v>
      </c>
      <c r="C628" s="33">
        <v>4</v>
      </c>
      <c r="D628" s="2">
        <v>17</v>
      </c>
      <c r="E628" s="33">
        <v>107</v>
      </c>
      <c r="F628" s="92">
        <v>472</v>
      </c>
      <c r="G628" s="4">
        <v>0.35120833333333329</v>
      </c>
      <c r="H628" s="37">
        <v>302.90833333333319</v>
      </c>
      <c r="I628" s="4">
        <v>4.1778645833333332</v>
      </c>
      <c r="J628" s="37">
        <v>5.2789583333333345</v>
      </c>
      <c r="K628" s="4">
        <v>5.0780208333333343</v>
      </c>
      <c r="L628" s="37">
        <v>4.9371944444444438</v>
      </c>
      <c r="M628" s="4">
        <v>3.8173124999999999</v>
      </c>
      <c r="N628" s="63">
        <v>85.890223529411799</v>
      </c>
      <c r="O628" s="6">
        <v>85.890223529411799</v>
      </c>
      <c r="P628" s="37">
        <v>7.4209153129411796</v>
      </c>
      <c r="Q628" s="7">
        <f t="shared" si="21"/>
        <v>7.4209153129411805</v>
      </c>
      <c r="R628" s="60">
        <v>302.90833333333319</v>
      </c>
      <c r="S628" s="61">
        <v>2210.2009449999987</v>
      </c>
      <c r="T628" s="91"/>
      <c r="U628" s="89">
        <v>67785.122785404106</v>
      </c>
      <c r="V628" s="77">
        <v>3.3575749434589007E-3</v>
      </c>
      <c r="W628" s="80">
        <v>1.0947705053857474E-4</v>
      </c>
      <c r="X628" s="86">
        <f t="shared" si="22"/>
        <v>11809.319748896296</v>
      </c>
    </row>
    <row r="629" spans="1:24" x14ac:dyDescent="0.3">
      <c r="A629" s="93">
        <v>2008</v>
      </c>
      <c r="B629" s="100">
        <v>39556</v>
      </c>
      <c r="C629" s="33">
        <v>4</v>
      </c>
      <c r="D629" s="2">
        <v>18</v>
      </c>
      <c r="E629" s="33">
        <v>108</v>
      </c>
      <c r="F629" s="92">
        <v>473</v>
      </c>
      <c r="G629" s="4">
        <v>-0.61554166666666665</v>
      </c>
      <c r="H629" s="37">
        <v>303.30625000000003</v>
      </c>
      <c r="I629" s="4">
        <v>3.3328333333333342</v>
      </c>
      <c r="J629" s="37">
        <v>5.3305902777777767</v>
      </c>
      <c r="K629" s="4">
        <v>5.1200902777777779</v>
      </c>
      <c r="L629" s="37">
        <v>4.8825624999999997</v>
      </c>
      <c r="M629" s="4">
        <v>2.5771666666666668</v>
      </c>
      <c r="N629" s="63" t="s">
        <v>27</v>
      </c>
      <c r="O629" s="6">
        <v>82.594559411764706</v>
      </c>
      <c r="P629" s="37" t="s">
        <v>27</v>
      </c>
      <c r="Q629" s="7">
        <f t="shared" si="21"/>
        <v>7.136169933176471</v>
      </c>
      <c r="R629" s="60">
        <v>303.30625000000003</v>
      </c>
      <c r="S629" s="61">
        <v>2213.1043837500001</v>
      </c>
      <c r="T629" s="91"/>
      <c r="U629" s="89">
        <v>68019.119543678098</v>
      </c>
      <c r="V629" s="77" t="s">
        <v>27</v>
      </c>
      <c r="W629" s="80" t="s">
        <v>27</v>
      </c>
      <c r="X629" s="86">
        <f t="shared" si="22"/>
        <v>11816.455918829473</v>
      </c>
    </row>
    <row r="630" spans="1:24" x14ac:dyDescent="0.3">
      <c r="A630" s="93">
        <v>2008</v>
      </c>
      <c r="B630" s="100">
        <v>39557</v>
      </c>
      <c r="C630" s="33">
        <v>4</v>
      </c>
      <c r="D630" s="2">
        <v>19</v>
      </c>
      <c r="E630" s="33">
        <v>109</v>
      </c>
      <c r="F630" s="92">
        <v>474</v>
      </c>
      <c r="G630" s="4">
        <v>0.84158333333333302</v>
      </c>
      <c r="H630" s="37">
        <v>303.43541666666664</v>
      </c>
      <c r="I630" s="4">
        <v>4.3857291666666658</v>
      </c>
      <c r="J630" s="37">
        <v>5.2253194444444437</v>
      </c>
      <c r="K630" s="4">
        <v>5.1590069444444451</v>
      </c>
      <c r="L630" s="37">
        <v>4.8761666666666663</v>
      </c>
      <c r="M630" s="4">
        <v>3.3882499999999998</v>
      </c>
      <c r="N630" s="63" t="s">
        <v>27</v>
      </c>
      <c r="O630" s="6">
        <v>79.298895294117699</v>
      </c>
      <c r="P630" s="37" t="s">
        <v>27</v>
      </c>
      <c r="Q630" s="7">
        <f t="shared" si="21"/>
        <v>6.8514245534117686</v>
      </c>
      <c r="R630" s="60">
        <v>303.43541666666664</v>
      </c>
      <c r="S630" s="61">
        <v>2214.0468612499999</v>
      </c>
      <c r="T630" s="91"/>
      <c r="U630" s="89">
        <v>68253.11630195209</v>
      </c>
      <c r="V630" s="77" t="s">
        <v>27</v>
      </c>
      <c r="W630" s="80" t="s">
        <v>27</v>
      </c>
      <c r="X630" s="86">
        <f t="shared" si="22"/>
        <v>11823.307343382885</v>
      </c>
    </row>
    <row r="631" spans="1:24" x14ac:dyDescent="0.3">
      <c r="A631" s="93">
        <v>2008</v>
      </c>
      <c r="B631" s="100">
        <v>39558</v>
      </c>
      <c r="C631" s="33">
        <v>4</v>
      </c>
      <c r="D631" s="2">
        <v>20</v>
      </c>
      <c r="E631" s="33">
        <v>110</v>
      </c>
      <c r="F631" s="92">
        <v>475</v>
      </c>
      <c r="G631" s="4">
        <v>1.867208333333334</v>
      </c>
      <c r="H631" s="37">
        <v>304.93958333333336</v>
      </c>
      <c r="I631" s="4">
        <v>4.6861666666666668</v>
      </c>
      <c r="J631" s="37">
        <v>5.3815208333333331</v>
      </c>
      <c r="K631" s="4">
        <v>5.2671388888888897</v>
      </c>
      <c r="L631" s="37">
        <v>4.8882777777777768</v>
      </c>
      <c r="M631" s="4">
        <v>3.2128472222222224</v>
      </c>
      <c r="N631" s="63" t="s">
        <v>27</v>
      </c>
      <c r="O631" s="6">
        <v>76.003231176470607</v>
      </c>
      <c r="P631" s="37" t="s">
        <v>27</v>
      </c>
      <c r="Q631" s="7">
        <f t="shared" si="21"/>
        <v>6.5666791736470609</v>
      </c>
      <c r="R631" s="60">
        <v>304.93958333333336</v>
      </c>
      <c r="S631" s="61">
        <v>2225.0221637500003</v>
      </c>
      <c r="T631" s="91"/>
      <c r="U631" s="89">
        <v>68487.113060226082</v>
      </c>
      <c r="V631" s="77" t="s">
        <v>27</v>
      </c>
      <c r="W631" s="80" t="s">
        <v>27</v>
      </c>
      <c r="X631" s="86">
        <f t="shared" si="22"/>
        <v>11829.874022556533</v>
      </c>
    </row>
    <row r="632" spans="1:24" x14ac:dyDescent="0.3">
      <c r="A632" s="93">
        <v>2008</v>
      </c>
      <c r="B632" s="100">
        <v>39559</v>
      </c>
      <c r="C632" s="33">
        <v>4</v>
      </c>
      <c r="D632" s="2">
        <v>21</v>
      </c>
      <c r="E632" s="33">
        <v>111</v>
      </c>
      <c r="F632" s="92">
        <v>476</v>
      </c>
      <c r="G632" s="4">
        <v>1.3028124999999999</v>
      </c>
      <c r="H632" s="37">
        <v>305.47916666666669</v>
      </c>
      <c r="I632" s="4">
        <v>6.630968750000001</v>
      </c>
      <c r="J632" s="37">
        <v>5.379104166666667</v>
      </c>
      <c r="K632" s="4">
        <v>5.2699444444444437</v>
      </c>
      <c r="L632" s="37">
        <v>4.869902777777777</v>
      </c>
      <c r="M632" s="4">
        <v>4.6883680555555562</v>
      </c>
      <c r="N632" s="63" t="s">
        <v>27</v>
      </c>
      <c r="O632" s="6">
        <v>72.7075670588235</v>
      </c>
      <c r="P632" s="37" t="s">
        <v>27</v>
      </c>
      <c r="Q632" s="7">
        <f t="shared" si="21"/>
        <v>6.2819337938823496</v>
      </c>
      <c r="R632" s="60">
        <v>305.47916666666669</v>
      </c>
      <c r="S632" s="61">
        <v>2228.9592874999998</v>
      </c>
      <c r="T632" s="91"/>
      <c r="U632" s="89">
        <v>68721.109818500074</v>
      </c>
      <c r="V632" s="77" t="s">
        <v>27</v>
      </c>
      <c r="W632" s="80" t="s">
        <v>27</v>
      </c>
      <c r="X632" s="86">
        <f t="shared" si="22"/>
        <v>11836.155956350414</v>
      </c>
    </row>
    <row r="633" spans="1:24" x14ac:dyDescent="0.3">
      <c r="A633" s="93">
        <v>2008</v>
      </c>
      <c r="B633" s="100">
        <v>39560</v>
      </c>
      <c r="C633" s="33">
        <v>4</v>
      </c>
      <c r="D633" s="2">
        <v>22</v>
      </c>
      <c r="E633" s="33">
        <v>112</v>
      </c>
      <c r="F633" s="92">
        <v>477</v>
      </c>
      <c r="G633" s="4">
        <v>3.1831875000000003</v>
      </c>
      <c r="H633" s="37">
        <v>305.67083333333323</v>
      </c>
      <c r="I633" s="4">
        <v>7.9591874999999996</v>
      </c>
      <c r="J633" s="37">
        <v>5.2273263888888879</v>
      </c>
      <c r="K633" s="4">
        <v>5.2256527777777775</v>
      </c>
      <c r="L633" s="37">
        <v>4.7568472222222224</v>
      </c>
      <c r="M633" s="4">
        <v>6.5375694444444443</v>
      </c>
      <c r="N633" s="63" t="s">
        <v>27</v>
      </c>
      <c r="O633" s="6">
        <v>69.411902941176507</v>
      </c>
      <c r="P633" s="37" t="s">
        <v>27</v>
      </c>
      <c r="Q633" s="7">
        <f t="shared" si="21"/>
        <v>5.9971884141176499</v>
      </c>
      <c r="R633" s="60">
        <v>305.67083333333323</v>
      </c>
      <c r="S633" s="61">
        <v>2230.3578024999993</v>
      </c>
      <c r="T633" s="91"/>
      <c r="U633" s="89">
        <v>68955.106576774066</v>
      </c>
      <c r="V633" s="77" t="s">
        <v>27</v>
      </c>
      <c r="W633" s="80" t="s">
        <v>27</v>
      </c>
      <c r="X633" s="86">
        <f t="shared" si="22"/>
        <v>11842.153144764532</v>
      </c>
    </row>
    <row r="634" spans="1:24" x14ac:dyDescent="0.3">
      <c r="A634" s="93">
        <v>2008</v>
      </c>
      <c r="B634" s="100">
        <v>39561</v>
      </c>
      <c r="C634" s="33">
        <v>4</v>
      </c>
      <c r="D634" s="2">
        <v>23</v>
      </c>
      <c r="E634" s="33">
        <v>113</v>
      </c>
      <c r="F634" s="92">
        <v>478</v>
      </c>
      <c r="G634" s="4">
        <v>9.5678333333333345</v>
      </c>
      <c r="H634" s="37">
        <v>306.35416666666669</v>
      </c>
      <c r="I634" s="4">
        <v>12.236437500000001</v>
      </c>
      <c r="J634" s="37">
        <v>5.2850972222222206</v>
      </c>
      <c r="K634" s="4">
        <v>5.2792569444444446</v>
      </c>
      <c r="L634" s="37">
        <v>4.7534583333333327</v>
      </c>
      <c r="M634" s="4">
        <v>10.568909722222221</v>
      </c>
      <c r="N634" s="63" t="s">
        <v>27</v>
      </c>
      <c r="O634" s="6">
        <v>66.1162388235294</v>
      </c>
      <c r="P634" s="37" t="s">
        <v>27</v>
      </c>
      <c r="Q634" s="7">
        <f t="shared" si="21"/>
        <v>5.7124430343529395</v>
      </c>
      <c r="R634" s="60">
        <v>306.35416666666669</v>
      </c>
      <c r="S634" s="61">
        <v>2235.3438125000002</v>
      </c>
      <c r="T634" s="91"/>
      <c r="U634" s="89">
        <v>69189.103335048057</v>
      </c>
      <c r="V634" s="77" t="s">
        <v>27</v>
      </c>
      <c r="W634" s="80" t="s">
        <v>27</v>
      </c>
      <c r="X634" s="86">
        <f t="shared" si="22"/>
        <v>11847.865587798886</v>
      </c>
    </row>
    <row r="635" spans="1:24" x14ac:dyDescent="0.3">
      <c r="A635" s="93">
        <v>2008</v>
      </c>
      <c r="B635" s="100">
        <v>39562</v>
      </c>
      <c r="C635" s="33">
        <v>4</v>
      </c>
      <c r="D635" s="2">
        <v>24</v>
      </c>
      <c r="E635" s="33">
        <v>114</v>
      </c>
      <c r="F635" s="92">
        <v>479</v>
      </c>
      <c r="G635" s="4">
        <v>7.0682499999999999</v>
      </c>
      <c r="H635" s="37">
        <v>306.20000000000005</v>
      </c>
      <c r="I635" s="4">
        <v>13.990906249999998</v>
      </c>
      <c r="J635" s="37">
        <v>5.3257083333333322</v>
      </c>
      <c r="K635" s="4">
        <v>5.2711666666666668</v>
      </c>
      <c r="L635" s="37">
        <v>4.7972499999999991</v>
      </c>
      <c r="M635" s="4">
        <v>11.263472222222219</v>
      </c>
      <c r="N635" s="63" t="s">
        <v>27</v>
      </c>
      <c r="O635" s="6">
        <v>62.8205747058824</v>
      </c>
      <c r="P635" s="37" t="s">
        <v>27</v>
      </c>
      <c r="Q635" s="7">
        <f t="shared" si="21"/>
        <v>5.4276976545882389</v>
      </c>
      <c r="R635" s="60">
        <v>306.20000000000005</v>
      </c>
      <c r="S635" s="61">
        <v>2234.2189200000003</v>
      </c>
      <c r="T635" s="91"/>
      <c r="U635" s="89">
        <v>69423.100093322049</v>
      </c>
      <c r="V635" s="77" t="s">
        <v>27</v>
      </c>
      <c r="W635" s="80" t="s">
        <v>27</v>
      </c>
      <c r="X635" s="86">
        <f t="shared" si="22"/>
        <v>11853.293285453474</v>
      </c>
    </row>
    <row r="636" spans="1:24" x14ac:dyDescent="0.3">
      <c r="A636" s="93">
        <v>2008</v>
      </c>
      <c r="B636" s="100">
        <v>39563</v>
      </c>
      <c r="C636" s="33">
        <v>4</v>
      </c>
      <c r="D636" s="2">
        <v>25</v>
      </c>
      <c r="E636" s="33">
        <v>115</v>
      </c>
      <c r="F636" s="92">
        <v>480</v>
      </c>
      <c r="G636" s="4">
        <v>7.2424583333333317</v>
      </c>
      <c r="H636" s="37">
        <v>305.9937500000002</v>
      </c>
      <c r="I636" s="4">
        <v>11.153124999999999</v>
      </c>
      <c r="J636" s="37">
        <v>5.4013194444444439</v>
      </c>
      <c r="K636" s="4">
        <v>5.2922499999999992</v>
      </c>
      <c r="L636" s="37">
        <v>4.8769444444444447</v>
      </c>
      <c r="M636" s="4">
        <v>9.3871527777777786</v>
      </c>
      <c r="N636" s="63" t="s">
        <v>27</v>
      </c>
      <c r="O636" s="6">
        <v>59.524910588235301</v>
      </c>
      <c r="P636" s="37" t="s">
        <v>27</v>
      </c>
      <c r="Q636" s="7">
        <f t="shared" si="21"/>
        <v>5.1429522748235295</v>
      </c>
      <c r="R636" s="60">
        <v>305.9937500000002</v>
      </c>
      <c r="S636" s="61">
        <v>2232.7139962500014</v>
      </c>
      <c r="T636" s="91"/>
      <c r="U636" s="89">
        <v>69657.096851596041</v>
      </c>
      <c r="V636" s="77" t="s">
        <v>27</v>
      </c>
      <c r="W636" s="80" t="s">
        <v>27</v>
      </c>
      <c r="X636" s="86">
        <f t="shared" si="22"/>
        <v>11858.436237728298</v>
      </c>
    </row>
    <row r="637" spans="1:24" x14ac:dyDescent="0.3">
      <c r="A637" s="93">
        <v>2008</v>
      </c>
      <c r="B637" s="100">
        <v>39564</v>
      </c>
      <c r="C637" s="33">
        <v>4</v>
      </c>
      <c r="D637" s="2">
        <v>26</v>
      </c>
      <c r="E637" s="33">
        <v>116</v>
      </c>
      <c r="F637" s="92">
        <v>481</v>
      </c>
      <c r="G637" s="4">
        <v>9.6233541666666671</v>
      </c>
      <c r="H637" s="37">
        <v>306.55416666666673</v>
      </c>
      <c r="I637" s="4">
        <v>12.433541666666667</v>
      </c>
      <c r="J637" s="37">
        <v>4.9363055555555553</v>
      </c>
      <c r="K637" s="4">
        <v>5.0125555555555552</v>
      </c>
      <c r="L637" s="37">
        <v>4.8893472222222227</v>
      </c>
      <c r="M637" s="4">
        <v>9.5954861111111089</v>
      </c>
      <c r="N637" s="63" t="s">
        <v>27</v>
      </c>
      <c r="O637" s="6">
        <v>56.229246470588201</v>
      </c>
      <c r="P637" s="37" t="s">
        <v>27</v>
      </c>
      <c r="Q637" s="7">
        <f t="shared" si="21"/>
        <v>4.85820689505882</v>
      </c>
      <c r="R637" s="60">
        <v>306.55416666666673</v>
      </c>
      <c r="S637" s="61">
        <v>2236.8031325000002</v>
      </c>
      <c r="T637" s="91"/>
      <c r="U637" s="89">
        <v>69891.093609870033</v>
      </c>
      <c r="V637" s="77" t="s">
        <v>27</v>
      </c>
      <c r="W637" s="80" t="s">
        <v>27</v>
      </c>
      <c r="X637" s="86">
        <f t="shared" si="22"/>
        <v>11863.294444623356</v>
      </c>
    </row>
    <row r="638" spans="1:24" x14ac:dyDescent="0.3">
      <c r="A638" s="93">
        <v>2008</v>
      </c>
      <c r="B638" s="100">
        <v>39565</v>
      </c>
      <c r="C638" s="33">
        <v>4</v>
      </c>
      <c r="D638" s="2">
        <v>27</v>
      </c>
      <c r="E638" s="33">
        <v>117</v>
      </c>
      <c r="F638" s="92">
        <v>482</v>
      </c>
      <c r="G638" s="4">
        <v>13.961041666666661</v>
      </c>
      <c r="H638" s="37">
        <v>307.31458333333319</v>
      </c>
      <c r="I638" s="4">
        <v>15.470833333333335</v>
      </c>
      <c r="J638" s="37">
        <v>5.026041666666667</v>
      </c>
      <c r="K638" s="4">
        <v>5.1003472222222213</v>
      </c>
      <c r="L638" s="37">
        <v>5.0611180555555562</v>
      </c>
      <c r="M638" s="4">
        <v>12.148125000000002</v>
      </c>
      <c r="N638" s="63" t="s">
        <v>27</v>
      </c>
      <c r="O638" s="6">
        <v>52.933582352941201</v>
      </c>
      <c r="P638" s="37" t="s">
        <v>27</v>
      </c>
      <c r="Q638" s="7">
        <f t="shared" si="21"/>
        <v>4.5734615152941194</v>
      </c>
      <c r="R638" s="60">
        <v>307.31458333333319</v>
      </c>
      <c r="S638" s="61">
        <v>2242.3515887499989</v>
      </c>
      <c r="T638" s="91"/>
      <c r="U638" s="89">
        <v>70125.090368144025</v>
      </c>
      <c r="V638" s="77" t="s">
        <v>27</v>
      </c>
      <c r="W638" s="80" t="s">
        <v>27</v>
      </c>
      <c r="X638" s="86">
        <f t="shared" si="22"/>
        <v>11867.86790613865</v>
      </c>
    </row>
    <row r="639" spans="1:24" x14ac:dyDescent="0.3">
      <c r="A639" s="93">
        <v>2008</v>
      </c>
      <c r="B639" s="100">
        <v>39566</v>
      </c>
      <c r="C639" s="33">
        <v>4</v>
      </c>
      <c r="D639" s="2">
        <v>28</v>
      </c>
      <c r="E639" s="33">
        <v>118</v>
      </c>
      <c r="F639" s="92">
        <v>483</v>
      </c>
      <c r="G639" s="4">
        <v>8.7763333333333353</v>
      </c>
      <c r="H639" s="37">
        <v>307.70625000000001</v>
      </c>
      <c r="I639" s="4">
        <v>11.814052083333333</v>
      </c>
      <c r="J639" s="37">
        <v>5.1432152777777773</v>
      </c>
      <c r="K639" s="4">
        <v>5.2164791666666668</v>
      </c>
      <c r="L639" s="37">
        <v>5.4714652777777788</v>
      </c>
      <c r="M639" s="4">
        <v>10.54217361111111</v>
      </c>
      <c r="N639" s="63" t="s">
        <v>27</v>
      </c>
      <c r="O639" s="6">
        <v>49.637918235294102</v>
      </c>
      <c r="P639" s="37" t="s">
        <v>27</v>
      </c>
      <c r="Q639" s="7">
        <f t="shared" si="21"/>
        <v>4.2887161355294099</v>
      </c>
      <c r="R639" s="60">
        <v>307.70625000000001</v>
      </c>
      <c r="S639" s="61">
        <v>2245.20942375</v>
      </c>
      <c r="T639" s="91"/>
      <c r="U639" s="89">
        <v>70359.087126418017</v>
      </c>
      <c r="V639" s="77" t="s">
        <v>27</v>
      </c>
      <c r="W639" s="80" t="s">
        <v>27</v>
      </c>
      <c r="X639" s="86">
        <f t="shared" si="22"/>
        <v>11872.15662227418</v>
      </c>
    </row>
    <row r="640" spans="1:24" x14ac:dyDescent="0.3">
      <c r="A640" s="93">
        <v>2008</v>
      </c>
      <c r="B640" s="100">
        <v>39567</v>
      </c>
      <c r="C640" s="33">
        <v>4</v>
      </c>
      <c r="D640" s="2">
        <v>29</v>
      </c>
      <c r="E640" s="33">
        <v>119</v>
      </c>
      <c r="F640" s="92">
        <v>484</v>
      </c>
      <c r="G640" s="4">
        <v>3.5970625000000012</v>
      </c>
      <c r="H640" s="37">
        <v>308.09583333333319</v>
      </c>
      <c r="I640" s="4">
        <v>8.2218437499999997</v>
      </c>
      <c r="J640" s="37">
        <v>5.3782916666666658</v>
      </c>
      <c r="K640" s="4">
        <v>5.3141527777777773</v>
      </c>
      <c r="L640" s="37">
        <v>5.7617152777777791</v>
      </c>
      <c r="M640" s="4">
        <v>6.6995555555555555</v>
      </c>
      <c r="N640" s="63" t="s">
        <v>27</v>
      </c>
      <c r="O640" s="6">
        <v>46.342254117647101</v>
      </c>
      <c r="P640" s="37" t="s">
        <v>27</v>
      </c>
      <c r="Q640" s="7">
        <f t="shared" si="21"/>
        <v>4.0039707557647093</v>
      </c>
      <c r="R640" s="60">
        <v>308.09583333333319</v>
      </c>
      <c r="S640" s="61">
        <v>2248.0520574999987</v>
      </c>
      <c r="T640" s="91"/>
      <c r="U640" s="89">
        <v>70593.083884692009</v>
      </c>
      <c r="V640" s="77" t="s">
        <v>27</v>
      </c>
      <c r="W640" s="80" t="s">
        <v>27</v>
      </c>
      <c r="X640" s="86">
        <f t="shared" si="22"/>
        <v>11876.160593029945</v>
      </c>
    </row>
    <row r="641" spans="1:24" x14ac:dyDescent="0.3">
      <c r="A641" s="93">
        <v>2008</v>
      </c>
      <c r="B641" s="100">
        <v>39568</v>
      </c>
      <c r="C641" s="33">
        <v>4</v>
      </c>
      <c r="D641" s="2">
        <v>30</v>
      </c>
      <c r="E641" s="33">
        <v>120</v>
      </c>
      <c r="F641" s="92">
        <v>485</v>
      </c>
      <c r="G641" s="4">
        <v>8.9097916666666688</v>
      </c>
      <c r="H641" s="37">
        <v>307.83125000000013</v>
      </c>
      <c r="I641" s="4">
        <v>12.700114583333335</v>
      </c>
      <c r="J641" s="37">
        <v>5.4699027777777784</v>
      </c>
      <c r="K641" s="4">
        <v>5.4294236111111109</v>
      </c>
      <c r="L641" s="37">
        <v>5.9802638888888886</v>
      </c>
      <c r="M641" s="4">
        <v>9.9422638888888901</v>
      </c>
      <c r="N641" s="63">
        <v>43.046590000000002</v>
      </c>
      <c r="O641" s="6">
        <v>43.046590000000002</v>
      </c>
      <c r="P641" s="37">
        <v>3.7192253759999998</v>
      </c>
      <c r="Q641" s="7">
        <f t="shared" si="21"/>
        <v>3.7192253759999998</v>
      </c>
      <c r="R641" s="60">
        <v>307.83125000000013</v>
      </c>
      <c r="S641" s="61">
        <v>2246.1214987500007</v>
      </c>
      <c r="T641" s="91"/>
      <c r="U641" s="89">
        <v>70827.080642966001</v>
      </c>
      <c r="V641" s="77">
        <v>1.6558433629123815E-3</v>
      </c>
      <c r="W641" s="80">
        <v>5.2511346539162552E-5</v>
      </c>
      <c r="X641" s="86">
        <f t="shared" si="22"/>
        <v>11879.879818405945</v>
      </c>
    </row>
    <row r="642" spans="1:24" x14ac:dyDescent="0.3">
      <c r="A642" s="93">
        <v>2008</v>
      </c>
      <c r="B642" s="100">
        <v>39569</v>
      </c>
      <c r="C642" s="33">
        <v>5</v>
      </c>
      <c r="D642" s="2">
        <v>1</v>
      </c>
      <c r="E642" s="33">
        <v>121</v>
      </c>
      <c r="F642" s="92">
        <v>486</v>
      </c>
      <c r="G642" s="4">
        <v>10.682499999999999</v>
      </c>
      <c r="H642" s="37">
        <v>307.58333333333343</v>
      </c>
      <c r="I642" s="4">
        <v>12.377708333333334</v>
      </c>
      <c r="J642" s="37">
        <v>5.2120833333333332</v>
      </c>
      <c r="K642" s="4">
        <v>5.3149444444444436</v>
      </c>
      <c r="L642" s="37">
        <v>6.0093333333333341</v>
      </c>
      <c r="M642" s="4">
        <v>10.340208333333331</v>
      </c>
      <c r="N642" s="63">
        <v>57.1795864864865</v>
      </c>
      <c r="O642" s="6">
        <v>57.1795864864865</v>
      </c>
      <c r="P642" s="37">
        <v>4.9403162724324332</v>
      </c>
      <c r="Q642" s="7">
        <f t="shared" si="21"/>
        <v>4.9403162724324332</v>
      </c>
      <c r="R642" s="60">
        <v>307.58333333333343</v>
      </c>
      <c r="S642" s="61">
        <v>2244.3125500000006</v>
      </c>
      <c r="T642" s="91"/>
      <c r="U642" s="89">
        <v>71061.077401239992</v>
      </c>
      <c r="V642" s="77">
        <v>2.2012603692085722E-3</v>
      </c>
      <c r="W642" s="80">
        <v>6.9522113273591126E-5</v>
      </c>
      <c r="X642" s="86">
        <f t="shared" si="22"/>
        <v>11884.820134678377</v>
      </c>
    </row>
    <row r="643" spans="1:24" x14ac:dyDescent="0.3">
      <c r="A643" s="93">
        <v>2008</v>
      </c>
      <c r="B643" s="100">
        <v>39570</v>
      </c>
      <c r="C643" s="33">
        <v>5</v>
      </c>
      <c r="D643" s="2">
        <v>2</v>
      </c>
      <c r="E643" s="33">
        <v>122</v>
      </c>
      <c r="F643" s="92">
        <v>487</v>
      </c>
      <c r="G643" s="4">
        <v>9.1041874999999983</v>
      </c>
      <c r="H643" s="37">
        <v>307.63333333333321</v>
      </c>
      <c r="I643" s="4">
        <v>14.074375</v>
      </c>
      <c r="J643" s="37">
        <v>5.5095972222222214</v>
      </c>
      <c r="K643" s="4">
        <v>5.4483402777777776</v>
      </c>
      <c r="L643" s="37">
        <v>6.1544791666666647</v>
      </c>
      <c r="M643" s="4">
        <v>11.571902777777778</v>
      </c>
      <c r="N643" s="63">
        <v>41.566483333333302</v>
      </c>
      <c r="O643" s="6">
        <v>41.566483333333302</v>
      </c>
      <c r="P643" s="37">
        <v>3.5913441599999971</v>
      </c>
      <c r="Q643" s="7">
        <f t="shared" si="21"/>
        <v>3.5913441599999976</v>
      </c>
      <c r="R643" s="60">
        <v>307.63333333333321</v>
      </c>
      <c r="S643" s="61">
        <v>2244.6773799999992</v>
      </c>
      <c r="T643" s="91"/>
      <c r="U643" s="89">
        <v>71295.074159513984</v>
      </c>
      <c r="V643" s="77">
        <v>1.5999377870507157E-3</v>
      </c>
      <c r="W643" s="80">
        <v>5.0372963382642749E-5</v>
      </c>
      <c r="X643" s="86">
        <f t="shared" si="22"/>
        <v>11888.411478838378</v>
      </c>
    </row>
    <row r="644" spans="1:24" x14ac:dyDescent="0.3">
      <c r="A644" s="93">
        <v>2008</v>
      </c>
      <c r="B644" s="100">
        <v>39571</v>
      </c>
      <c r="C644" s="33">
        <v>5</v>
      </c>
      <c r="D644" s="2">
        <v>3</v>
      </c>
      <c r="E644" s="33">
        <v>123</v>
      </c>
      <c r="F644" s="92">
        <v>488</v>
      </c>
      <c r="G644" s="4">
        <v>4.5121250000000002</v>
      </c>
      <c r="H644" s="37">
        <v>307.62291666666675</v>
      </c>
      <c r="I644" s="4">
        <v>8.5186770833333316</v>
      </c>
      <c r="J644" s="37">
        <v>5.4077916666666654</v>
      </c>
      <c r="K644" s="4">
        <v>5.4057916666666666</v>
      </c>
      <c r="L644" s="37">
        <v>6.2385277777777768</v>
      </c>
      <c r="M644" s="4">
        <v>7.7513958333333335</v>
      </c>
      <c r="N644" s="63">
        <v>59.248550000000002</v>
      </c>
      <c r="O644" s="6">
        <v>59.248550000000002</v>
      </c>
      <c r="P644" s="37">
        <v>5.1190747199999995</v>
      </c>
      <c r="Q644" s="7">
        <f t="shared" si="21"/>
        <v>5.1190747199999995</v>
      </c>
      <c r="R644" s="60">
        <v>307.62291666666675</v>
      </c>
      <c r="S644" s="61">
        <v>2244.6013737500007</v>
      </c>
      <c r="T644" s="91"/>
      <c r="U644" s="89">
        <v>71529.070917787976</v>
      </c>
      <c r="V644" s="77">
        <v>2.2806164069336223E-3</v>
      </c>
      <c r="W644" s="80">
        <v>7.1566352733472719E-5</v>
      </c>
      <c r="X644" s="86">
        <f t="shared" si="22"/>
        <v>11893.530553558378</v>
      </c>
    </row>
    <row r="645" spans="1:24" x14ac:dyDescent="0.3">
      <c r="A645" s="93">
        <v>2008</v>
      </c>
      <c r="B645" s="100">
        <v>39572</v>
      </c>
      <c r="C645" s="33">
        <v>5</v>
      </c>
      <c r="D645" s="2">
        <v>4</v>
      </c>
      <c r="E645" s="33">
        <v>124</v>
      </c>
      <c r="F645" s="92">
        <v>489</v>
      </c>
      <c r="G645" s="4">
        <v>6.9569583333333327</v>
      </c>
      <c r="H645" s="37">
        <v>307.68124999999992</v>
      </c>
      <c r="I645" s="4">
        <v>11.320520833333333</v>
      </c>
      <c r="J645" s="37">
        <v>5.5223958333333334</v>
      </c>
      <c r="K645" s="4">
        <v>5.5540416666666665</v>
      </c>
      <c r="L645" s="37">
        <v>6.5150555555555556</v>
      </c>
      <c r="M645" s="4">
        <v>9.3251458333333339</v>
      </c>
      <c r="N645" s="63" t="s">
        <v>27</v>
      </c>
      <c r="O645" s="6">
        <v>57.527987500000002</v>
      </c>
      <c r="P645" s="37" t="s">
        <v>27</v>
      </c>
      <c r="Q645" s="7">
        <f t="shared" si="21"/>
        <v>4.9704181199999997</v>
      </c>
      <c r="R645" s="60">
        <v>307.68124999999992</v>
      </c>
      <c r="S645" s="61">
        <v>2245.0270087499994</v>
      </c>
      <c r="T645" s="91"/>
      <c r="U645" s="89">
        <v>71763.067676061968</v>
      </c>
      <c r="V645" s="77" t="s">
        <v>27</v>
      </c>
      <c r="W645" s="80" t="s">
        <v>27</v>
      </c>
      <c r="X645" s="86">
        <f t="shared" si="22"/>
        <v>11898.500971678377</v>
      </c>
    </row>
    <row r="646" spans="1:24" x14ac:dyDescent="0.3">
      <c r="A646" s="93">
        <v>2008</v>
      </c>
      <c r="B646" s="100">
        <v>39573</v>
      </c>
      <c r="C646" s="33">
        <v>5</v>
      </c>
      <c r="D646" s="2">
        <v>5</v>
      </c>
      <c r="E646" s="33">
        <v>125</v>
      </c>
      <c r="F646" s="92">
        <v>490</v>
      </c>
      <c r="G646" s="4">
        <v>9.3153333333333332</v>
      </c>
      <c r="H646" s="37">
        <v>306.88541666666663</v>
      </c>
      <c r="I646" s="4">
        <v>14.605239583333333</v>
      </c>
      <c r="J646" s="37">
        <v>5.6126111111111108</v>
      </c>
      <c r="K646" s="4">
        <v>5.6347430555555569</v>
      </c>
      <c r="L646" s="37">
        <v>6.6160972222222219</v>
      </c>
      <c r="M646" s="4">
        <v>12.105166666666667</v>
      </c>
      <c r="N646" s="63">
        <v>55.807425000000002</v>
      </c>
      <c r="O646" s="6">
        <v>55.807425000000002</v>
      </c>
      <c r="P646" s="37">
        <v>4.8217615199999999</v>
      </c>
      <c r="Q646" s="7">
        <f t="shared" si="21"/>
        <v>4.8217615200000008</v>
      </c>
      <c r="R646" s="60">
        <v>306.88541666666663</v>
      </c>
      <c r="S646" s="61">
        <v>2239.2201312499997</v>
      </c>
      <c r="T646" s="91"/>
      <c r="U646" s="89">
        <v>71997.06443433596</v>
      </c>
      <c r="V646" s="77">
        <v>2.1533217983835955E-3</v>
      </c>
      <c r="W646" s="80">
        <v>6.6971640550673124E-5</v>
      </c>
      <c r="X646" s="86">
        <f t="shared" si="22"/>
        <v>11903.322733198376</v>
      </c>
    </row>
    <row r="647" spans="1:24" x14ac:dyDescent="0.3">
      <c r="A647" s="93">
        <v>2008</v>
      </c>
      <c r="B647" s="100">
        <v>39574</v>
      </c>
      <c r="C647" s="33">
        <v>5</v>
      </c>
      <c r="D647" s="2">
        <v>6</v>
      </c>
      <c r="E647" s="33">
        <v>126</v>
      </c>
      <c r="F647" s="92">
        <v>491</v>
      </c>
      <c r="G647" s="4">
        <v>9.1668749999999992</v>
      </c>
      <c r="H647" s="37">
        <v>306.88749999999999</v>
      </c>
      <c r="I647" s="4">
        <v>12.123947916666665</v>
      </c>
      <c r="J647" s="37">
        <v>7.8156597222222226</v>
      </c>
      <c r="K647" s="4">
        <v>8.052944444444444</v>
      </c>
      <c r="L647" s="37">
        <v>8.4157152777777764</v>
      </c>
      <c r="M647" s="4">
        <v>10.012972222222222</v>
      </c>
      <c r="N647" s="63">
        <v>63.909476190476198</v>
      </c>
      <c r="O647" s="6">
        <v>63.909476190476198</v>
      </c>
      <c r="P647" s="37">
        <v>5.5217787428571432</v>
      </c>
      <c r="Q647" s="7">
        <f t="shared" si="21"/>
        <v>5.5217787428571432</v>
      </c>
      <c r="R647" s="60">
        <v>306.88749999999999</v>
      </c>
      <c r="S647" s="61">
        <v>2239.2353324999999</v>
      </c>
      <c r="T647" s="91"/>
      <c r="U647" s="89">
        <v>72231.061192609952</v>
      </c>
      <c r="V647" s="77">
        <v>2.4659215861391128E-3</v>
      </c>
      <c r="W647" s="80">
        <v>7.6446042072300091E-5</v>
      </c>
      <c r="X647" s="86">
        <f t="shared" si="22"/>
        <v>11908.844511941234</v>
      </c>
    </row>
    <row r="648" spans="1:24" x14ac:dyDescent="0.3">
      <c r="A648" s="93">
        <v>2008</v>
      </c>
      <c r="B648" s="100">
        <v>39575</v>
      </c>
      <c r="C648" s="33">
        <v>5</v>
      </c>
      <c r="D648" s="2">
        <v>7</v>
      </c>
      <c r="E648" s="33">
        <v>127</v>
      </c>
      <c r="F648" s="92">
        <v>492</v>
      </c>
      <c r="G648" s="4">
        <v>9.7395833333333357</v>
      </c>
      <c r="H648" s="37">
        <v>306.97291666666644</v>
      </c>
      <c r="I648" s="4">
        <v>14.704531250000002</v>
      </c>
      <c r="J648" s="37" t="s">
        <v>27</v>
      </c>
      <c r="K648" s="4" t="s">
        <v>27</v>
      </c>
      <c r="L648" s="37" t="s">
        <v>27</v>
      </c>
      <c r="M648" s="4" t="s">
        <v>27</v>
      </c>
      <c r="N648" s="63">
        <v>51.796162500000001</v>
      </c>
      <c r="O648" s="6">
        <v>51.796162500000001</v>
      </c>
      <c r="P648" s="37">
        <v>4.4751884400000002</v>
      </c>
      <c r="Q648" s="7">
        <f t="shared" si="21"/>
        <v>4.4751884399999993</v>
      </c>
      <c r="R648" s="60">
        <v>306.97291666666644</v>
      </c>
      <c r="S648" s="61">
        <v>2239.8585837499982</v>
      </c>
      <c r="T648" s="91"/>
      <c r="U648" s="89">
        <v>72465.057950883944</v>
      </c>
      <c r="V648" s="77">
        <v>1.9979781190058821E-3</v>
      </c>
      <c r="W648" s="80">
        <v>6.1756501223434281E-5</v>
      </c>
      <c r="X648" s="86">
        <f t="shared" si="22"/>
        <v>11913.319700381233</v>
      </c>
    </row>
    <row r="649" spans="1:24" x14ac:dyDescent="0.3">
      <c r="A649" s="93">
        <v>2008</v>
      </c>
      <c r="B649" s="100">
        <v>39576</v>
      </c>
      <c r="C649" s="33">
        <v>5</v>
      </c>
      <c r="D649" s="2">
        <v>8</v>
      </c>
      <c r="E649" s="33">
        <v>128</v>
      </c>
      <c r="F649" s="92">
        <v>493</v>
      </c>
      <c r="G649" s="4">
        <v>10.617875000000002</v>
      </c>
      <c r="H649" s="37">
        <v>306.55833333333311</v>
      </c>
      <c r="I649" s="4">
        <v>14.283572916666667</v>
      </c>
      <c r="J649" s="37" t="s">
        <v>27</v>
      </c>
      <c r="K649" s="4" t="s">
        <v>27</v>
      </c>
      <c r="L649" s="37" t="s">
        <v>27</v>
      </c>
      <c r="M649" s="4" t="s">
        <v>27</v>
      </c>
      <c r="N649" s="63" t="s">
        <v>27</v>
      </c>
      <c r="O649" s="6">
        <v>54.867371875000003</v>
      </c>
      <c r="P649" s="37" t="s">
        <v>27</v>
      </c>
      <c r="Q649" s="7">
        <f t="shared" si="21"/>
        <v>4.7405409299999999</v>
      </c>
      <c r="R649" s="60">
        <v>306.55833333333311</v>
      </c>
      <c r="S649" s="61">
        <v>2236.8335349999984</v>
      </c>
      <c r="T649" s="91"/>
      <c r="U649" s="89">
        <v>72699.054709157936</v>
      </c>
      <c r="V649" s="77" t="s">
        <v>27</v>
      </c>
      <c r="W649" s="80" t="s">
        <v>27</v>
      </c>
      <c r="X649" s="86">
        <f t="shared" si="22"/>
        <v>11918.060241311234</v>
      </c>
    </row>
    <row r="650" spans="1:24" x14ac:dyDescent="0.3">
      <c r="A650" s="93">
        <v>2008</v>
      </c>
      <c r="B650" s="100">
        <v>39577</v>
      </c>
      <c r="C650" s="33">
        <v>5</v>
      </c>
      <c r="D650" s="2">
        <v>9</v>
      </c>
      <c r="E650" s="33">
        <v>129</v>
      </c>
      <c r="F650" s="92">
        <v>494</v>
      </c>
      <c r="G650" s="4">
        <v>12.788479166666667</v>
      </c>
      <c r="H650" s="37">
        <v>306.02291666666662</v>
      </c>
      <c r="I650" s="4">
        <v>16.151833333333332</v>
      </c>
      <c r="J650" s="37" t="s">
        <v>27</v>
      </c>
      <c r="K650" s="4" t="s">
        <v>27</v>
      </c>
      <c r="L650" s="37" t="s">
        <v>27</v>
      </c>
      <c r="M650" s="4" t="s">
        <v>27</v>
      </c>
      <c r="N650" s="63" t="s">
        <v>27</v>
      </c>
      <c r="O650" s="6">
        <v>57.938581249999999</v>
      </c>
      <c r="P650" s="37" t="s">
        <v>27</v>
      </c>
      <c r="Q650" s="7">
        <f t="shared" si="21"/>
        <v>5.0058934199999996</v>
      </c>
      <c r="R650" s="60">
        <v>306.02291666666662</v>
      </c>
      <c r="S650" s="61">
        <v>2232.9268137499994</v>
      </c>
      <c r="T650" s="91"/>
      <c r="U650" s="89">
        <v>72933.051467431927</v>
      </c>
      <c r="V650" s="77" t="s">
        <v>27</v>
      </c>
      <c r="W650" s="80" t="s">
        <v>27</v>
      </c>
      <c r="X650" s="86">
        <f t="shared" si="22"/>
        <v>11923.066134731234</v>
      </c>
    </row>
    <row r="651" spans="1:24" x14ac:dyDescent="0.3">
      <c r="A651" s="93">
        <v>2008</v>
      </c>
      <c r="B651" s="100">
        <v>39578</v>
      </c>
      <c r="C651" s="33">
        <v>5</v>
      </c>
      <c r="D651" s="2">
        <v>10</v>
      </c>
      <c r="E651" s="33">
        <v>130</v>
      </c>
      <c r="F651" s="92">
        <v>495</v>
      </c>
      <c r="G651" s="4">
        <v>11.871666666666664</v>
      </c>
      <c r="H651" s="37">
        <v>305.60624999999987</v>
      </c>
      <c r="I651" s="4">
        <v>13.231875000000002</v>
      </c>
      <c r="J651" s="37" t="s">
        <v>27</v>
      </c>
      <c r="K651" s="4" t="s">
        <v>27</v>
      </c>
      <c r="L651" s="37" t="s">
        <v>27</v>
      </c>
      <c r="M651" s="4" t="s">
        <v>27</v>
      </c>
      <c r="N651" s="63" t="s">
        <v>27</v>
      </c>
      <c r="O651" s="6">
        <v>61.009790625000001</v>
      </c>
      <c r="P651" s="37" t="s">
        <v>27</v>
      </c>
      <c r="Q651" s="7">
        <f t="shared" ref="Q651:Q714" si="23">O651*60*60*24/10^6</f>
        <v>5.2712459100000002</v>
      </c>
      <c r="R651" s="60">
        <v>305.60624999999987</v>
      </c>
      <c r="S651" s="61">
        <v>2229.8865637499989</v>
      </c>
      <c r="T651" s="91"/>
      <c r="U651" s="89">
        <v>73167.048225705919</v>
      </c>
      <c r="V651" s="77" t="s">
        <v>27</v>
      </c>
      <c r="W651" s="80" t="s">
        <v>27</v>
      </c>
      <c r="X651" s="86">
        <f t="shared" si="22"/>
        <v>11928.337380641235</v>
      </c>
    </row>
    <row r="652" spans="1:24" x14ac:dyDescent="0.3">
      <c r="A652" s="93">
        <v>2008</v>
      </c>
      <c r="B652" s="100">
        <v>39579</v>
      </c>
      <c r="C652" s="33">
        <v>5</v>
      </c>
      <c r="D652" s="2">
        <v>11</v>
      </c>
      <c r="E652" s="33">
        <v>131</v>
      </c>
      <c r="F652" s="92">
        <v>496</v>
      </c>
      <c r="G652" s="4">
        <v>14.347291666666662</v>
      </c>
      <c r="H652" s="37">
        <v>305.2270833333335</v>
      </c>
      <c r="I652" s="4">
        <v>16.41822916666667</v>
      </c>
      <c r="J652" s="37" t="s">
        <v>27</v>
      </c>
      <c r="K652" s="4" t="s">
        <v>27</v>
      </c>
      <c r="L652" s="37" t="s">
        <v>27</v>
      </c>
      <c r="M652" s="4" t="s">
        <v>27</v>
      </c>
      <c r="N652" s="63">
        <v>64.081000000000003</v>
      </c>
      <c r="O652" s="6">
        <v>64.081000000000003</v>
      </c>
      <c r="P652" s="37">
        <v>5.5365983999999999</v>
      </c>
      <c r="Q652" s="7">
        <f t="shared" si="23"/>
        <v>5.5365984000000008</v>
      </c>
      <c r="R652" s="60">
        <v>305.2270833333335</v>
      </c>
      <c r="S652" s="61">
        <v>2227.119936250001</v>
      </c>
      <c r="T652" s="91"/>
      <c r="U652" s="89">
        <v>73401.044983979911</v>
      </c>
      <c r="V652" s="77">
        <v>2.4859902288524526E-3</v>
      </c>
      <c r="W652" s="80">
        <v>7.5429422036271909E-5</v>
      </c>
      <c r="X652" s="86">
        <f t="shared" si="22"/>
        <v>11933.873979041235</v>
      </c>
    </row>
    <row r="653" spans="1:24" x14ac:dyDescent="0.3">
      <c r="A653" s="93">
        <v>2008</v>
      </c>
      <c r="B653" s="100">
        <v>39580</v>
      </c>
      <c r="C653" s="33">
        <v>5</v>
      </c>
      <c r="D653" s="2">
        <v>12</v>
      </c>
      <c r="E653" s="33">
        <v>132</v>
      </c>
      <c r="F653" s="92">
        <v>497</v>
      </c>
      <c r="G653" s="4">
        <v>13.89625</v>
      </c>
      <c r="H653" s="37">
        <v>305.02500000000003</v>
      </c>
      <c r="I653" s="4">
        <v>15.325416666666667</v>
      </c>
      <c r="J653" s="37" t="s">
        <v>27</v>
      </c>
      <c r="K653" s="4" t="s">
        <v>27</v>
      </c>
      <c r="L653" s="37" t="s">
        <v>27</v>
      </c>
      <c r="M653" s="4" t="s">
        <v>27</v>
      </c>
      <c r="N653" s="63">
        <v>52.459216666666698</v>
      </c>
      <c r="O653" s="6">
        <v>52.459216666666698</v>
      </c>
      <c r="P653" s="37">
        <v>4.5324763200000024</v>
      </c>
      <c r="Q653" s="7">
        <f t="shared" si="23"/>
        <v>4.5324763200000024</v>
      </c>
      <c r="R653" s="60">
        <v>305.02500000000003</v>
      </c>
      <c r="S653" s="61">
        <v>2225.6454150000004</v>
      </c>
      <c r="T653" s="91"/>
      <c r="U653" s="89">
        <v>73635.041742253903</v>
      </c>
      <c r="V653" s="77">
        <v>2.0364772795580296E-3</v>
      </c>
      <c r="W653" s="80">
        <v>6.1553252537903253E-5</v>
      </c>
      <c r="X653" s="86">
        <f t="shared" si="22"/>
        <v>11938.406455361235</v>
      </c>
    </row>
    <row r="654" spans="1:24" x14ac:dyDescent="0.3">
      <c r="A654" s="93">
        <v>2008</v>
      </c>
      <c r="B654" s="100">
        <v>39581</v>
      </c>
      <c r="C654" s="33">
        <v>5</v>
      </c>
      <c r="D654" s="2">
        <v>13</v>
      </c>
      <c r="E654" s="33">
        <v>133</v>
      </c>
      <c r="F654" s="92">
        <v>498</v>
      </c>
      <c r="G654" s="4">
        <v>17.694166666666668</v>
      </c>
      <c r="H654" s="37">
        <v>305.18541666666653</v>
      </c>
      <c r="I654" s="4">
        <v>19.623541666666668</v>
      </c>
      <c r="J654" s="37">
        <v>6.049555555555556</v>
      </c>
      <c r="K654" s="4">
        <v>6.2395277777777771</v>
      </c>
      <c r="L654" s="37">
        <v>7.9118472222222236</v>
      </c>
      <c r="M654" s="4">
        <v>14.825972222222225</v>
      </c>
      <c r="N654" s="63">
        <v>77.811381249999997</v>
      </c>
      <c r="O654" s="6">
        <v>77.811381249999997</v>
      </c>
      <c r="P654" s="37">
        <v>6.7229033399999993</v>
      </c>
      <c r="Q654" s="7">
        <f t="shared" si="23"/>
        <v>6.7229033400000002</v>
      </c>
      <c r="R654" s="60">
        <v>305.18541666666653</v>
      </c>
      <c r="S654" s="61">
        <v>2226.8159112499989</v>
      </c>
      <c r="T654" s="91"/>
      <c r="U654" s="89">
        <v>73869.038500527895</v>
      </c>
      <c r="V654" s="77">
        <v>3.0190656111425801E-3</v>
      </c>
      <c r="W654" s="80">
        <v>9.1011112050036431E-5</v>
      </c>
      <c r="X654" s="86">
        <f t="shared" si="22"/>
        <v>11945.129358701235</v>
      </c>
    </row>
    <row r="655" spans="1:24" x14ac:dyDescent="0.3">
      <c r="A655" s="93">
        <v>2008</v>
      </c>
      <c r="B655" s="100">
        <v>39582</v>
      </c>
      <c r="C655" s="33">
        <v>5</v>
      </c>
      <c r="D655" s="2">
        <v>14</v>
      </c>
      <c r="E655" s="33">
        <v>134</v>
      </c>
      <c r="F655" s="92">
        <v>499</v>
      </c>
      <c r="G655" s="4">
        <v>14.596249999999996</v>
      </c>
      <c r="H655" s="37">
        <v>306.3645833333336</v>
      </c>
      <c r="I655" s="4">
        <v>17.638333333333332</v>
      </c>
      <c r="J655" s="37">
        <v>5.7558888888888893</v>
      </c>
      <c r="K655" s="4">
        <v>6.0629097222222228</v>
      </c>
      <c r="L655" s="37">
        <v>7.7898472222222219</v>
      </c>
      <c r="M655" s="4">
        <v>15.031319444444442</v>
      </c>
      <c r="N655" s="63">
        <v>87.442639999999997</v>
      </c>
      <c r="O655" s="6">
        <v>87.442639999999997</v>
      </c>
      <c r="P655" s="37">
        <v>7.5550440959999996</v>
      </c>
      <c r="Q655" s="7">
        <f t="shared" si="23"/>
        <v>7.5550440960000005</v>
      </c>
      <c r="R655" s="60">
        <v>306.3645833333336</v>
      </c>
      <c r="S655" s="61">
        <v>2235.4198187500019</v>
      </c>
      <c r="T655" s="91"/>
      <c r="U655" s="89">
        <v>74103.035258801887</v>
      </c>
      <c r="V655" s="77">
        <v>3.3796980918888945E-3</v>
      </c>
      <c r="W655" s="80">
        <v>1.0195323402900179E-4</v>
      </c>
      <c r="X655" s="86">
        <f t="shared" si="22"/>
        <v>11952.684402797235</v>
      </c>
    </row>
    <row r="656" spans="1:24" x14ac:dyDescent="0.3">
      <c r="A656" s="93">
        <v>2008</v>
      </c>
      <c r="B656" s="100">
        <v>39583</v>
      </c>
      <c r="C656" s="33">
        <v>5</v>
      </c>
      <c r="D656" s="2">
        <v>15</v>
      </c>
      <c r="E656" s="33">
        <v>135</v>
      </c>
      <c r="F656" s="92">
        <v>500</v>
      </c>
      <c r="G656" s="4">
        <v>8.7131041666666675</v>
      </c>
      <c r="H656" s="37">
        <v>307.61249999999973</v>
      </c>
      <c r="I656" s="4">
        <v>11.576979166666664</v>
      </c>
      <c r="J656" s="37">
        <v>6.1656111111111116</v>
      </c>
      <c r="K656" s="4">
        <v>6.1885000000000003</v>
      </c>
      <c r="L656" s="37">
        <v>8.8157986111111111</v>
      </c>
      <c r="M656" s="4">
        <v>10.98722222222222</v>
      </c>
      <c r="N656" s="63">
        <v>57.853625531914901</v>
      </c>
      <c r="O656" s="6">
        <v>57.853625531914901</v>
      </c>
      <c r="P656" s="37">
        <v>4.9985532459574467</v>
      </c>
      <c r="Q656" s="7">
        <f t="shared" si="23"/>
        <v>4.9985532459574475</v>
      </c>
      <c r="R656" s="60">
        <v>307.61249999999973</v>
      </c>
      <c r="S656" s="61">
        <v>2244.5253674999981</v>
      </c>
      <c r="T656" s="91"/>
      <c r="U656" s="89">
        <v>74337.032017075879</v>
      </c>
      <c r="V656" s="77">
        <v>2.2269978848690605E-3</v>
      </c>
      <c r="W656" s="80">
        <v>6.7241765111219866E-5</v>
      </c>
      <c r="X656" s="86">
        <f t="shared" si="22"/>
        <v>11957.682956043192</v>
      </c>
    </row>
    <row r="657" spans="1:24" x14ac:dyDescent="0.3">
      <c r="A657" s="93">
        <v>2008</v>
      </c>
      <c r="B657" s="100">
        <v>39584</v>
      </c>
      <c r="C657" s="33">
        <v>5</v>
      </c>
      <c r="D657" s="2">
        <v>16</v>
      </c>
      <c r="E657" s="33">
        <v>136</v>
      </c>
      <c r="F657" s="92">
        <v>501</v>
      </c>
      <c r="G657" s="4">
        <v>6.1331041666666701</v>
      </c>
      <c r="H657" s="37">
        <v>308.3833333333335</v>
      </c>
      <c r="I657" s="4">
        <v>10.089166666666667</v>
      </c>
      <c r="J657" s="37">
        <v>6.2352430555555545</v>
      </c>
      <c r="K657" s="4">
        <v>6.3920555555555554</v>
      </c>
      <c r="L657" s="37">
        <v>8.8827361111111127</v>
      </c>
      <c r="M657" s="4">
        <v>9.4061805555555562</v>
      </c>
      <c r="N657" s="63">
        <v>57.882775000000002</v>
      </c>
      <c r="O657" s="6">
        <v>57.882775000000002</v>
      </c>
      <c r="P657" s="37">
        <v>5.0010717599999994</v>
      </c>
      <c r="Q657" s="7">
        <f t="shared" si="23"/>
        <v>5.0010717599999994</v>
      </c>
      <c r="R657" s="60">
        <v>308.3833333333335</v>
      </c>
      <c r="S657" s="61">
        <v>2250.1498300000007</v>
      </c>
      <c r="T657" s="91"/>
      <c r="U657" s="89">
        <v>74571.028775349871</v>
      </c>
      <c r="V657" s="77">
        <v>2.2225505578888486E-3</v>
      </c>
      <c r="W657" s="80">
        <v>6.706454023942807E-5</v>
      </c>
      <c r="X657" s="86">
        <f t="shared" si="22"/>
        <v>11962.684027803192</v>
      </c>
    </row>
    <row r="658" spans="1:24" x14ac:dyDescent="0.3">
      <c r="A658" s="93">
        <v>2008</v>
      </c>
      <c r="B658" s="100">
        <v>39585</v>
      </c>
      <c r="C658" s="33">
        <v>5</v>
      </c>
      <c r="D658" s="2">
        <v>17</v>
      </c>
      <c r="E658" s="33">
        <v>137</v>
      </c>
      <c r="F658" s="92">
        <v>502</v>
      </c>
      <c r="G658" s="4">
        <v>9.578729166666669</v>
      </c>
      <c r="H658" s="37">
        <v>308.65416666666687</v>
      </c>
      <c r="I658" s="4">
        <v>13.101041666666667</v>
      </c>
      <c r="J658" s="37">
        <v>6.2510069444444447</v>
      </c>
      <c r="K658" s="4">
        <v>6.4778402777777764</v>
      </c>
      <c r="L658" s="37">
        <v>8.8103819444444458</v>
      </c>
      <c r="M658" s="4">
        <v>10.70402777777778</v>
      </c>
      <c r="N658" s="63" t="s">
        <v>27</v>
      </c>
      <c r="O658" s="6">
        <v>61.080029166666698</v>
      </c>
      <c r="P658" s="37" t="s">
        <v>27</v>
      </c>
      <c r="Q658" s="7">
        <f t="shared" si="23"/>
        <v>5.2773145200000036</v>
      </c>
      <c r="R658" s="60">
        <v>308.65416666666687</v>
      </c>
      <c r="S658" s="61">
        <v>2252.1259925000013</v>
      </c>
      <c r="T658" s="91"/>
      <c r="U658" s="89">
        <v>74805.025533623862</v>
      </c>
      <c r="V658" s="77" t="s">
        <v>27</v>
      </c>
      <c r="W658" s="80" t="s">
        <v>27</v>
      </c>
      <c r="X658" s="86">
        <f t="shared" si="22"/>
        <v>11967.961342323193</v>
      </c>
    </row>
    <row r="659" spans="1:24" x14ac:dyDescent="0.3">
      <c r="A659" s="93">
        <v>2008</v>
      </c>
      <c r="B659" s="100">
        <v>39586</v>
      </c>
      <c r="C659" s="33">
        <v>5</v>
      </c>
      <c r="D659" s="2">
        <v>18</v>
      </c>
      <c r="E659" s="33">
        <v>138</v>
      </c>
      <c r="F659" s="92">
        <v>503</v>
      </c>
      <c r="G659" s="4">
        <v>13.503124999999997</v>
      </c>
      <c r="H659" s="37">
        <v>309.21458333333311</v>
      </c>
      <c r="I659" s="4">
        <v>16.781874999999999</v>
      </c>
      <c r="J659" s="37">
        <v>6.1003263888888881</v>
      </c>
      <c r="K659" s="4">
        <v>6.3871041666666661</v>
      </c>
      <c r="L659" s="37">
        <v>8.5879444444444459</v>
      </c>
      <c r="M659" s="4">
        <v>13.586944444444443</v>
      </c>
      <c r="N659" s="63" t="s">
        <v>27</v>
      </c>
      <c r="O659" s="6">
        <v>64.277283333333301</v>
      </c>
      <c r="P659" s="37" t="s">
        <v>27</v>
      </c>
      <c r="Q659" s="7">
        <f t="shared" si="23"/>
        <v>5.553557279999997</v>
      </c>
      <c r="R659" s="60">
        <v>309.21458333333311</v>
      </c>
      <c r="S659" s="61">
        <v>2256.2151287499983</v>
      </c>
      <c r="T659" s="91"/>
      <c r="U659" s="89">
        <v>75039.022291897854</v>
      </c>
      <c r="V659" s="77" t="s">
        <v>27</v>
      </c>
      <c r="W659" s="80" t="s">
        <v>27</v>
      </c>
      <c r="X659" s="86">
        <f t="shared" si="22"/>
        <v>11973.514899603193</v>
      </c>
    </row>
    <row r="660" spans="1:24" x14ac:dyDescent="0.3">
      <c r="A660" s="93">
        <v>2008</v>
      </c>
      <c r="B660" s="100">
        <v>39587</v>
      </c>
      <c r="C660" s="33">
        <v>5</v>
      </c>
      <c r="D660" s="2">
        <v>19</v>
      </c>
      <c r="E660" s="33">
        <v>139</v>
      </c>
      <c r="F660" s="92">
        <v>504</v>
      </c>
      <c r="G660" s="4">
        <v>14.621666666666664</v>
      </c>
      <c r="H660" s="37">
        <v>311.72500000000019</v>
      </c>
      <c r="I660" s="4">
        <v>18.769374999999997</v>
      </c>
      <c r="J660" s="37">
        <v>6.2731319444444447</v>
      </c>
      <c r="K660" s="4">
        <v>6.5641527777777782</v>
      </c>
      <c r="L660" s="37">
        <v>8.7771527777777791</v>
      </c>
      <c r="M660" s="4">
        <v>15.604652777777778</v>
      </c>
      <c r="N660" s="63" t="s">
        <v>27</v>
      </c>
      <c r="O660" s="6">
        <v>67.474537499999997</v>
      </c>
      <c r="P660" s="37" t="s">
        <v>27</v>
      </c>
      <c r="Q660" s="7">
        <f t="shared" si="23"/>
        <v>5.8298000400000003</v>
      </c>
      <c r="R660" s="60">
        <v>311.72500000000019</v>
      </c>
      <c r="S660" s="61">
        <v>2274.5326350000014</v>
      </c>
      <c r="T660" s="91"/>
      <c r="U660" s="89">
        <v>75273.019050171846</v>
      </c>
      <c r="V660" s="77" t="s">
        <v>27</v>
      </c>
      <c r="W660" s="80" t="s">
        <v>27</v>
      </c>
      <c r="X660" s="86">
        <f t="shared" si="22"/>
        <v>11979.344699643192</v>
      </c>
    </row>
    <row r="661" spans="1:24" x14ac:dyDescent="0.3">
      <c r="A661" s="93">
        <v>2008</v>
      </c>
      <c r="B661" s="100">
        <v>39588</v>
      </c>
      <c r="C661" s="34">
        <v>5</v>
      </c>
      <c r="D661" s="10">
        <v>20</v>
      </c>
      <c r="E661" s="34">
        <v>140</v>
      </c>
      <c r="F661" s="38">
        <v>505</v>
      </c>
      <c r="G661" s="12">
        <v>15.874680851063824</v>
      </c>
      <c r="H661" s="38">
        <v>311.77234042553192</v>
      </c>
      <c r="I661" s="12">
        <v>20.84968085106383</v>
      </c>
      <c r="J661" s="38">
        <v>6.3529645390070932</v>
      </c>
      <c r="K661" s="12">
        <v>6.530666666666666</v>
      </c>
      <c r="L661" s="38">
        <v>8.8866737588652498</v>
      </c>
      <c r="M661" s="12">
        <v>16.816737588652483</v>
      </c>
      <c r="N661" s="38" t="s">
        <v>27</v>
      </c>
      <c r="O661" s="12">
        <v>70.671791666666707</v>
      </c>
      <c r="P661" s="38" t="s">
        <v>27</v>
      </c>
      <c r="Q661" s="12">
        <f t="shared" si="23"/>
        <v>6.1060428000000035</v>
      </c>
      <c r="R661" s="13">
        <v>311.77234042553192</v>
      </c>
      <c r="S661" s="48">
        <v>2274.8780591489358</v>
      </c>
      <c r="T661" s="13">
        <v>69621</v>
      </c>
      <c r="U661" s="48">
        <v>75507.015808445591</v>
      </c>
      <c r="V661" s="83" t="s">
        <v>27</v>
      </c>
      <c r="W661" s="84" t="s">
        <v>27</v>
      </c>
      <c r="X661" s="87">
        <f t="shared" si="22"/>
        <v>11985.450742443192</v>
      </c>
    </row>
    <row r="662" spans="1:24" x14ac:dyDescent="0.3">
      <c r="A662" s="93">
        <v>2008</v>
      </c>
      <c r="B662" s="100">
        <v>39589</v>
      </c>
      <c r="C662" s="33">
        <v>5</v>
      </c>
      <c r="D662" s="2">
        <v>21</v>
      </c>
      <c r="E662" s="33">
        <v>141</v>
      </c>
      <c r="F662" s="92">
        <v>506</v>
      </c>
      <c r="G662" s="4">
        <v>18.887708333333329</v>
      </c>
      <c r="H662" s="37">
        <v>311.22083333333353</v>
      </c>
      <c r="I662" s="4">
        <v>23.200104166666677</v>
      </c>
      <c r="J662" s="37">
        <v>6.4878888888888868</v>
      </c>
      <c r="K662" s="4">
        <v>6.7313194444444449</v>
      </c>
      <c r="L662" s="37">
        <v>9.1023611111111133</v>
      </c>
      <c r="M662" s="4">
        <v>18.106736111111108</v>
      </c>
      <c r="N662" s="63" t="s">
        <v>27</v>
      </c>
      <c r="O662" s="6">
        <v>73.869045833333303</v>
      </c>
      <c r="P662" s="37" t="s">
        <v>27</v>
      </c>
      <c r="Q662" s="7">
        <f t="shared" si="23"/>
        <v>6.382285559999997</v>
      </c>
      <c r="R662" s="60">
        <v>311.22083333333353</v>
      </c>
      <c r="S662" s="61">
        <v>2270.8539325000015</v>
      </c>
      <c r="T662" s="91"/>
      <c r="U662" s="89">
        <v>75410.131987560017</v>
      </c>
      <c r="V662" s="77" t="s">
        <v>27</v>
      </c>
      <c r="W662" s="80" t="s">
        <v>27</v>
      </c>
      <c r="X662" s="86">
        <f t="shared" si="22"/>
        <v>11991.833028003191</v>
      </c>
    </row>
    <row r="663" spans="1:24" x14ac:dyDescent="0.3">
      <c r="A663" s="93">
        <v>2008</v>
      </c>
      <c r="B663" s="100">
        <v>39590</v>
      </c>
      <c r="C663" s="33">
        <v>5</v>
      </c>
      <c r="D663" s="2">
        <v>22</v>
      </c>
      <c r="E663" s="33">
        <v>142</v>
      </c>
      <c r="F663" s="92">
        <v>507</v>
      </c>
      <c r="G663" s="4">
        <v>19.179791666666663</v>
      </c>
      <c r="H663" s="37">
        <v>311.02083333333337</v>
      </c>
      <c r="I663" s="4">
        <v>22.021458333333335</v>
      </c>
      <c r="J663" s="37">
        <v>6.6358888888888892</v>
      </c>
      <c r="K663" s="4">
        <v>6.8676458333333317</v>
      </c>
      <c r="L663" s="37">
        <v>9.4902083333333334</v>
      </c>
      <c r="M663" s="4">
        <v>19.420624999999998</v>
      </c>
      <c r="N663" s="63">
        <v>77.066299999999998</v>
      </c>
      <c r="O663" s="6">
        <v>77.066299999999998</v>
      </c>
      <c r="P663" s="37">
        <v>6.6585283200000003</v>
      </c>
      <c r="Q663" s="7">
        <f t="shared" si="23"/>
        <v>6.6585283200000003</v>
      </c>
      <c r="R663" s="60">
        <v>311.02083333333337</v>
      </c>
      <c r="S663" s="61">
        <v>2269.3946125000002</v>
      </c>
      <c r="T663" s="91"/>
      <c r="U663" s="89">
        <v>75313.248166674442</v>
      </c>
      <c r="V663" s="77">
        <v>2.9340548723101366E-3</v>
      </c>
      <c r="W663" s="80">
        <v>8.8411115999991491E-5</v>
      </c>
      <c r="X663" s="86">
        <f t="shared" si="22"/>
        <v>11998.491556323192</v>
      </c>
    </row>
    <row r="664" spans="1:24" x14ac:dyDescent="0.3">
      <c r="A664" s="93">
        <v>2008</v>
      </c>
      <c r="B664" s="100">
        <v>39591</v>
      </c>
      <c r="C664" s="33">
        <v>5</v>
      </c>
      <c r="D664" s="2">
        <v>23</v>
      </c>
      <c r="E664" s="33">
        <v>143</v>
      </c>
      <c r="F664" s="92">
        <v>508</v>
      </c>
      <c r="G664" s="4">
        <v>17.965</v>
      </c>
      <c r="H664" s="37">
        <v>311.1124999999999</v>
      </c>
      <c r="I664" s="4">
        <v>19.98041666666667</v>
      </c>
      <c r="J664" s="37">
        <v>6.6562083333333346</v>
      </c>
      <c r="K664" s="4">
        <v>6.8430347222222219</v>
      </c>
      <c r="L664" s="37">
        <v>9.7202083333333302</v>
      </c>
      <c r="M664" s="4">
        <v>18.534166666666668</v>
      </c>
      <c r="N664" s="63">
        <v>75.231482978723406</v>
      </c>
      <c r="O664" s="6">
        <v>75.231482978723406</v>
      </c>
      <c r="P664" s="37">
        <v>6.5000001293617018</v>
      </c>
      <c r="Q664" s="7">
        <f t="shared" si="23"/>
        <v>6.5000001293617018</v>
      </c>
      <c r="R664" s="60">
        <v>311.1124999999999</v>
      </c>
      <c r="S664" s="61">
        <v>2270.0634674999992</v>
      </c>
      <c r="T664" s="91"/>
      <c r="U664" s="89">
        <v>75216.364345788868</v>
      </c>
      <c r="V664" s="77">
        <v>2.8633561230427158E-3</v>
      </c>
      <c r="W664" s="80">
        <v>8.6417366565067386E-5</v>
      </c>
      <c r="X664" s="86">
        <f t="shared" si="22"/>
        <v>12004.991556452553</v>
      </c>
    </row>
    <row r="665" spans="1:24" x14ac:dyDescent="0.3">
      <c r="A665" s="93">
        <v>2008</v>
      </c>
      <c r="B665" s="100">
        <v>39592</v>
      </c>
      <c r="C665" s="33">
        <v>5</v>
      </c>
      <c r="D665" s="2">
        <v>24</v>
      </c>
      <c r="E665" s="33">
        <v>144</v>
      </c>
      <c r="F665" s="92">
        <v>509</v>
      </c>
      <c r="G665" s="4">
        <v>11.896875000000001</v>
      </c>
      <c r="H665" s="37">
        <v>311.77916666666675</v>
      </c>
      <c r="I665" s="4">
        <v>17.981145833333329</v>
      </c>
      <c r="J665" s="37">
        <v>6.7161944444444437</v>
      </c>
      <c r="K665" s="4">
        <v>6.8623472222222217</v>
      </c>
      <c r="L665" s="37">
        <v>9.6823611111111116</v>
      </c>
      <c r="M665" s="4">
        <v>17.17006944444444</v>
      </c>
      <c r="N665" s="63">
        <v>51.618922222222203</v>
      </c>
      <c r="O665" s="6">
        <v>51.618922222222203</v>
      </c>
      <c r="P665" s="37">
        <v>4.4598748799999974</v>
      </c>
      <c r="Q665" s="7">
        <f t="shared" si="23"/>
        <v>4.4598748799999992</v>
      </c>
      <c r="R665" s="60">
        <v>311.77916666666675</v>
      </c>
      <c r="S665" s="61">
        <v>2274.9278675000005</v>
      </c>
      <c r="T665" s="91"/>
      <c r="U665" s="89">
        <v>75119.480524903294</v>
      </c>
      <c r="V665" s="77">
        <v>1.9604467217244621E-3</v>
      </c>
      <c r="W665" s="80">
        <v>5.9370416952250865E-5</v>
      </c>
      <c r="X665" s="86">
        <f t="shared" si="22"/>
        <v>12009.451431332553</v>
      </c>
    </row>
    <row r="666" spans="1:24" x14ac:dyDescent="0.3">
      <c r="A666" s="93">
        <v>2008</v>
      </c>
      <c r="B666" s="100">
        <v>39593</v>
      </c>
      <c r="C666" s="33">
        <v>5</v>
      </c>
      <c r="D666" s="2">
        <v>25</v>
      </c>
      <c r="E666" s="33">
        <v>145</v>
      </c>
      <c r="F666" s="92">
        <v>510</v>
      </c>
      <c r="G666" s="4">
        <v>11.349812500000001</v>
      </c>
      <c r="H666" s="37">
        <v>312.62916666666655</v>
      </c>
      <c r="I666" s="4">
        <v>16.141770833333332</v>
      </c>
      <c r="J666" s="37">
        <v>6.7815833333333329</v>
      </c>
      <c r="K666" s="4">
        <v>7.1402152777777772</v>
      </c>
      <c r="L666" s="37">
        <v>9.9437500000000014</v>
      </c>
      <c r="M666" s="4">
        <v>15.092152777777779</v>
      </c>
      <c r="N666" s="63">
        <v>69.100283333333294</v>
      </c>
      <c r="O666" s="6">
        <v>69.100283333333294</v>
      </c>
      <c r="P666" s="37">
        <v>5.9702644799999964</v>
      </c>
      <c r="Q666" s="7">
        <f t="shared" si="23"/>
        <v>5.9702644799999964</v>
      </c>
      <c r="R666" s="60">
        <v>312.62916666666655</v>
      </c>
      <c r="S666" s="61">
        <v>2281.1299774999989</v>
      </c>
      <c r="T666" s="91"/>
      <c r="U666" s="89">
        <v>75022.59670401772</v>
      </c>
      <c r="V666" s="77">
        <v>2.6172399376133311E-3</v>
      </c>
      <c r="W666" s="80">
        <v>7.9579549926192682E-5</v>
      </c>
      <c r="X666" s="86">
        <f t="shared" si="22"/>
        <v>12015.421695812553</v>
      </c>
    </row>
    <row r="667" spans="1:24" x14ac:dyDescent="0.3">
      <c r="A667" s="93">
        <v>2008</v>
      </c>
      <c r="B667" s="100">
        <v>39594</v>
      </c>
      <c r="C667" s="33">
        <v>5</v>
      </c>
      <c r="D667" s="2">
        <v>26</v>
      </c>
      <c r="E667" s="33">
        <v>146</v>
      </c>
      <c r="F667" s="92">
        <v>511</v>
      </c>
      <c r="G667" s="4">
        <v>13.501875</v>
      </c>
      <c r="H667" s="37">
        <v>312.26666666666648</v>
      </c>
      <c r="I667" s="4">
        <v>16.984999999999999</v>
      </c>
      <c r="J667" s="37">
        <v>6.7917361111111108</v>
      </c>
      <c r="K667" s="4">
        <v>7.2044652777777776</v>
      </c>
      <c r="L667" s="37">
        <v>10.270069444444445</v>
      </c>
      <c r="M667" s="4">
        <v>15.046875</v>
      </c>
      <c r="N667" s="63">
        <v>59.871375999999998</v>
      </c>
      <c r="O667" s="6">
        <v>59.871375999999998</v>
      </c>
      <c r="P667" s="37">
        <v>5.1728868863999997</v>
      </c>
      <c r="Q667" s="7">
        <f t="shared" si="23"/>
        <v>5.1728868863999988</v>
      </c>
      <c r="R667" s="60">
        <v>312.26666666666648</v>
      </c>
      <c r="S667" s="61">
        <v>2278.4849599999989</v>
      </c>
      <c r="T667" s="91"/>
      <c r="U667" s="89">
        <v>74925.712883132146</v>
      </c>
      <c r="V667" s="77">
        <v>2.2703186447190779E-3</v>
      </c>
      <c r="W667" s="80">
        <v>6.9040209126452771E-5</v>
      </c>
      <c r="X667" s="86">
        <f t="shared" si="22"/>
        <v>12020.594582698952</v>
      </c>
    </row>
    <row r="668" spans="1:24" x14ac:dyDescent="0.3">
      <c r="A668" s="93">
        <v>2008</v>
      </c>
      <c r="B668" s="100">
        <v>39595</v>
      </c>
      <c r="C668" s="33">
        <v>5</v>
      </c>
      <c r="D668" s="2">
        <v>27</v>
      </c>
      <c r="E668" s="33">
        <v>147</v>
      </c>
      <c r="F668" s="92">
        <v>512</v>
      </c>
      <c r="G668" s="4">
        <v>10.990833333333335</v>
      </c>
      <c r="H668" s="37">
        <v>312.21666666666698</v>
      </c>
      <c r="I668" s="4">
        <v>14.904583333333331</v>
      </c>
      <c r="J668" s="37">
        <v>7.0245972222222202</v>
      </c>
      <c r="K668" s="4">
        <v>7.5032569444444448</v>
      </c>
      <c r="L668" s="37">
        <v>10.733333333333334</v>
      </c>
      <c r="M668" s="4">
        <v>13.598680555555559</v>
      </c>
      <c r="N668" s="63">
        <v>53.036785000000002</v>
      </c>
      <c r="O668" s="6">
        <v>53.036785000000002</v>
      </c>
      <c r="P668" s="37">
        <v>4.5823782240000002</v>
      </c>
      <c r="Q668" s="7">
        <f t="shared" si="23"/>
        <v>4.5823782240000002</v>
      </c>
      <c r="R668" s="60">
        <v>312.21666666666698</v>
      </c>
      <c r="S668" s="61">
        <v>2278.1201300000021</v>
      </c>
      <c r="T668" s="91"/>
      <c r="U668" s="89">
        <v>74828.829062246572</v>
      </c>
      <c r="V668" s="77">
        <v>2.0114734792321932E-3</v>
      </c>
      <c r="W668" s="80">
        <v>6.1238138848706769E-5</v>
      </c>
      <c r="X668" s="86">
        <f t="shared" si="22"/>
        <v>12025.176960922952</v>
      </c>
    </row>
    <row r="669" spans="1:24" x14ac:dyDescent="0.3">
      <c r="A669" s="93">
        <v>2008</v>
      </c>
      <c r="B669" s="100">
        <v>39596</v>
      </c>
      <c r="C669" s="33">
        <v>5</v>
      </c>
      <c r="D669" s="2">
        <v>28</v>
      </c>
      <c r="E669" s="33">
        <v>148</v>
      </c>
      <c r="F669" s="92">
        <v>513</v>
      </c>
      <c r="G669" s="4">
        <v>13.988125000000002</v>
      </c>
      <c r="H669" s="37">
        <v>312.13333333333344</v>
      </c>
      <c r="I669" s="4">
        <v>17.042395833333337</v>
      </c>
      <c r="J669" s="37">
        <v>7.0966527777777779</v>
      </c>
      <c r="K669" s="4">
        <v>7.4577499999999972</v>
      </c>
      <c r="L669" s="37">
        <v>10.685416666666667</v>
      </c>
      <c r="M669" s="4">
        <v>14.439583333333331</v>
      </c>
      <c r="N669" s="63">
        <v>58.684992682926797</v>
      </c>
      <c r="O669" s="6">
        <v>58.684992682926797</v>
      </c>
      <c r="P669" s="37">
        <v>5.0703833678048751</v>
      </c>
      <c r="Q669" s="7">
        <f t="shared" si="23"/>
        <v>5.070383367804876</v>
      </c>
      <c r="R669" s="60">
        <v>312.13333333333344</v>
      </c>
      <c r="S669" s="61">
        <v>2277.5120800000009</v>
      </c>
      <c r="T669" s="91"/>
      <c r="U669" s="89">
        <v>74731.945241360998</v>
      </c>
      <c r="V669" s="77">
        <v>2.2262816572217142E-3</v>
      </c>
      <c r="W669" s="80">
        <v>6.7847603209432195E-5</v>
      </c>
      <c r="X669" s="86">
        <f t="shared" si="22"/>
        <v>12030.247344290758</v>
      </c>
    </row>
    <row r="670" spans="1:24" x14ac:dyDescent="0.3">
      <c r="A670" s="93">
        <v>2008</v>
      </c>
      <c r="B670" s="100">
        <v>39597</v>
      </c>
      <c r="C670" s="33">
        <v>5</v>
      </c>
      <c r="D670" s="2">
        <v>29</v>
      </c>
      <c r="E670" s="33">
        <v>149</v>
      </c>
      <c r="F670" s="92">
        <v>514</v>
      </c>
      <c r="G670" s="4">
        <v>18.219166666666663</v>
      </c>
      <c r="H670" s="37">
        <v>312.35625000000016</v>
      </c>
      <c r="I670" s="4">
        <v>21.325312499999995</v>
      </c>
      <c r="J670" s="37">
        <v>7.1501458333333341</v>
      </c>
      <c r="K670" s="4">
        <v>7.5060347222222239</v>
      </c>
      <c r="L670" s="37">
        <v>10.69166666666667</v>
      </c>
      <c r="M670" s="4">
        <v>16.391944444444444</v>
      </c>
      <c r="N670" s="63">
        <v>55.077455</v>
      </c>
      <c r="O670" s="6">
        <v>55.077455</v>
      </c>
      <c r="P670" s="37">
        <v>4.7586921119999994</v>
      </c>
      <c r="Q670" s="7">
        <f t="shared" si="23"/>
        <v>4.7586921120000003</v>
      </c>
      <c r="R670" s="60">
        <v>312.35625000000016</v>
      </c>
      <c r="S670" s="61">
        <v>2279.1386137500008</v>
      </c>
      <c r="T670" s="91"/>
      <c r="U670" s="89">
        <v>74635.061420475424</v>
      </c>
      <c r="V670" s="77">
        <v>2.0879344868674939E-3</v>
      </c>
      <c r="W670" s="80">
        <v>6.3759472042110462E-5</v>
      </c>
      <c r="X670" s="86">
        <f t="shared" si="22"/>
        <v>12035.006036402758</v>
      </c>
    </row>
    <row r="671" spans="1:24" x14ac:dyDescent="0.3">
      <c r="A671" s="93">
        <v>2008</v>
      </c>
      <c r="B671" s="100">
        <v>39598</v>
      </c>
      <c r="C671" s="33">
        <v>5</v>
      </c>
      <c r="D671" s="2">
        <v>30</v>
      </c>
      <c r="E671" s="33">
        <v>150</v>
      </c>
      <c r="F671" s="92">
        <v>515</v>
      </c>
      <c r="G671" s="4">
        <v>21.954374999999999</v>
      </c>
      <c r="H671" s="37">
        <v>312.46041666666662</v>
      </c>
      <c r="I671" s="4">
        <v>25.340937499999999</v>
      </c>
      <c r="J671" s="37">
        <v>7.1506597222222217</v>
      </c>
      <c r="K671" s="4">
        <v>7.6026180555555563</v>
      </c>
      <c r="L671" s="37">
        <v>10.679791666666665</v>
      </c>
      <c r="M671" s="4">
        <v>19.78798611111111</v>
      </c>
      <c r="N671" s="63">
        <v>58.7657148148148</v>
      </c>
      <c r="O671" s="6">
        <v>58.7657148148148</v>
      </c>
      <c r="P671" s="37">
        <v>5.0773577599999991</v>
      </c>
      <c r="Q671" s="7">
        <f t="shared" si="23"/>
        <v>5.0773577599999991</v>
      </c>
      <c r="R671" s="60">
        <v>312.46041666666662</v>
      </c>
      <c r="S671" s="61">
        <v>2279.8986762499994</v>
      </c>
      <c r="T671" s="91"/>
      <c r="U671" s="89">
        <v>74538.17759958985</v>
      </c>
      <c r="V671" s="77">
        <v>2.2270102671191022E-3</v>
      </c>
      <c r="W671" s="80">
        <v>6.8117546249587106E-5</v>
      </c>
      <c r="X671" s="86">
        <f t="shared" si="22"/>
        <v>12040.083394162757</v>
      </c>
    </row>
    <row r="672" spans="1:24" x14ac:dyDescent="0.3">
      <c r="A672" s="93">
        <v>2008</v>
      </c>
      <c r="B672" s="100">
        <v>39599</v>
      </c>
      <c r="C672" s="33">
        <v>5</v>
      </c>
      <c r="D672" s="2">
        <v>31</v>
      </c>
      <c r="E672" s="33">
        <v>151</v>
      </c>
      <c r="F672" s="92">
        <v>516</v>
      </c>
      <c r="G672" s="4">
        <v>25.159166666666664</v>
      </c>
      <c r="H672" s="37">
        <v>311.96666666666653</v>
      </c>
      <c r="I672" s="4">
        <v>27.340729166666669</v>
      </c>
      <c r="J672" s="37">
        <v>7.2426041666666663</v>
      </c>
      <c r="K672" s="4">
        <v>7.6659027777777773</v>
      </c>
      <c r="L672" s="37">
        <v>10.893541666666666</v>
      </c>
      <c r="M672" s="4">
        <v>22.151944444444439</v>
      </c>
      <c r="N672" s="63">
        <v>74.894051428571402</v>
      </c>
      <c r="O672" s="6">
        <v>74.894051428571402</v>
      </c>
      <c r="P672" s="37">
        <v>6.4708460434285691</v>
      </c>
      <c r="Q672" s="7">
        <f t="shared" si="23"/>
        <v>6.4708460434285691</v>
      </c>
      <c r="R672" s="60">
        <v>311.96666666666653</v>
      </c>
      <c r="S672" s="61">
        <v>2276.295979999999</v>
      </c>
      <c r="T672" s="91"/>
      <c r="U672" s="89">
        <v>74441.293778704276</v>
      </c>
      <c r="V672" s="77">
        <v>2.8427085494517157E-3</v>
      </c>
      <c r="W672" s="80">
        <v>8.692549141696555E-5</v>
      </c>
      <c r="X672" s="86">
        <f t="shared" si="22"/>
        <v>12046.554240206186</v>
      </c>
    </row>
    <row r="673" spans="1:24" x14ac:dyDescent="0.3">
      <c r="A673" s="93">
        <v>2008</v>
      </c>
      <c r="B673" s="100">
        <v>39600</v>
      </c>
      <c r="C673" s="33">
        <v>6</v>
      </c>
      <c r="D673" s="2">
        <v>1</v>
      </c>
      <c r="E673" s="33">
        <v>152</v>
      </c>
      <c r="F673" s="92">
        <v>517</v>
      </c>
      <c r="G673" s="4">
        <v>19.598541666666669</v>
      </c>
      <c r="H673" s="37">
        <v>311.07291666666663</v>
      </c>
      <c r="I673" s="4">
        <v>21.18333333333333</v>
      </c>
      <c r="J673" s="37">
        <v>7.4461249999999986</v>
      </c>
      <c r="K673" s="4">
        <v>7.5456805555555553</v>
      </c>
      <c r="L673" s="37">
        <v>11.31138888888889</v>
      </c>
      <c r="M673" s="4">
        <v>20.663819444444442</v>
      </c>
      <c r="N673" s="63">
        <v>93.577530769230805</v>
      </c>
      <c r="O673" s="6">
        <v>93.577530769230805</v>
      </c>
      <c r="P673" s="37">
        <v>8.0850986584615416</v>
      </c>
      <c r="Q673" s="7">
        <f t="shared" si="23"/>
        <v>8.0850986584615416</v>
      </c>
      <c r="R673" s="60">
        <v>311.07291666666663</v>
      </c>
      <c r="S673" s="61">
        <v>2269.7746437499995</v>
      </c>
      <c r="T673" s="91"/>
      <c r="U673" s="89">
        <v>74344.409957818702</v>
      </c>
      <c r="V673" s="77">
        <v>3.5620710984345903E-3</v>
      </c>
      <c r="W673" s="80">
        <v>1.0875193794730282E-4</v>
      </c>
      <c r="X673" s="86">
        <f t="shared" si="22"/>
        <v>12054.639338864647</v>
      </c>
    </row>
    <row r="674" spans="1:24" x14ac:dyDescent="0.3">
      <c r="A674" s="93">
        <v>2008</v>
      </c>
      <c r="B674" s="100">
        <v>39601</v>
      </c>
      <c r="C674" s="33">
        <v>6</v>
      </c>
      <c r="D674" s="2">
        <v>2</v>
      </c>
      <c r="E674" s="33">
        <v>153</v>
      </c>
      <c r="F674" s="92">
        <v>518</v>
      </c>
      <c r="G674" s="4">
        <v>10.944333333333333</v>
      </c>
      <c r="H674" s="37">
        <v>311.33333333333343</v>
      </c>
      <c r="I674" s="4">
        <v>17.769479166666667</v>
      </c>
      <c r="J674" s="37">
        <v>7.5162152777777775</v>
      </c>
      <c r="K674" s="4">
        <v>7.5716597222222246</v>
      </c>
      <c r="L674" s="37">
        <v>11.315138888888889</v>
      </c>
      <c r="M674" s="4">
        <v>17.859027777777779</v>
      </c>
      <c r="N674" s="63" t="s">
        <v>27</v>
      </c>
      <c r="O674" s="6">
        <v>91.129964957265003</v>
      </c>
      <c r="P674" s="37" t="s">
        <v>27</v>
      </c>
      <c r="Q674" s="7">
        <f t="shared" si="23"/>
        <v>7.8736289723076966</v>
      </c>
      <c r="R674" s="60">
        <v>311.33333333333343</v>
      </c>
      <c r="S674" s="61">
        <v>2271.6748000000007</v>
      </c>
      <c r="T674" s="91"/>
      <c r="U674" s="89">
        <v>74247.526136933127</v>
      </c>
      <c r="V674" s="77" t="s">
        <v>27</v>
      </c>
      <c r="W674" s="80" t="s">
        <v>27</v>
      </c>
      <c r="X674" s="86">
        <f t="shared" si="22"/>
        <v>12062.512967836954</v>
      </c>
    </row>
    <row r="675" spans="1:24" x14ac:dyDescent="0.3">
      <c r="A675" s="93">
        <v>2008</v>
      </c>
      <c r="B675" s="100">
        <v>39602</v>
      </c>
      <c r="C675" s="33">
        <v>6</v>
      </c>
      <c r="D675" s="2">
        <v>3</v>
      </c>
      <c r="E675" s="33">
        <v>154</v>
      </c>
      <c r="F675" s="92">
        <v>519</v>
      </c>
      <c r="G675" s="4">
        <v>15.164395833333332</v>
      </c>
      <c r="H675" s="37">
        <v>310.74166666666667</v>
      </c>
      <c r="I675" s="4">
        <v>20.669479166666669</v>
      </c>
      <c r="J675" s="37">
        <v>7.512645833333333</v>
      </c>
      <c r="K675" s="4">
        <v>7.5077291666666666</v>
      </c>
      <c r="L675" s="37">
        <v>11.364652777777778</v>
      </c>
      <c r="M675" s="4">
        <v>16.36645833333333</v>
      </c>
      <c r="N675" s="63" t="s">
        <v>27</v>
      </c>
      <c r="O675" s="6">
        <v>88.682399145299101</v>
      </c>
      <c r="P675" s="37" t="s">
        <v>27</v>
      </c>
      <c r="Q675" s="7">
        <f t="shared" si="23"/>
        <v>7.6621592861538419</v>
      </c>
      <c r="R675" s="60">
        <v>310.74166666666667</v>
      </c>
      <c r="S675" s="61">
        <v>2267.357645</v>
      </c>
      <c r="T675" s="91"/>
      <c r="U675" s="89">
        <v>74150.642316047553</v>
      </c>
      <c r="V675" s="77" t="s">
        <v>27</v>
      </c>
      <c r="W675" s="80" t="s">
        <v>27</v>
      </c>
      <c r="X675" s="86">
        <f t="shared" si="22"/>
        <v>12070.175127123108</v>
      </c>
    </row>
    <row r="676" spans="1:24" x14ac:dyDescent="0.3">
      <c r="A676" s="93">
        <v>2008</v>
      </c>
      <c r="B676" s="100">
        <v>39603</v>
      </c>
      <c r="C676" s="33">
        <v>6</v>
      </c>
      <c r="D676" s="2">
        <v>4</v>
      </c>
      <c r="E676" s="33">
        <v>155</v>
      </c>
      <c r="F676" s="92">
        <v>520</v>
      </c>
      <c r="G676" s="4">
        <v>16.346458333333334</v>
      </c>
      <c r="H676" s="37">
        <v>310.64166666666671</v>
      </c>
      <c r="I676" s="4">
        <v>19.350104166666661</v>
      </c>
      <c r="J676" s="37">
        <v>7.477104166666666</v>
      </c>
      <c r="K676" s="4">
        <v>7.8739583333333343</v>
      </c>
      <c r="L676" s="37">
        <v>11.75888888888889</v>
      </c>
      <c r="M676" s="4">
        <v>16.807847222222222</v>
      </c>
      <c r="N676" s="63">
        <v>86.234833333333299</v>
      </c>
      <c r="O676" s="6">
        <v>86.234833333333299</v>
      </c>
      <c r="P676" s="37">
        <v>7.4506895999999969</v>
      </c>
      <c r="Q676" s="7">
        <f t="shared" si="23"/>
        <v>7.4506895999999978</v>
      </c>
      <c r="R676" s="60">
        <v>310.64166666666671</v>
      </c>
      <c r="S676" s="61">
        <v>2266.6279850000005</v>
      </c>
      <c r="T676" s="91"/>
      <c r="U676" s="89">
        <v>74053.758495161979</v>
      </c>
      <c r="V676" s="77">
        <v>3.2871250374154341E-3</v>
      </c>
      <c r="W676" s="80">
        <v>1.0061190345236507E-4</v>
      </c>
      <c r="X676" s="86">
        <f t="shared" si="22"/>
        <v>12077.625816723108</v>
      </c>
    </row>
    <row r="677" spans="1:24" x14ac:dyDescent="0.3">
      <c r="A677" s="93">
        <v>2008</v>
      </c>
      <c r="B677" s="100">
        <v>39604</v>
      </c>
      <c r="C677" s="33">
        <v>6</v>
      </c>
      <c r="D677" s="2">
        <v>5</v>
      </c>
      <c r="E677" s="33">
        <v>156</v>
      </c>
      <c r="F677" s="92">
        <v>521</v>
      </c>
      <c r="G677" s="4">
        <v>17.856874999999999</v>
      </c>
      <c r="H677" s="37">
        <v>311.00624999999997</v>
      </c>
      <c r="I677" s="4">
        <v>22.911874999999995</v>
      </c>
      <c r="J677" s="37">
        <v>7.6471805555555576</v>
      </c>
      <c r="K677" s="4">
        <v>8.0204861111111079</v>
      </c>
      <c r="L677" s="37">
        <v>11.94083333333333</v>
      </c>
      <c r="M677" s="4">
        <v>19.067916666666669</v>
      </c>
      <c r="N677" s="63" t="s">
        <v>27</v>
      </c>
      <c r="O677" s="6">
        <v>81.064911666666703</v>
      </c>
      <c r="P677" s="37" t="s">
        <v>27</v>
      </c>
      <c r="Q677" s="7">
        <f t="shared" si="23"/>
        <v>7.0040083680000036</v>
      </c>
      <c r="R677" s="60">
        <v>311.00624999999997</v>
      </c>
      <c r="S677" s="61">
        <v>2269.2882037499994</v>
      </c>
      <c r="T677" s="91"/>
      <c r="U677" s="89">
        <v>73956.874674276405</v>
      </c>
      <c r="V677" s="77" t="s">
        <v>27</v>
      </c>
      <c r="W677" s="80" t="s">
        <v>27</v>
      </c>
      <c r="X677" s="86">
        <f t="shared" si="22"/>
        <v>12084.629825091108</v>
      </c>
    </row>
    <row r="678" spans="1:24" x14ac:dyDescent="0.3">
      <c r="A678" s="93">
        <v>2008</v>
      </c>
      <c r="B678" s="100">
        <v>39605</v>
      </c>
      <c r="C678" s="33">
        <v>6</v>
      </c>
      <c r="D678" s="2">
        <v>6</v>
      </c>
      <c r="E678" s="33">
        <v>157</v>
      </c>
      <c r="F678" s="92">
        <v>522</v>
      </c>
      <c r="G678" s="4">
        <v>20.788125000000001</v>
      </c>
      <c r="H678" s="37">
        <v>311.51041666666657</v>
      </c>
      <c r="I678" s="4">
        <v>23.694270833333331</v>
      </c>
      <c r="J678" s="37">
        <v>7.6512986111111099</v>
      </c>
      <c r="K678" s="4">
        <v>7.9665277777777748</v>
      </c>
      <c r="L678" s="37">
        <v>11.962847222222221</v>
      </c>
      <c r="M678" s="4">
        <v>19.242430555555558</v>
      </c>
      <c r="N678" s="63">
        <v>75.894990000000007</v>
      </c>
      <c r="O678" s="6">
        <v>75.894990000000007</v>
      </c>
      <c r="P678" s="37">
        <v>6.5573271360000005</v>
      </c>
      <c r="Q678" s="7">
        <f t="shared" si="23"/>
        <v>6.5573271360000005</v>
      </c>
      <c r="R678" s="60">
        <v>311.51041666666657</v>
      </c>
      <c r="S678" s="61">
        <v>2272.9669062499993</v>
      </c>
      <c r="T678" s="91"/>
      <c r="U678" s="89">
        <v>73859.990853390831</v>
      </c>
      <c r="V678" s="77">
        <v>2.8849197575069193E-3</v>
      </c>
      <c r="W678" s="80">
        <v>8.8780502952079101E-5</v>
      </c>
      <c r="X678" s="86">
        <f t="shared" si="22"/>
        <v>12091.187152227109</v>
      </c>
    </row>
    <row r="679" spans="1:24" x14ac:dyDescent="0.3">
      <c r="A679" s="93">
        <v>2008</v>
      </c>
      <c r="B679" s="100">
        <v>39606</v>
      </c>
      <c r="C679" s="33">
        <v>6</v>
      </c>
      <c r="D679" s="2">
        <v>7</v>
      </c>
      <c r="E679" s="33">
        <v>158</v>
      </c>
      <c r="F679" s="92">
        <v>523</v>
      </c>
      <c r="G679" s="4">
        <v>21.391041666666666</v>
      </c>
      <c r="H679" s="37">
        <v>310.63125000000008</v>
      </c>
      <c r="I679" s="4">
        <v>24.444583333333334</v>
      </c>
      <c r="J679" s="37">
        <v>7.7469444444444449</v>
      </c>
      <c r="K679" s="4">
        <v>8.2309722222222224</v>
      </c>
      <c r="L679" s="37">
        <v>12.239513888888892</v>
      </c>
      <c r="M679" s="4">
        <v>20.044444444444441</v>
      </c>
      <c r="N679" s="63">
        <v>110.414311111111</v>
      </c>
      <c r="O679" s="6">
        <v>110.414311111111</v>
      </c>
      <c r="P679" s="37">
        <v>9.5397964799999908</v>
      </c>
      <c r="Q679" s="7">
        <f t="shared" si="23"/>
        <v>9.5397964799999908</v>
      </c>
      <c r="R679" s="60">
        <v>310.63125000000008</v>
      </c>
      <c r="S679" s="61">
        <v>2266.5519787500002</v>
      </c>
      <c r="T679" s="91"/>
      <c r="U679" s="89">
        <v>73763.107032505257</v>
      </c>
      <c r="V679" s="77">
        <v>4.2089467038215348E-3</v>
      </c>
      <c r="W679" s="80">
        <v>1.2933018772915951E-4</v>
      </c>
      <c r="X679" s="86">
        <f t="shared" si="22"/>
        <v>12100.726948707108</v>
      </c>
    </row>
    <row r="680" spans="1:24" x14ac:dyDescent="0.3">
      <c r="A680" s="93">
        <v>2008</v>
      </c>
      <c r="B680" s="100">
        <v>39607</v>
      </c>
      <c r="C680" s="33">
        <v>6</v>
      </c>
      <c r="D680" s="2">
        <v>8</v>
      </c>
      <c r="E680" s="33">
        <v>159</v>
      </c>
      <c r="F680" s="92">
        <v>524</v>
      </c>
      <c r="G680" s="4">
        <v>23.403333333333332</v>
      </c>
      <c r="H680" s="37">
        <v>311.43958333333325</v>
      </c>
      <c r="I680" s="4">
        <v>25.728333333333332</v>
      </c>
      <c r="J680" s="37">
        <v>7.9102361111111117</v>
      </c>
      <c r="K680" s="4">
        <v>8.4462499999999991</v>
      </c>
      <c r="L680" s="37">
        <v>12.27465277777778</v>
      </c>
      <c r="M680" s="4">
        <v>22.736874999999994</v>
      </c>
      <c r="N680" s="63">
        <v>74.379549999999995</v>
      </c>
      <c r="O680" s="6">
        <v>74.379549999999995</v>
      </c>
      <c r="P680" s="37">
        <v>6.4263931199999993</v>
      </c>
      <c r="Q680" s="7">
        <f t="shared" si="23"/>
        <v>6.4263931199999993</v>
      </c>
      <c r="R680" s="60">
        <v>311.43958333333325</v>
      </c>
      <c r="S680" s="61">
        <v>2272.4500637499996</v>
      </c>
      <c r="T680" s="91"/>
      <c r="U680" s="89">
        <v>73666.223211619683</v>
      </c>
      <c r="V680" s="77">
        <v>2.8279579043401105E-3</v>
      </c>
      <c r="W680" s="80">
        <v>8.7236630844220303E-5</v>
      </c>
      <c r="X680" s="86">
        <f t="shared" si="22"/>
        <v>12107.153341827108</v>
      </c>
    </row>
    <row r="681" spans="1:24" x14ac:dyDescent="0.3">
      <c r="A681" s="93">
        <v>2008</v>
      </c>
      <c r="B681" s="100">
        <v>39608</v>
      </c>
      <c r="C681" s="33">
        <v>6</v>
      </c>
      <c r="D681" s="2">
        <v>9</v>
      </c>
      <c r="E681" s="33">
        <v>160</v>
      </c>
      <c r="F681" s="92">
        <v>525</v>
      </c>
      <c r="G681" s="4">
        <v>18.075208333333332</v>
      </c>
      <c r="H681" s="37">
        <v>311.43958333333325</v>
      </c>
      <c r="I681" s="4">
        <v>22.782291666666666</v>
      </c>
      <c r="J681" s="37">
        <v>8.0491805555555569</v>
      </c>
      <c r="K681" s="4">
        <v>8.3822916666666654</v>
      </c>
      <c r="L681" s="37">
        <v>12.617916666666666</v>
      </c>
      <c r="M681" s="4">
        <v>21.378402777777776</v>
      </c>
      <c r="N681" s="63">
        <v>71.986620000000002</v>
      </c>
      <c r="O681" s="6">
        <v>71.986620000000002</v>
      </c>
      <c r="P681" s="37">
        <v>6.2196439679999997</v>
      </c>
      <c r="Q681" s="7">
        <f t="shared" si="23"/>
        <v>6.2196439680000006</v>
      </c>
      <c r="R681" s="60">
        <v>311.43958333333325</v>
      </c>
      <c r="S681" s="61">
        <v>2272.4500637499996</v>
      </c>
      <c r="T681" s="91"/>
      <c r="U681" s="89">
        <v>73569.339390734109</v>
      </c>
      <c r="V681" s="77">
        <v>2.7369771803637949E-3</v>
      </c>
      <c r="W681" s="80">
        <v>8.4541250737169867E-5</v>
      </c>
      <c r="X681" s="86">
        <f t="shared" si="22"/>
        <v>12113.372985795108</v>
      </c>
    </row>
    <row r="682" spans="1:24" x14ac:dyDescent="0.3">
      <c r="A682" s="93">
        <v>2008</v>
      </c>
      <c r="B682" s="100">
        <v>39609</v>
      </c>
      <c r="C682" s="33">
        <v>6</v>
      </c>
      <c r="D682" s="2">
        <v>10</v>
      </c>
      <c r="E682" s="33">
        <v>161</v>
      </c>
      <c r="F682" s="92">
        <v>526</v>
      </c>
      <c r="G682" s="4">
        <v>13.840208333333331</v>
      </c>
      <c r="H682" s="37">
        <v>311.88958333333323</v>
      </c>
      <c r="I682" s="4">
        <v>18.901041666666664</v>
      </c>
      <c r="J682" s="37">
        <v>8.1437499999999989</v>
      </c>
      <c r="K682" s="4">
        <v>8.5299305555555538</v>
      </c>
      <c r="L682" s="37">
        <v>12.784236111111113</v>
      </c>
      <c r="M682" s="4">
        <v>17.991527777777776</v>
      </c>
      <c r="N682" s="63">
        <v>65.433485714285695</v>
      </c>
      <c r="O682" s="6">
        <v>65.433485714285695</v>
      </c>
      <c r="P682" s="37">
        <v>5.6534531657142839</v>
      </c>
      <c r="Q682" s="7">
        <f t="shared" si="23"/>
        <v>5.6534531657142848</v>
      </c>
      <c r="R682" s="60">
        <v>311.88958333333323</v>
      </c>
      <c r="S682" s="61">
        <v>2275.733533749999</v>
      </c>
      <c r="T682" s="91"/>
      <c r="U682" s="89">
        <v>73472.455569848535</v>
      </c>
      <c r="V682" s="77">
        <v>2.4842333611872439E-3</v>
      </c>
      <c r="W682" s="80">
        <v>7.6946566190913264E-5</v>
      </c>
      <c r="X682" s="86">
        <f t="shared" si="22"/>
        <v>12119.026438960822</v>
      </c>
    </row>
    <row r="683" spans="1:24" x14ac:dyDescent="0.3">
      <c r="A683" s="93">
        <v>2008</v>
      </c>
      <c r="B683" s="100">
        <v>39610</v>
      </c>
      <c r="C683" s="33">
        <v>6</v>
      </c>
      <c r="D683" s="2">
        <v>11</v>
      </c>
      <c r="E683" s="33">
        <v>162</v>
      </c>
      <c r="F683" s="92">
        <v>527</v>
      </c>
      <c r="G683" s="4">
        <v>15.574583333333331</v>
      </c>
      <c r="H683" s="37">
        <v>310.93333333333339</v>
      </c>
      <c r="I683" s="4">
        <v>18.498124999999998</v>
      </c>
      <c r="J683" s="37">
        <v>8.1734722222222231</v>
      </c>
      <c r="K683" s="4">
        <v>8.8708333333333318</v>
      </c>
      <c r="L683" s="37">
        <v>13.133402777777777</v>
      </c>
      <c r="M683" s="4">
        <v>16.736805555555552</v>
      </c>
      <c r="N683" s="63">
        <v>65.074666666666701</v>
      </c>
      <c r="O683" s="6">
        <v>65.074666666666701</v>
      </c>
      <c r="P683" s="37">
        <v>5.6224512000000031</v>
      </c>
      <c r="Q683" s="7">
        <f t="shared" si="23"/>
        <v>5.6224512000000031</v>
      </c>
      <c r="R683" s="60">
        <v>310.93333333333339</v>
      </c>
      <c r="S683" s="61">
        <v>2268.7561600000004</v>
      </c>
      <c r="T683" s="91"/>
      <c r="U683" s="89">
        <v>73375.571748962961</v>
      </c>
      <c r="V683" s="77">
        <v>2.4782086762466364E-3</v>
      </c>
      <c r="W683" s="80">
        <v>7.6625654369493439E-5</v>
      </c>
      <c r="X683" s="86">
        <f t="shared" si="22"/>
        <v>12124.648890160823</v>
      </c>
    </row>
    <row r="684" spans="1:24" x14ac:dyDescent="0.3">
      <c r="A684" s="93">
        <v>2008</v>
      </c>
      <c r="B684" s="100">
        <v>39611</v>
      </c>
      <c r="C684" s="33">
        <v>6</v>
      </c>
      <c r="D684" s="2">
        <v>12</v>
      </c>
      <c r="E684" s="33">
        <v>163</v>
      </c>
      <c r="F684" s="92">
        <v>528</v>
      </c>
      <c r="G684" s="4">
        <v>11.889791666666667</v>
      </c>
      <c r="H684" s="37">
        <v>312.67500000000001</v>
      </c>
      <c r="I684" s="4">
        <v>16.555624999999999</v>
      </c>
      <c r="J684" s="37">
        <v>8.2840277777777782</v>
      </c>
      <c r="K684" s="4">
        <v>8.9306249999999991</v>
      </c>
      <c r="L684" s="37">
        <v>13.320763888888889</v>
      </c>
      <c r="M684" s="4">
        <v>16.0975</v>
      </c>
      <c r="N684" s="63" t="s">
        <v>27</v>
      </c>
      <c r="O684" s="6">
        <v>55.279583333333299</v>
      </c>
      <c r="P684" s="37" t="s">
        <v>27</v>
      </c>
      <c r="Q684" s="7">
        <f t="shared" si="23"/>
        <v>4.7761559999999976</v>
      </c>
      <c r="R684" s="60">
        <v>312.67500000000001</v>
      </c>
      <c r="S684" s="61">
        <v>2281.4644050000002</v>
      </c>
      <c r="T684" s="91"/>
      <c r="U684" s="89">
        <v>73278.687928077386</v>
      </c>
      <c r="V684" s="77" t="s">
        <v>27</v>
      </c>
      <c r="W684" s="80" t="s">
        <v>27</v>
      </c>
      <c r="X684" s="86">
        <f t="shared" si="22"/>
        <v>12129.425046160823</v>
      </c>
    </row>
    <row r="685" spans="1:24" x14ac:dyDescent="0.3">
      <c r="A685" s="93">
        <v>2008</v>
      </c>
      <c r="B685" s="100">
        <v>39612</v>
      </c>
      <c r="C685" s="33">
        <v>6</v>
      </c>
      <c r="D685" s="2">
        <v>13</v>
      </c>
      <c r="E685" s="33">
        <v>164</v>
      </c>
      <c r="F685" s="92">
        <v>529</v>
      </c>
      <c r="G685" s="4">
        <v>12.079375000000004</v>
      </c>
      <c r="H685" s="37">
        <v>312.47083333333342</v>
      </c>
      <c r="I685" s="4">
        <v>16.993333333333332</v>
      </c>
      <c r="J685" s="37">
        <v>8.2830952380952372</v>
      </c>
      <c r="K685" s="4">
        <v>8.8947619047619053</v>
      </c>
      <c r="L685" s="37">
        <v>13.306904761904761</v>
      </c>
      <c r="M685" s="4">
        <v>14.061904761904762</v>
      </c>
      <c r="N685" s="63">
        <v>45.484499999999997</v>
      </c>
      <c r="O685" s="6">
        <v>45.484499999999997</v>
      </c>
      <c r="P685" s="37">
        <v>3.9298607999999997</v>
      </c>
      <c r="Q685" s="7">
        <f t="shared" si="23"/>
        <v>3.9298607999999997</v>
      </c>
      <c r="R685" s="60">
        <v>312.47083333333342</v>
      </c>
      <c r="S685" s="61">
        <v>2279.9746825000007</v>
      </c>
      <c r="T685" s="91"/>
      <c r="U685" s="89">
        <v>73181.804107191812</v>
      </c>
      <c r="V685" s="77">
        <v>1.7236422975060815E-3</v>
      </c>
      <c r="W685" s="80">
        <v>5.3699971570034029E-5</v>
      </c>
      <c r="X685" s="86">
        <f t="shared" si="22"/>
        <v>12133.354906960823</v>
      </c>
    </row>
    <row r="686" spans="1:24" x14ac:dyDescent="0.3">
      <c r="A686" s="93">
        <v>2008</v>
      </c>
      <c r="B686" s="100">
        <v>39613</v>
      </c>
      <c r="C686" s="33">
        <v>6</v>
      </c>
      <c r="D686" s="2">
        <v>14</v>
      </c>
      <c r="E686" s="33">
        <v>165</v>
      </c>
      <c r="F686" s="92">
        <v>530</v>
      </c>
      <c r="G686" s="4">
        <v>15.107291666666667</v>
      </c>
      <c r="H686" s="37">
        <v>310.63125000000008</v>
      </c>
      <c r="I686" s="4">
        <v>19.21947916666667</v>
      </c>
      <c r="J686" s="37" t="s">
        <v>27</v>
      </c>
      <c r="K686" s="4" t="s">
        <v>27</v>
      </c>
      <c r="L686" s="37" t="s">
        <v>27</v>
      </c>
      <c r="M686" s="4" t="s">
        <v>27</v>
      </c>
      <c r="N686" s="63">
        <v>86.028548148148204</v>
      </c>
      <c r="O686" s="6">
        <v>86.028548148148204</v>
      </c>
      <c r="P686" s="37">
        <v>7.4328665600000052</v>
      </c>
      <c r="Q686" s="7">
        <f t="shared" si="23"/>
        <v>7.4328665600000043</v>
      </c>
      <c r="R686" s="60">
        <v>310.63125000000008</v>
      </c>
      <c r="S686" s="61">
        <v>2266.5519787500002</v>
      </c>
      <c r="T686" s="91"/>
      <c r="U686" s="89">
        <v>73084.920286306238</v>
      </c>
      <c r="V686" s="77">
        <v>3.2793717636686271E-3</v>
      </c>
      <c r="W686" s="80">
        <v>1.0170178103611731E-4</v>
      </c>
      <c r="X686" s="86">
        <f t="shared" si="22"/>
        <v>12140.787773520824</v>
      </c>
    </row>
    <row r="687" spans="1:24" x14ac:dyDescent="0.3">
      <c r="A687" s="93">
        <v>2008</v>
      </c>
      <c r="B687" s="100">
        <v>39614</v>
      </c>
      <c r="C687" s="33">
        <v>6</v>
      </c>
      <c r="D687" s="2">
        <v>15</v>
      </c>
      <c r="E687" s="33">
        <v>166</v>
      </c>
      <c r="F687" s="92">
        <v>531</v>
      </c>
      <c r="G687" s="4">
        <v>19.325624999999999</v>
      </c>
      <c r="H687" s="37">
        <v>309.54583333333341</v>
      </c>
      <c r="I687" s="4">
        <v>22.1253125</v>
      </c>
      <c r="J687" s="37" t="s">
        <v>27</v>
      </c>
      <c r="K687" s="4" t="s">
        <v>27</v>
      </c>
      <c r="L687" s="37" t="s">
        <v>27</v>
      </c>
      <c r="M687" s="4" t="s">
        <v>27</v>
      </c>
      <c r="N687" s="63">
        <v>90.074230769230795</v>
      </c>
      <c r="O687" s="6">
        <v>90.074230769230795</v>
      </c>
      <c r="P687" s="37">
        <v>7.7824135384615403</v>
      </c>
      <c r="Q687" s="7">
        <f t="shared" si="23"/>
        <v>7.7824135384615412</v>
      </c>
      <c r="R687" s="60">
        <v>309.54583333333341</v>
      </c>
      <c r="S687" s="61">
        <v>2258.6321275000005</v>
      </c>
      <c r="T687" s="91"/>
      <c r="U687" s="89">
        <v>72988.036465420664</v>
      </c>
      <c r="V687" s="77">
        <v>3.4456312932534157E-3</v>
      </c>
      <c r="W687" s="80">
        <v>1.0662587891576714E-4</v>
      </c>
      <c r="X687" s="86">
        <f t="shared" si="22"/>
        <v>12148.570187059286</v>
      </c>
    </row>
    <row r="688" spans="1:24" x14ac:dyDescent="0.3">
      <c r="A688" s="93">
        <v>2008</v>
      </c>
      <c r="B688" s="100">
        <v>39615</v>
      </c>
      <c r="C688" s="33">
        <v>6</v>
      </c>
      <c r="D688" s="2">
        <v>16</v>
      </c>
      <c r="E688" s="33">
        <v>167</v>
      </c>
      <c r="F688" s="92">
        <v>532</v>
      </c>
      <c r="G688" s="4">
        <v>18.986666666666668</v>
      </c>
      <c r="H688" s="37">
        <v>309.76458333333329</v>
      </c>
      <c r="I688" s="4">
        <v>21.044583333333335</v>
      </c>
      <c r="J688" s="37" t="s">
        <v>27</v>
      </c>
      <c r="K688" s="4" t="s">
        <v>27</v>
      </c>
      <c r="L688" s="37" t="s">
        <v>27</v>
      </c>
      <c r="M688" s="4" t="s">
        <v>27</v>
      </c>
      <c r="N688" s="63">
        <v>90.521192857142907</v>
      </c>
      <c r="O688" s="6">
        <v>90.521192857142907</v>
      </c>
      <c r="P688" s="37">
        <v>7.8210310628571467</v>
      </c>
      <c r="Q688" s="7">
        <f t="shared" si="23"/>
        <v>7.8210310628571476</v>
      </c>
      <c r="R688" s="60">
        <v>309.76458333333329</v>
      </c>
      <c r="S688" s="61">
        <v>2260.2282587499994</v>
      </c>
      <c r="T688" s="91"/>
      <c r="U688" s="89">
        <v>72891.15264453509</v>
      </c>
      <c r="V688" s="77">
        <v>3.4602837269110615E-3</v>
      </c>
      <c r="W688" s="80">
        <v>1.0729739864311938E-4</v>
      </c>
      <c r="X688" s="86">
        <f t="shared" si="22"/>
        <v>12156.391218122142</v>
      </c>
    </row>
    <row r="689" spans="1:24" x14ac:dyDescent="0.3">
      <c r="A689" s="93">
        <v>2008</v>
      </c>
      <c r="B689" s="100">
        <v>39616</v>
      </c>
      <c r="C689" s="33">
        <v>6</v>
      </c>
      <c r="D689" s="2">
        <v>17</v>
      </c>
      <c r="E689" s="33">
        <v>168</v>
      </c>
      <c r="F689" s="92">
        <v>533</v>
      </c>
      <c r="G689" s="4">
        <v>18.165625000000002</v>
      </c>
      <c r="H689" s="37">
        <v>309.7833333333333</v>
      </c>
      <c r="I689" s="4">
        <v>22.346145833333331</v>
      </c>
      <c r="J689" s="37" t="s">
        <v>27</v>
      </c>
      <c r="K689" s="4" t="s">
        <v>27</v>
      </c>
      <c r="L689" s="37" t="s">
        <v>27</v>
      </c>
      <c r="M689" s="4" t="s">
        <v>27</v>
      </c>
      <c r="N689" s="63" t="s">
        <v>27</v>
      </c>
      <c r="O689" s="6">
        <v>109.840652678571</v>
      </c>
      <c r="P689" s="37" t="s">
        <v>27</v>
      </c>
      <c r="Q689" s="7">
        <f t="shared" si="23"/>
        <v>9.4902323914285365</v>
      </c>
      <c r="R689" s="60">
        <v>309.7833333333333</v>
      </c>
      <c r="S689" s="61">
        <v>2260.3650699999994</v>
      </c>
      <c r="T689" s="91"/>
      <c r="U689" s="89">
        <v>72794.268823649516</v>
      </c>
      <c r="V689" s="77" t="s">
        <v>27</v>
      </c>
      <c r="W689" s="80" t="s">
        <v>27</v>
      </c>
      <c r="X689" s="86">
        <f t="shared" ref="X689:X732" si="24">X688+Q689</f>
        <v>12165.881450513571</v>
      </c>
    </row>
    <row r="690" spans="1:24" x14ac:dyDescent="0.3">
      <c r="A690" s="93">
        <v>2008</v>
      </c>
      <c r="B690" s="100">
        <v>39617</v>
      </c>
      <c r="C690" s="33">
        <v>6</v>
      </c>
      <c r="D690" s="2">
        <v>18</v>
      </c>
      <c r="E690" s="33">
        <v>169</v>
      </c>
      <c r="F690" s="92">
        <v>534</v>
      </c>
      <c r="G690" s="4">
        <v>19.463749999999997</v>
      </c>
      <c r="H690" s="37">
        <v>308.68333333333322</v>
      </c>
      <c r="I690" s="4">
        <v>23.905833333333334</v>
      </c>
      <c r="J690" s="37" t="s">
        <v>27</v>
      </c>
      <c r="K690" s="4" t="s">
        <v>27</v>
      </c>
      <c r="L690" s="37" t="s">
        <v>27</v>
      </c>
      <c r="M690" s="4" t="s">
        <v>27</v>
      </c>
      <c r="N690" s="63">
        <v>129.1601125</v>
      </c>
      <c r="O690" s="6">
        <v>129.1601125</v>
      </c>
      <c r="P690" s="37">
        <v>11.159433719999999</v>
      </c>
      <c r="Q690" s="7">
        <f t="shared" si="23"/>
        <v>11.159433719999999</v>
      </c>
      <c r="R690" s="60">
        <v>308.68333333333322</v>
      </c>
      <c r="S690" s="61">
        <v>2252.3388099999993</v>
      </c>
      <c r="T690" s="91"/>
      <c r="U690" s="89">
        <v>72697.385002763942</v>
      </c>
      <c r="V690" s="77">
        <v>4.9545981583472348E-3</v>
      </c>
      <c r="W690" s="80">
        <v>1.5350529760562527E-4</v>
      </c>
      <c r="X690" s="86">
        <f t="shared" si="24"/>
        <v>12177.040884233571</v>
      </c>
    </row>
    <row r="691" spans="1:24" x14ac:dyDescent="0.3">
      <c r="A691" s="93">
        <v>2008</v>
      </c>
      <c r="B691" s="100">
        <v>39618</v>
      </c>
      <c r="C691" s="33">
        <v>6</v>
      </c>
      <c r="D691" s="2">
        <v>19</v>
      </c>
      <c r="E691" s="33">
        <v>170</v>
      </c>
      <c r="F691" s="92">
        <v>535</v>
      </c>
      <c r="G691" s="4">
        <v>17.621041666666663</v>
      </c>
      <c r="H691" s="37">
        <v>307.60208333333333</v>
      </c>
      <c r="I691" s="4">
        <v>20.994999999999997</v>
      </c>
      <c r="J691" s="37" t="s">
        <v>27</v>
      </c>
      <c r="K691" s="4" t="s">
        <v>27</v>
      </c>
      <c r="L691" s="37" t="s">
        <v>27</v>
      </c>
      <c r="M691" s="4" t="s">
        <v>27</v>
      </c>
      <c r="N691" s="63">
        <v>86.674512500000006</v>
      </c>
      <c r="O691" s="6">
        <v>86.674512500000006</v>
      </c>
      <c r="P691" s="37">
        <v>7.4886778800000009</v>
      </c>
      <c r="Q691" s="7">
        <f t="shared" si="23"/>
        <v>7.48867788</v>
      </c>
      <c r="R691" s="60">
        <v>307.60208333333333</v>
      </c>
      <c r="S691" s="61">
        <v>2244.4493612499996</v>
      </c>
      <c r="T691" s="91"/>
      <c r="U691" s="89">
        <v>72600.501181878368</v>
      </c>
      <c r="V691" s="77">
        <v>3.3365323403105594E-3</v>
      </c>
      <c r="W691" s="80">
        <v>1.0314912098525886E-4</v>
      </c>
      <c r="X691" s="86">
        <f t="shared" si="24"/>
        <v>12184.52956211357</v>
      </c>
    </row>
    <row r="692" spans="1:24" x14ac:dyDescent="0.3">
      <c r="A692" s="93">
        <v>2008</v>
      </c>
      <c r="B692" s="100">
        <v>39619</v>
      </c>
      <c r="C692" s="33">
        <v>6</v>
      </c>
      <c r="D692" s="2">
        <v>20</v>
      </c>
      <c r="E692" s="33">
        <v>171</v>
      </c>
      <c r="F692" s="92">
        <v>536</v>
      </c>
      <c r="G692" s="4">
        <v>19.095208333333336</v>
      </c>
      <c r="H692" s="37">
        <v>307.00624999999997</v>
      </c>
      <c r="I692" s="4">
        <v>21.774791666666662</v>
      </c>
      <c r="J692" s="37" t="s">
        <v>27</v>
      </c>
      <c r="K692" s="4" t="s">
        <v>27</v>
      </c>
      <c r="L692" s="37" t="s">
        <v>27</v>
      </c>
      <c r="M692" s="4" t="s">
        <v>27</v>
      </c>
      <c r="N692" s="63">
        <v>50.682242857142903</v>
      </c>
      <c r="O692" s="6">
        <v>50.682242857142903</v>
      </c>
      <c r="P692" s="37">
        <v>4.378945782857147</v>
      </c>
      <c r="Q692" s="7">
        <f t="shared" si="23"/>
        <v>4.378945782857147</v>
      </c>
      <c r="R692" s="60">
        <v>307.00624999999997</v>
      </c>
      <c r="S692" s="61">
        <v>2240.1018037499998</v>
      </c>
      <c r="T692" s="91"/>
      <c r="U692" s="89">
        <v>72503.617360992794</v>
      </c>
      <c r="V692" s="77">
        <v>1.9547976683589362E-3</v>
      </c>
      <c r="W692" s="80">
        <v>6.039623872909044E-5</v>
      </c>
      <c r="X692" s="86">
        <f t="shared" si="24"/>
        <v>12188.908507896427</v>
      </c>
    </row>
    <row r="693" spans="1:24" x14ac:dyDescent="0.3">
      <c r="A693" s="93">
        <v>2008</v>
      </c>
      <c r="B693" s="100">
        <v>39620</v>
      </c>
      <c r="C693" s="33">
        <v>6</v>
      </c>
      <c r="D693" s="2">
        <v>21</v>
      </c>
      <c r="E693" s="33">
        <v>172</v>
      </c>
      <c r="F693" s="92">
        <v>537</v>
      </c>
      <c r="G693" s="4">
        <v>21.087500000000002</v>
      </c>
      <c r="H693" s="37">
        <v>306.46875000000006</v>
      </c>
      <c r="I693" s="4">
        <v>23.061875000000001</v>
      </c>
      <c r="J693" s="37" t="s">
        <v>27</v>
      </c>
      <c r="K693" s="4" t="s">
        <v>27</v>
      </c>
      <c r="L693" s="37" t="s">
        <v>27</v>
      </c>
      <c r="M693" s="4" t="s">
        <v>27</v>
      </c>
      <c r="N693" s="63">
        <v>77.108666666666693</v>
      </c>
      <c r="O693" s="6">
        <v>77.108666666666693</v>
      </c>
      <c r="P693" s="37">
        <v>6.6621888000000027</v>
      </c>
      <c r="Q693" s="7">
        <f t="shared" si="23"/>
        <v>6.6621888000000018</v>
      </c>
      <c r="R693" s="60">
        <v>306.46875000000006</v>
      </c>
      <c r="S693" s="61">
        <v>2236.1798812500001</v>
      </c>
      <c r="T693" s="91"/>
      <c r="U693" s="89">
        <v>72406.73354010722</v>
      </c>
      <c r="V693" s="77">
        <v>2.9792723098268428E-3</v>
      </c>
      <c r="W693" s="80">
        <v>9.2010624900095965E-5</v>
      </c>
      <c r="X693" s="86">
        <f t="shared" si="24"/>
        <v>12195.570696696428</v>
      </c>
    </row>
    <row r="694" spans="1:24" x14ac:dyDescent="0.3">
      <c r="A694" s="93">
        <v>2008</v>
      </c>
      <c r="B694" s="100">
        <v>39621</v>
      </c>
      <c r="C694" s="33">
        <v>6</v>
      </c>
      <c r="D694" s="2">
        <v>22</v>
      </c>
      <c r="E694" s="33">
        <v>173</v>
      </c>
      <c r="F694" s="92">
        <v>538</v>
      </c>
      <c r="G694" s="4">
        <v>19.443958333333338</v>
      </c>
      <c r="H694" s="37">
        <v>306.51458333333335</v>
      </c>
      <c r="I694" s="4">
        <v>21.780208333333334</v>
      </c>
      <c r="J694" s="37" t="s">
        <v>27</v>
      </c>
      <c r="K694" s="4" t="s">
        <v>27</v>
      </c>
      <c r="L694" s="37" t="s">
        <v>27</v>
      </c>
      <c r="M694" s="4" t="s">
        <v>27</v>
      </c>
      <c r="N694" s="63">
        <v>112.424248648649</v>
      </c>
      <c r="O694" s="6">
        <v>112.424248648649</v>
      </c>
      <c r="P694" s="37">
        <v>9.7134550832432733</v>
      </c>
      <c r="Q694" s="7">
        <f t="shared" si="23"/>
        <v>9.7134550832432733</v>
      </c>
      <c r="R694" s="60">
        <v>306.51458333333335</v>
      </c>
      <c r="S694" s="61">
        <v>2236.5143087500001</v>
      </c>
      <c r="T694" s="91"/>
      <c r="U694" s="89">
        <v>72309.849719221646</v>
      </c>
      <c r="V694" s="77">
        <v>4.343122261834388E-3</v>
      </c>
      <c r="W694" s="80">
        <v>1.3433100913583023E-4</v>
      </c>
      <c r="X694" s="86">
        <f t="shared" si="24"/>
        <v>12205.284151779671</v>
      </c>
    </row>
    <row r="695" spans="1:24" x14ac:dyDescent="0.3">
      <c r="A695" s="93">
        <v>2008</v>
      </c>
      <c r="B695" s="100">
        <v>39622</v>
      </c>
      <c r="C695" s="33">
        <v>6</v>
      </c>
      <c r="D695" s="2">
        <v>23</v>
      </c>
      <c r="E695" s="33">
        <v>174</v>
      </c>
      <c r="F695" s="92">
        <v>539</v>
      </c>
      <c r="G695" s="4">
        <v>18.456041666666671</v>
      </c>
      <c r="H695" s="37">
        <v>308.08958333333345</v>
      </c>
      <c r="I695" s="4">
        <v>21.232916666666664</v>
      </c>
      <c r="J695" s="37" t="s">
        <v>27</v>
      </c>
      <c r="K695" s="4" t="s">
        <v>27</v>
      </c>
      <c r="L695" s="37" t="s">
        <v>27</v>
      </c>
      <c r="M695" s="4" t="s">
        <v>27</v>
      </c>
      <c r="N695" s="63">
        <v>88.302397368421097</v>
      </c>
      <c r="O695" s="6">
        <v>88.302397368421097</v>
      </c>
      <c r="P695" s="37">
        <v>7.629327132631583</v>
      </c>
      <c r="Q695" s="7">
        <f t="shared" si="23"/>
        <v>7.6293271326315839</v>
      </c>
      <c r="R695" s="60">
        <v>308.08958333333345</v>
      </c>
      <c r="S695" s="61">
        <v>2248.0064537500007</v>
      </c>
      <c r="T695" s="91"/>
      <c r="U695" s="89">
        <v>72212.965898336071</v>
      </c>
      <c r="V695" s="77">
        <v>3.3938190523896223E-3</v>
      </c>
      <c r="W695" s="80">
        <v>1.0565037784727491E-4</v>
      </c>
      <c r="X695" s="86">
        <f t="shared" si="24"/>
        <v>12212.913478912304</v>
      </c>
    </row>
    <row r="696" spans="1:24" x14ac:dyDescent="0.3">
      <c r="A696" s="93">
        <v>2008</v>
      </c>
      <c r="B696" s="100">
        <v>39623</v>
      </c>
      <c r="C696" s="33">
        <v>6</v>
      </c>
      <c r="D696" s="2">
        <v>24</v>
      </c>
      <c r="E696" s="33">
        <v>175</v>
      </c>
      <c r="F696" s="92">
        <v>540</v>
      </c>
      <c r="G696" s="4">
        <v>16.556874999999998</v>
      </c>
      <c r="H696" s="37">
        <v>308.89791666666656</v>
      </c>
      <c r="I696" s="4">
        <v>19.828437500000003</v>
      </c>
      <c r="J696" s="37" t="s">
        <v>27</v>
      </c>
      <c r="K696" s="4" t="s">
        <v>27</v>
      </c>
      <c r="L696" s="37" t="s">
        <v>27</v>
      </c>
      <c r="M696" s="4" t="s">
        <v>27</v>
      </c>
      <c r="N696" s="63">
        <v>91.685686956521707</v>
      </c>
      <c r="O696" s="6">
        <v>91.685686956521707</v>
      </c>
      <c r="P696" s="37">
        <v>7.9216433530434749</v>
      </c>
      <c r="Q696" s="7">
        <f t="shared" si="23"/>
        <v>7.9216433530434758</v>
      </c>
      <c r="R696" s="60">
        <v>308.89791666666656</v>
      </c>
      <c r="S696" s="61">
        <v>2253.9045387499991</v>
      </c>
      <c r="T696" s="91"/>
      <c r="U696" s="89">
        <v>72116.082077450497</v>
      </c>
      <c r="V696" s="77">
        <v>3.5146312618176663E-3</v>
      </c>
      <c r="W696" s="80">
        <v>1.098457254587939E-4</v>
      </c>
      <c r="X696" s="86">
        <f t="shared" si="24"/>
        <v>12220.835122265347</v>
      </c>
    </row>
    <row r="697" spans="1:24" x14ac:dyDescent="0.3">
      <c r="A697" s="93">
        <v>2008</v>
      </c>
      <c r="B697" s="100">
        <v>39624</v>
      </c>
      <c r="C697" s="33">
        <v>6</v>
      </c>
      <c r="D697" s="2">
        <v>25</v>
      </c>
      <c r="E697" s="33">
        <v>176</v>
      </c>
      <c r="F697" s="92">
        <v>541</v>
      </c>
      <c r="G697" s="4">
        <v>15.056041666666667</v>
      </c>
      <c r="H697" s="37">
        <v>309.05833333333339</v>
      </c>
      <c r="I697" s="4">
        <v>18.990416666666665</v>
      </c>
      <c r="J697" s="37">
        <v>8.8714444444444442</v>
      </c>
      <c r="K697" s="4">
        <v>11.215999999999999</v>
      </c>
      <c r="L697" s="37">
        <v>14.612555555555558</v>
      </c>
      <c r="M697" s="4">
        <v>18.115222222222222</v>
      </c>
      <c r="N697" s="63">
        <v>54.074100000000001</v>
      </c>
      <c r="O697" s="6">
        <v>54.074100000000001</v>
      </c>
      <c r="P697" s="37">
        <v>4.6720022400000003</v>
      </c>
      <c r="Q697" s="7">
        <f t="shared" si="23"/>
        <v>4.6720022400000003</v>
      </c>
      <c r="R697" s="60">
        <v>309.05833333333339</v>
      </c>
      <c r="S697" s="61">
        <v>2255.0750350000003</v>
      </c>
      <c r="T697" s="91"/>
      <c r="U697" s="89">
        <v>72019.198256564923</v>
      </c>
      <c r="V697" s="77">
        <v>2.0717724100031997E-3</v>
      </c>
      <c r="W697" s="80">
        <v>6.4871622471500135E-5</v>
      </c>
      <c r="X697" s="86">
        <f t="shared" si="24"/>
        <v>12225.507124505348</v>
      </c>
    </row>
    <row r="698" spans="1:24" x14ac:dyDescent="0.3">
      <c r="A698" s="93">
        <v>2008</v>
      </c>
      <c r="B698" s="100">
        <v>39625</v>
      </c>
      <c r="C698" s="33">
        <v>6</v>
      </c>
      <c r="D698" s="2">
        <v>26</v>
      </c>
      <c r="E698" s="33">
        <v>177</v>
      </c>
      <c r="F698" s="92">
        <v>542</v>
      </c>
      <c r="G698" s="4">
        <v>16.886041666666667</v>
      </c>
      <c r="H698" s="37">
        <v>308.70208333333341</v>
      </c>
      <c r="I698" s="4">
        <v>21.053333333333331</v>
      </c>
      <c r="J698" s="37">
        <v>8.8831249999999997</v>
      </c>
      <c r="K698" s="4">
        <v>11.301527777777777</v>
      </c>
      <c r="L698" s="37">
        <v>14.891388888888889</v>
      </c>
      <c r="M698" s="4">
        <v>19.610763888888886</v>
      </c>
      <c r="N698" s="63" t="s">
        <v>27</v>
      </c>
      <c r="O698" s="6">
        <v>79.939425999999997</v>
      </c>
      <c r="P698" s="37" t="s">
        <v>27</v>
      </c>
      <c r="Q698" s="7">
        <f t="shared" si="23"/>
        <v>6.9067664064000001</v>
      </c>
      <c r="R698" s="60">
        <v>308.70208333333341</v>
      </c>
      <c r="S698" s="61">
        <v>2252.4756212500006</v>
      </c>
      <c r="T698" s="91"/>
      <c r="U698" s="89">
        <v>71922.314435679349</v>
      </c>
      <c r="V698" s="77" t="s">
        <v>27</v>
      </c>
      <c r="W698" s="80" t="s">
        <v>27</v>
      </c>
      <c r="X698" s="86">
        <f t="shared" si="24"/>
        <v>12232.413890911748</v>
      </c>
    </row>
    <row r="699" spans="1:24" x14ac:dyDescent="0.3">
      <c r="A699" s="93">
        <v>2008</v>
      </c>
      <c r="B699" s="100">
        <v>39626</v>
      </c>
      <c r="C699" s="33">
        <v>6</v>
      </c>
      <c r="D699" s="2">
        <v>27</v>
      </c>
      <c r="E699" s="33">
        <v>178</v>
      </c>
      <c r="F699" s="92">
        <v>543</v>
      </c>
      <c r="G699" s="4">
        <v>19.224791666666665</v>
      </c>
      <c r="H699" s="37">
        <v>308.46875000000006</v>
      </c>
      <c r="I699" s="4">
        <v>22.01927083333333</v>
      </c>
      <c r="J699" s="37">
        <v>9.0491666666666664</v>
      </c>
      <c r="K699" s="4">
        <v>10.819027777777777</v>
      </c>
      <c r="L699" s="37">
        <v>13.611874999999996</v>
      </c>
      <c r="M699" s="4">
        <v>19.348819444444445</v>
      </c>
      <c r="N699" s="63">
        <v>105.80475199999999</v>
      </c>
      <c r="O699" s="6">
        <v>105.80475199999999</v>
      </c>
      <c r="P699" s="37">
        <v>9.1415305727999989</v>
      </c>
      <c r="Q699" s="7">
        <f t="shared" si="23"/>
        <v>9.1415305727999989</v>
      </c>
      <c r="R699" s="60">
        <v>308.46875000000006</v>
      </c>
      <c r="S699" s="61">
        <v>2250.7730812500004</v>
      </c>
      <c r="T699" s="91"/>
      <c r="U699" s="89">
        <v>71825.430614793775</v>
      </c>
      <c r="V699" s="77">
        <v>4.0615069768486448E-3</v>
      </c>
      <c r="W699" s="80">
        <v>1.2727428843172339E-4</v>
      </c>
      <c r="X699" s="86">
        <f t="shared" si="24"/>
        <v>12241.555421484549</v>
      </c>
    </row>
    <row r="700" spans="1:24" x14ac:dyDescent="0.3">
      <c r="A700" s="93">
        <v>2008</v>
      </c>
      <c r="B700" s="100">
        <v>39627</v>
      </c>
      <c r="C700" s="33">
        <v>6</v>
      </c>
      <c r="D700" s="2">
        <v>28</v>
      </c>
      <c r="E700" s="33">
        <v>179</v>
      </c>
      <c r="F700" s="92">
        <v>544</v>
      </c>
      <c r="G700" s="4">
        <v>18.548750000000002</v>
      </c>
      <c r="H700" s="37">
        <v>307.94583333333327</v>
      </c>
      <c r="I700" s="4">
        <v>22.227083333333336</v>
      </c>
      <c r="J700" s="37">
        <v>9.1506249999999998</v>
      </c>
      <c r="K700" s="4">
        <v>10.404305555555553</v>
      </c>
      <c r="L700" s="37">
        <v>12.933749999999996</v>
      </c>
      <c r="M700" s="4">
        <v>19.828611111111105</v>
      </c>
      <c r="N700" s="63">
        <v>129.127294444444</v>
      </c>
      <c r="O700" s="6">
        <v>129.127294444444</v>
      </c>
      <c r="P700" s="37">
        <v>11.15659823999996</v>
      </c>
      <c r="Q700" s="7">
        <f t="shared" si="23"/>
        <v>11.156598239999962</v>
      </c>
      <c r="R700" s="60">
        <v>307.94583333333327</v>
      </c>
      <c r="S700" s="61">
        <v>2246.9575674999996</v>
      </c>
      <c r="T700" s="91"/>
      <c r="U700" s="89">
        <v>71728.546793908201</v>
      </c>
      <c r="V700" s="77">
        <v>4.9652020142120293E-3</v>
      </c>
      <c r="W700" s="80">
        <v>1.5553916451221725E-4</v>
      </c>
      <c r="X700" s="86">
        <f t="shared" si="24"/>
        <v>12252.712019724549</v>
      </c>
    </row>
    <row r="701" spans="1:24" x14ac:dyDescent="0.3">
      <c r="A701" s="93">
        <v>2008</v>
      </c>
      <c r="B701" s="100">
        <v>39628</v>
      </c>
      <c r="C701" s="33">
        <v>6</v>
      </c>
      <c r="D701" s="2">
        <v>29</v>
      </c>
      <c r="E701" s="33">
        <v>180</v>
      </c>
      <c r="F701" s="92">
        <v>545</v>
      </c>
      <c r="G701" s="4">
        <v>13.433125000000006</v>
      </c>
      <c r="H701" s="37">
        <v>307.40208333333322</v>
      </c>
      <c r="I701" s="4">
        <v>18.346145833333335</v>
      </c>
      <c r="J701" s="37">
        <v>9.3265277777777769</v>
      </c>
      <c r="K701" s="4">
        <v>10.660138888888888</v>
      </c>
      <c r="L701" s="37">
        <v>13.302500000000002</v>
      </c>
      <c r="M701" s="4">
        <v>17.72861111111111</v>
      </c>
      <c r="N701" s="63" t="s">
        <v>27</v>
      </c>
      <c r="O701" s="6">
        <v>131.49863813131299</v>
      </c>
      <c r="P701" s="37" t="s">
        <v>27</v>
      </c>
      <c r="Q701" s="7">
        <f t="shared" si="23"/>
        <v>11.361482334545443</v>
      </c>
      <c r="R701" s="60">
        <v>307.40208333333322</v>
      </c>
      <c r="S701" s="61">
        <v>2242.9900412499992</v>
      </c>
      <c r="T701" s="91"/>
      <c r="U701" s="89">
        <v>71631.662973022627</v>
      </c>
      <c r="V701" s="77" t="s">
        <v>27</v>
      </c>
      <c r="W701" s="80" t="s">
        <v>27</v>
      </c>
      <c r="X701" s="86">
        <f t="shared" si="24"/>
        <v>12264.073502059095</v>
      </c>
    </row>
    <row r="702" spans="1:24" x14ac:dyDescent="0.3">
      <c r="A702" s="93">
        <v>2008</v>
      </c>
      <c r="B702" s="100">
        <v>39629</v>
      </c>
      <c r="C702" s="33">
        <v>6</v>
      </c>
      <c r="D702" s="2">
        <v>30</v>
      </c>
      <c r="E702" s="33">
        <v>181</v>
      </c>
      <c r="F702" s="92">
        <v>546</v>
      </c>
      <c r="G702" s="4">
        <v>16.668125</v>
      </c>
      <c r="H702" s="37">
        <v>307.18333333333322</v>
      </c>
      <c r="I702" s="4">
        <v>21.497604166666665</v>
      </c>
      <c r="J702" s="37">
        <v>9.2786805555555549</v>
      </c>
      <c r="K702" s="4">
        <v>10.510833333333336</v>
      </c>
      <c r="L702" s="37">
        <v>13.266666666666666</v>
      </c>
      <c r="M702" s="4">
        <v>17.620208333333327</v>
      </c>
      <c r="N702" s="63" t="s">
        <v>27</v>
      </c>
      <c r="O702" s="6">
        <v>133.869981818182</v>
      </c>
      <c r="P702" s="37" t="s">
        <v>27</v>
      </c>
      <c r="Q702" s="7">
        <f t="shared" si="23"/>
        <v>11.566366429090925</v>
      </c>
      <c r="R702" s="60">
        <v>307.18333333333322</v>
      </c>
      <c r="S702" s="61">
        <v>2241.3939099999993</v>
      </c>
      <c r="T702" s="91"/>
      <c r="U702" s="89">
        <v>71534.779152137053</v>
      </c>
      <c r="V702" s="77" t="s">
        <v>27</v>
      </c>
      <c r="W702" s="80" t="s">
        <v>27</v>
      </c>
      <c r="X702" s="86">
        <f t="shared" si="24"/>
        <v>12275.639868488186</v>
      </c>
    </row>
    <row r="703" spans="1:24" x14ac:dyDescent="0.3">
      <c r="A703" s="93">
        <v>2008</v>
      </c>
      <c r="B703" s="100">
        <v>39630</v>
      </c>
      <c r="C703" s="33">
        <v>7</v>
      </c>
      <c r="D703" s="2">
        <v>1</v>
      </c>
      <c r="E703" s="33">
        <v>182</v>
      </c>
      <c r="F703" s="92">
        <v>547</v>
      </c>
      <c r="G703" s="4">
        <v>20.380208333333329</v>
      </c>
      <c r="H703" s="37">
        <v>306.49583333333334</v>
      </c>
      <c r="I703" s="4">
        <v>22.644895833333329</v>
      </c>
      <c r="J703" s="37">
        <v>9.2924999999999986</v>
      </c>
      <c r="K703" s="4">
        <v>10.482013888888886</v>
      </c>
      <c r="L703" s="37">
        <v>13.057569444444445</v>
      </c>
      <c r="M703" s="4">
        <v>18.544305555555557</v>
      </c>
      <c r="N703" s="63" t="s">
        <v>27</v>
      </c>
      <c r="O703" s="6">
        <v>136.24132550505101</v>
      </c>
      <c r="P703" s="37" t="s">
        <v>27</v>
      </c>
      <c r="Q703" s="7">
        <f t="shared" si="23"/>
        <v>11.771250523636407</v>
      </c>
      <c r="R703" s="60">
        <v>306.49583333333334</v>
      </c>
      <c r="S703" s="61">
        <v>2236.3774974999997</v>
      </c>
      <c r="T703" s="91"/>
      <c r="U703" s="89">
        <v>71437.895331251479</v>
      </c>
      <c r="V703" s="77" t="s">
        <v>27</v>
      </c>
      <c r="W703" s="80" t="s">
        <v>27</v>
      </c>
      <c r="X703" s="86">
        <f t="shared" si="24"/>
        <v>12287.411119011822</v>
      </c>
    </row>
    <row r="704" spans="1:24" x14ac:dyDescent="0.3">
      <c r="A704" s="93">
        <v>2008</v>
      </c>
      <c r="B704" s="100">
        <v>39631</v>
      </c>
      <c r="C704" s="33">
        <v>7</v>
      </c>
      <c r="D704" s="2">
        <v>2</v>
      </c>
      <c r="E704" s="33">
        <v>183</v>
      </c>
      <c r="F704" s="92">
        <v>548</v>
      </c>
      <c r="G704" s="4">
        <v>22.642916666666668</v>
      </c>
      <c r="H704" s="37">
        <v>306.4319148936172</v>
      </c>
      <c r="I704" s="4">
        <v>24.760208333333331</v>
      </c>
      <c r="J704" s="37">
        <v>9.4070833333333326</v>
      </c>
      <c r="K704" s="4">
        <v>10.363125000000002</v>
      </c>
      <c r="L704" s="37">
        <v>13.01673611111111</v>
      </c>
      <c r="M704" s="4">
        <v>19.640763888888895</v>
      </c>
      <c r="N704" s="63" t="s">
        <v>27</v>
      </c>
      <c r="O704" s="6">
        <v>138.612669191919</v>
      </c>
      <c r="P704" s="37" t="s">
        <v>27</v>
      </c>
      <c r="Q704" s="7">
        <f t="shared" si="23"/>
        <v>11.976134618181803</v>
      </c>
      <c r="R704" s="60">
        <v>306.4319148936172</v>
      </c>
      <c r="S704" s="61">
        <v>2235.9111102127672</v>
      </c>
      <c r="T704" s="91"/>
      <c r="U704" s="89">
        <v>71341.011510365905</v>
      </c>
      <c r="V704" s="77" t="s">
        <v>27</v>
      </c>
      <c r="W704" s="80" t="s">
        <v>27</v>
      </c>
      <c r="X704" s="86">
        <f t="shared" si="24"/>
        <v>12299.387253630004</v>
      </c>
    </row>
    <row r="705" spans="1:24" x14ac:dyDescent="0.3">
      <c r="A705" s="93">
        <v>2008</v>
      </c>
      <c r="B705" s="100">
        <v>39632</v>
      </c>
      <c r="C705" s="33">
        <v>7</v>
      </c>
      <c r="D705" s="2">
        <v>3</v>
      </c>
      <c r="E705" s="33">
        <v>184</v>
      </c>
      <c r="F705" s="92">
        <v>549</v>
      </c>
      <c r="G705" s="4">
        <v>20.960416666666664</v>
      </c>
      <c r="H705" s="37">
        <v>307.28958333333327</v>
      </c>
      <c r="I705" s="4">
        <v>24.717604166666668</v>
      </c>
      <c r="J705" s="37">
        <v>9.4479166666666696</v>
      </c>
      <c r="K705" s="4">
        <v>10.386805555555556</v>
      </c>
      <c r="L705" s="37">
        <v>13.073819444444444</v>
      </c>
      <c r="M705" s="4">
        <v>21.099930555555559</v>
      </c>
      <c r="N705" s="63" t="s">
        <v>27</v>
      </c>
      <c r="O705" s="6">
        <v>140.98401287878801</v>
      </c>
      <c r="P705" s="37" t="s">
        <v>27</v>
      </c>
      <c r="Q705" s="7">
        <f t="shared" si="23"/>
        <v>12.181018712727282</v>
      </c>
      <c r="R705" s="60">
        <v>307.28958333333327</v>
      </c>
      <c r="S705" s="61">
        <v>2242.1691737499991</v>
      </c>
      <c r="T705" s="91"/>
      <c r="U705" s="89">
        <v>71244.12768948033</v>
      </c>
      <c r="V705" s="77" t="s">
        <v>27</v>
      </c>
      <c r="W705" s="80" t="s">
        <v>27</v>
      </c>
      <c r="X705" s="86">
        <f t="shared" si="24"/>
        <v>12311.568272342731</v>
      </c>
    </row>
    <row r="706" spans="1:24" x14ac:dyDescent="0.3">
      <c r="A706" s="93">
        <v>2008</v>
      </c>
      <c r="B706" s="100">
        <v>39633</v>
      </c>
      <c r="C706" s="33">
        <v>7</v>
      </c>
      <c r="D706" s="2">
        <v>4</v>
      </c>
      <c r="E706" s="33">
        <v>185</v>
      </c>
      <c r="F706" s="92">
        <v>550</v>
      </c>
      <c r="G706" s="4">
        <v>19.230208333333334</v>
      </c>
      <c r="H706" s="37">
        <v>306.58333333333337</v>
      </c>
      <c r="I706" s="4">
        <v>23.643645833333338</v>
      </c>
      <c r="J706" s="37">
        <v>9.4713888888888889</v>
      </c>
      <c r="K706" s="4">
        <v>10.669166666666664</v>
      </c>
      <c r="L706" s="37">
        <v>13.137569444444445</v>
      </c>
      <c r="M706" s="4">
        <v>20.523958333333329</v>
      </c>
      <c r="N706" s="63" t="s">
        <v>27</v>
      </c>
      <c r="O706" s="6">
        <v>143.35535656565699</v>
      </c>
      <c r="P706" s="37" t="s">
        <v>27</v>
      </c>
      <c r="Q706" s="7">
        <f t="shared" si="23"/>
        <v>12.385902807272764</v>
      </c>
      <c r="R706" s="60">
        <v>306.58333333333297</v>
      </c>
      <c r="S706" s="61">
        <v>2237.0159499999972</v>
      </c>
      <c r="T706" s="91"/>
      <c r="U706" s="89">
        <v>71147.243868594756</v>
      </c>
      <c r="V706" s="77" t="s">
        <v>27</v>
      </c>
      <c r="W706" s="80" t="s">
        <v>27</v>
      </c>
      <c r="X706" s="86">
        <f t="shared" si="24"/>
        <v>12323.954175150004</v>
      </c>
    </row>
    <row r="707" spans="1:24" x14ac:dyDescent="0.3">
      <c r="A707" s="93">
        <v>2008</v>
      </c>
      <c r="B707" s="100">
        <v>39634</v>
      </c>
      <c r="C707" s="33">
        <v>7</v>
      </c>
      <c r="D707" s="2">
        <v>5</v>
      </c>
      <c r="E707" s="33">
        <v>186</v>
      </c>
      <c r="F707" s="92">
        <v>551</v>
      </c>
      <c r="G707" s="4">
        <v>21.250625000000003</v>
      </c>
      <c r="H707" s="37">
        <v>306.03958333333327</v>
      </c>
      <c r="I707" s="4">
        <v>24.176666666666669</v>
      </c>
      <c r="J707" s="37">
        <v>9.5229166666666654</v>
      </c>
      <c r="K707" s="4">
        <v>10.486805555555556</v>
      </c>
      <c r="L707" s="37">
        <v>13.396944444444438</v>
      </c>
      <c r="M707" s="4">
        <v>20.294027777777774</v>
      </c>
      <c r="N707" s="63" t="s">
        <v>27</v>
      </c>
      <c r="O707" s="6">
        <v>145.72670025252501</v>
      </c>
      <c r="P707" s="37" t="s">
        <v>27</v>
      </c>
      <c r="Q707" s="7">
        <f t="shared" si="23"/>
        <v>12.590786901818159</v>
      </c>
      <c r="R707" s="60">
        <v>306.03958333333327</v>
      </c>
      <c r="S707" s="61">
        <v>2233.0484237499995</v>
      </c>
      <c r="T707" s="91"/>
      <c r="U707" s="89">
        <v>71050.360047709182</v>
      </c>
      <c r="V707" s="77" t="s">
        <v>27</v>
      </c>
      <c r="W707" s="80" t="s">
        <v>27</v>
      </c>
      <c r="X707" s="86">
        <f t="shared" si="24"/>
        <v>12336.544962051821</v>
      </c>
    </row>
    <row r="708" spans="1:24" x14ac:dyDescent="0.3">
      <c r="A708" s="93">
        <v>2008</v>
      </c>
      <c r="B708" s="100">
        <v>39635</v>
      </c>
      <c r="C708" s="33">
        <v>7</v>
      </c>
      <c r="D708" s="2">
        <v>6</v>
      </c>
      <c r="E708" s="33">
        <v>187</v>
      </c>
      <c r="F708" s="92">
        <v>552</v>
      </c>
      <c r="G708" s="4">
        <v>21.136041666666667</v>
      </c>
      <c r="H708" s="37">
        <v>305.5833333333332</v>
      </c>
      <c r="I708" s="4">
        <v>25.209270833333331</v>
      </c>
      <c r="J708" s="37">
        <v>9.518472222222222</v>
      </c>
      <c r="K708" s="4">
        <v>10.618263888888889</v>
      </c>
      <c r="L708" s="37">
        <v>13.422986111111115</v>
      </c>
      <c r="M708" s="4">
        <v>21.26381944444444</v>
      </c>
      <c r="N708" s="63" t="s">
        <v>27</v>
      </c>
      <c r="O708" s="6">
        <v>148.09804393939399</v>
      </c>
      <c r="P708" s="37" t="s">
        <v>27</v>
      </c>
      <c r="Q708" s="7">
        <f t="shared" si="23"/>
        <v>12.79567099636364</v>
      </c>
      <c r="R708" s="60">
        <v>305.5833333333332</v>
      </c>
      <c r="S708" s="61">
        <v>2229.7193499999989</v>
      </c>
      <c r="T708" s="91"/>
      <c r="U708" s="89">
        <v>70953.476226823608</v>
      </c>
      <c r="V708" s="77" t="s">
        <v>27</v>
      </c>
      <c r="W708" s="80" t="s">
        <v>27</v>
      </c>
      <c r="X708" s="86">
        <f t="shared" si="24"/>
        <v>12349.340633048185</v>
      </c>
    </row>
    <row r="709" spans="1:24" x14ac:dyDescent="0.3">
      <c r="A709" s="93">
        <v>2008</v>
      </c>
      <c r="B709" s="100">
        <v>39636</v>
      </c>
      <c r="C709" s="33">
        <v>7</v>
      </c>
      <c r="D709" s="2">
        <v>7</v>
      </c>
      <c r="E709" s="33">
        <v>188</v>
      </c>
      <c r="F709" s="92">
        <v>553</v>
      </c>
      <c r="G709" s="4">
        <v>20.965833333333332</v>
      </c>
      <c r="H709" s="37">
        <v>305.04791666666665</v>
      </c>
      <c r="I709" s="4">
        <v>25.16791666666667</v>
      </c>
      <c r="J709" s="37">
        <v>9.4954166666666691</v>
      </c>
      <c r="K709" s="4">
        <v>10.830625</v>
      </c>
      <c r="L709" s="37">
        <v>13.049722222222222</v>
      </c>
      <c r="M709" s="4">
        <v>21.062847222222221</v>
      </c>
      <c r="N709" s="63" t="s">
        <v>27</v>
      </c>
      <c r="O709" s="6">
        <v>150.469387626263</v>
      </c>
      <c r="P709" s="37" t="s">
        <v>27</v>
      </c>
      <c r="Q709" s="7">
        <f t="shared" si="23"/>
        <v>13.000555090909124</v>
      </c>
      <c r="R709" s="60">
        <v>305.04791666666665</v>
      </c>
      <c r="S709" s="61">
        <v>2225.8126287499999</v>
      </c>
      <c r="T709" s="91"/>
      <c r="U709" s="89">
        <v>70856.592405938034</v>
      </c>
      <c r="V709" s="77" t="s">
        <v>27</v>
      </c>
      <c r="W709" s="80" t="s">
        <v>27</v>
      </c>
      <c r="X709" s="86">
        <f t="shared" si="24"/>
        <v>12362.341188139095</v>
      </c>
    </row>
    <row r="710" spans="1:24" x14ac:dyDescent="0.3">
      <c r="A710" s="93">
        <v>2008</v>
      </c>
      <c r="B710" s="100">
        <v>39637</v>
      </c>
      <c r="C710" s="33">
        <v>7</v>
      </c>
      <c r="D710" s="2">
        <v>8</v>
      </c>
      <c r="E710" s="33">
        <v>189</v>
      </c>
      <c r="F710" s="92">
        <v>554</v>
      </c>
      <c r="G710" s="4">
        <v>21.594999999999999</v>
      </c>
      <c r="H710" s="37">
        <v>304.69166666666666</v>
      </c>
      <c r="I710" s="4">
        <v>26.497395833333343</v>
      </c>
      <c r="J710" s="37">
        <v>9.5918749999999999</v>
      </c>
      <c r="K710" s="4">
        <v>10.966388888888888</v>
      </c>
      <c r="L710" s="37">
        <v>13.147083333333335</v>
      </c>
      <c r="M710" s="4">
        <v>21.642569444444444</v>
      </c>
      <c r="N710" s="63" t="s">
        <v>27</v>
      </c>
      <c r="O710" s="6">
        <v>152.84073131313099</v>
      </c>
      <c r="P710" s="37" t="s">
        <v>27</v>
      </c>
      <c r="Q710" s="7">
        <f t="shared" si="23"/>
        <v>13.205439185454518</v>
      </c>
      <c r="R710" s="60">
        <v>304.69166666666666</v>
      </c>
      <c r="S710" s="61">
        <v>2223.2132149999998</v>
      </c>
      <c r="T710" s="91"/>
      <c r="U710" s="89">
        <v>70759.70858505246</v>
      </c>
      <c r="V710" s="77" t="s">
        <v>27</v>
      </c>
      <c r="W710" s="80" t="s">
        <v>27</v>
      </c>
      <c r="X710" s="86">
        <f t="shared" si="24"/>
        <v>12375.546627324549</v>
      </c>
    </row>
    <row r="711" spans="1:24" x14ac:dyDescent="0.3">
      <c r="A711" s="93">
        <v>2008</v>
      </c>
      <c r="B711" s="100">
        <v>39638</v>
      </c>
      <c r="C711" s="33">
        <v>7</v>
      </c>
      <c r="D711" s="2">
        <v>9</v>
      </c>
      <c r="E711" s="33">
        <v>190</v>
      </c>
      <c r="F711" s="92">
        <v>555</v>
      </c>
      <c r="G711" s="4">
        <v>21.692499999999999</v>
      </c>
      <c r="H711" s="37">
        <v>303.99583333333351</v>
      </c>
      <c r="I711" s="4">
        <v>26.610520833333332</v>
      </c>
      <c r="J711" s="37">
        <v>9.6339583333333323</v>
      </c>
      <c r="K711" s="4">
        <v>11.042916666666663</v>
      </c>
      <c r="L711" s="37">
        <v>13.528819444444444</v>
      </c>
      <c r="M711" s="4">
        <v>21.73138888888889</v>
      </c>
      <c r="N711" s="63">
        <v>155.212075</v>
      </c>
      <c r="O711" s="6">
        <v>155.212075</v>
      </c>
      <c r="P711" s="37">
        <v>13.410323279999998</v>
      </c>
      <c r="Q711" s="7">
        <f t="shared" si="23"/>
        <v>13.41032328</v>
      </c>
      <c r="R711" s="60">
        <v>303.99583333333351</v>
      </c>
      <c r="S711" s="61">
        <v>2218.1359975000009</v>
      </c>
      <c r="T711" s="91"/>
      <c r="U711" s="89">
        <v>70662.824764166886</v>
      </c>
      <c r="V711" s="77">
        <v>6.0457624307591598E-3</v>
      </c>
      <c r="W711" s="80">
        <v>1.8977904329123808E-4</v>
      </c>
      <c r="X711" s="86">
        <f t="shared" si="24"/>
        <v>12388.95695060455</v>
      </c>
    </row>
    <row r="712" spans="1:24" x14ac:dyDescent="0.3">
      <c r="A712" s="93">
        <v>2008</v>
      </c>
      <c r="B712" s="100">
        <v>39639</v>
      </c>
      <c r="C712" s="33">
        <v>7</v>
      </c>
      <c r="D712" s="2">
        <v>10</v>
      </c>
      <c r="E712" s="33">
        <v>191</v>
      </c>
      <c r="F712" s="92">
        <v>556</v>
      </c>
      <c r="G712" s="4">
        <v>23.749583333333334</v>
      </c>
      <c r="H712" s="37">
        <v>303.65416666666664</v>
      </c>
      <c r="I712" s="4">
        <v>26.026979166666671</v>
      </c>
      <c r="J712" s="37">
        <v>9.7077777777777801</v>
      </c>
      <c r="K712" s="4">
        <v>11.060555555555554</v>
      </c>
      <c r="L712" s="37">
        <v>13.880208333333329</v>
      </c>
      <c r="M712" s="4">
        <v>21.969652777777778</v>
      </c>
      <c r="N712" s="63" t="s">
        <v>27</v>
      </c>
      <c r="O712" s="6">
        <v>180.77449375</v>
      </c>
      <c r="P712" s="37" t="s">
        <v>27</v>
      </c>
      <c r="Q712" s="7">
        <f t="shared" si="23"/>
        <v>15.618916260000001</v>
      </c>
      <c r="R712" s="60">
        <v>303.65416666666664</v>
      </c>
      <c r="S712" s="61">
        <v>2215.6429924999998</v>
      </c>
      <c r="T712" s="91"/>
      <c r="U712" s="89">
        <v>70565.940943281312</v>
      </c>
      <c r="V712" s="77" t="s">
        <v>27</v>
      </c>
      <c r="W712" s="80" t="s">
        <v>27</v>
      </c>
      <c r="X712" s="86">
        <f t="shared" si="24"/>
        <v>12404.57586686455</v>
      </c>
    </row>
    <row r="713" spans="1:24" x14ac:dyDescent="0.3">
      <c r="A713" s="93">
        <v>2008</v>
      </c>
      <c r="B713" s="100">
        <v>39640</v>
      </c>
      <c r="C713" s="33">
        <v>7</v>
      </c>
      <c r="D713" s="2">
        <v>11</v>
      </c>
      <c r="E713" s="33">
        <v>192</v>
      </c>
      <c r="F713" s="92">
        <v>557</v>
      </c>
      <c r="G713" s="4">
        <v>24.790625000000006</v>
      </c>
      <c r="H713" s="37">
        <v>303.05416666666662</v>
      </c>
      <c r="I713" s="4">
        <v>26.607708333333335</v>
      </c>
      <c r="J713" s="37">
        <v>9.9089184397163113</v>
      </c>
      <c r="K713" s="4">
        <v>11.679920212765962</v>
      </c>
      <c r="L713" s="37">
        <v>13.867070035460996</v>
      </c>
      <c r="M713" s="4">
        <v>22.481826241134755</v>
      </c>
      <c r="N713" s="63" t="s">
        <v>27</v>
      </c>
      <c r="O713" s="6">
        <v>206.33691250000001</v>
      </c>
      <c r="P713" s="37" t="s">
        <v>27</v>
      </c>
      <c r="Q713" s="7">
        <f t="shared" si="23"/>
        <v>17.827509240000001</v>
      </c>
      <c r="R713" s="60">
        <v>303.05416666666662</v>
      </c>
      <c r="S713" s="61">
        <v>2211.2650324999995</v>
      </c>
      <c r="T713" s="91"/>
      <c r="U713" s="89">
        <v>70469.057122395738</v>
      </c>
      <c r="V713" s="77" t="s">
        <v>27</v>
      </c>
      <c r="W713" s="80" t="s">
        <v>27</v>
      </c>
      <c r="X713" s="86">
        <f t="shared" si="24"/>
        <v>12422.40337610455</v>
      </c>
    </row>
    <row r="714" spans="1:24" x14ac:dyDescent="0.3">
      <c r="A714" s="93">
        <v>2008</v>
      </c>
      <c r="B714" s="100">
        <v>39641</v>
      </c>
      <c r="C714" s="33">
        <v>7</v>
      </c>
      <c r="D714" s="2">
        <v>12</v>
      </c>
      <c r="E714" s="33">
        <v>193</v>
      </c>
      <c r="F714" s="92">
        <v>558</v>
      </c>
      <c r="G714" s="4">
        <v>22.662291666666665</v>
      </c>
      <c r="H714" s="37">
        <v>302.54166666666663</v>
      </c>
      <c r="I714" s="4">
        <v>27.226979166666666</v>
      </c>
      <c r="J714" s="37">
        <v>10.068888888888893</v>
      </c>
      <c r="K714" s="4">
        <v>11.777569444444445</v>
      </c>
      <c r="L714" s="37">
        <v>14.085625</v>
      </c>
      <c r="M714" s="4">
        <v>23.167777777777783</v>
      </c>
      <c r="N714" s="63" t="s">
        <v>27</v>
      </c>
      <c r="O714" s="6">
        <v>231.89933124999999</v>
      </c>
      <c r="P714" s="37" t="s">
        <v>27</v>
      </c>
      <c r="Q714" s="7">
        <f t="shared" si="23"/>
        <v>20.03610222</v>
      </c>
      <c r="R714" s="60">
        <v>302.54166666666663</v>
      </c>
      <c r="S714" s="61">
        <v>2207.5255249999996</v>
      </c>
      <c r="T714" s="91"/>
      <c r="U714" s="89">
        <v>70372.173301510164</v>
      </c>
      <c r="V714" s="77" t="s">
        <v>27</v>
      </c>
      <c r="W714" s="80" t="s">
        <v>27</v>
      </c>
      <c r="X714" s="86">
        <f t="shared" si="24"/>
        <v>12442.43947832455</v>
      </c>
    </row>
    <row r="715" spans="1:24" x14ac:dyDescent="0.3">
      <c r="A715" s="93">
        <v>2008</v>
      </c>
      <c r="B715" s="100">
        <v>39642</v>
      </c>
      <c r="C715" s="33">
        <v>7</v>
      </c>
      <c r="D715" s="2">
        <v>13</v>
      </c>
      <c r="E715" s="33">
        <v>194</v>
      </c>
      <c r="F715" s="92">
        <v>559</v>
      </c>
      <c r="G715" s="4">
        <v>17.638333333333339</v>
      </c>
      <c r="H715" s="37">
        <v>302.01875000000001</v>
      </c>
      <c r="I715" s="4">
        <v>23.448124999999997</v>
      </c>
      <c r="J715" s="37">
        <v>10.168958333333334</v>
      </c>
      <c r="K715" s="4">
        <v>11.600972222222223</v>
      </c>
      <c r="L715" s="37">
        <v>14.648888888888889</v>
      </c>
      <c r="M715" s="4">
        <v>21.31</v>
      </c>
      <c r="N715" s="63">
        <v>257.46174999999999</v>
      </c>
      <c r="O715" s="6">
        <v>257.46174999999999</v>
      </c>
      <c r="P715" s="37">
        <v>22.244695199999999</v>
      </c>
      <c r="Q715" s="7">
        <f t="shared" ref="Q715:Q732" si="25">O715*60*60*24/10^6</f>
        <v>22.244695200000002</v>
      </c>
      <c r="R715" s="60">
        <v>302.01875000000001</v>
      </c>
      <c r="S715" s="61">
        <v>2203.7100112500002</v>
      </c>
      <c r="T715" s="91"/>
      <c r="U715" s="89">
        <v>70275.289480624589</v>
      </c>
      <c r="V715" s="77">
        <v>1.0094202543184093E-2</v>
      </c>
      <c r="W715" s="80">
        <v>3.1653651467537569E-4</v>
      </c>
      <c r="X715" s="86">
        <f t="shared" si="24"/>
        <v>12464.684173524549</v>
      </c>
    </row>
    <row r="716" spans="1:24" x14ac:dyDescent="0.3">
      <c r="A716" s="93">
        <v>2008</v>
      </c>
      <c r="B716" s="100">
        <v>39643</v>
      </c>
      <c r="C716" s="33">
        <v>7</v>
      </c>
      <c r="D716" s="2">
        <v>14</v>
      </c>
      <c r="E716" s="33">
        <v>195</v>
      </c>
      <c r="F716" s="92">
        <v>560</v>
      </c>
      <c r="G716" s="4">
        <v>19.615208333333335</v>
      </c>
      <c r="H716" s="37">
        <v>301.49791666666658</v>
      </c>
      <c r="I716" s="4">
        <v>24.470520833333332</v>
      </c>
      <c r="J716" s="37">
        <v>10.238749999999998</v>
      </c>
      <c r="K716" s="4">
        <v>11.825902777777776</v>
      </c>
      <c r="L716" s="37">
        <v>14.588958333333336</v>
      </c>
      <c r="M716" s="4">
        <v>20.475069444444447</v>
      </c>
      <c r="N716" s="63">
        <v>235.35842500000001</v>
      </c>
      <c r="O716" s="6">
        <v>235.35842500000001</v>
      </c>
      <c r="P716" s="37">
        <v>20.33496792</v>
      </c>
      <c r="Q716" s="7">
        <f t="shared" si="25"/>
        <v>20.33496792</v>
      </c>
      <c r="R716" s="60">
        <v>301.49791666666658</v>
      </c>
      <c r="S716" s="61">
        <v>2199.9096987499993</v>
      </c>
      <c r="T716" s="91"/>
      <c r="U716" s="89">
        <v>70178.405659739015</v>
      </c>
      <c r="V716" s="77">
        <v>9.2435466471894011E-3</v>
      </c>
      <c r="W716" s="80">
        <v>2.8976104157444639E-4</v>
      </c>
      <c r="X716" s="86">
        <f t="shared" si="24"/>
        <v>12485.019141444549</v>
      </c>
    </row>
    <row r="717" spans="1:24" x14ac:dyDescent="0.3">
      <c r="A717" s="93">
        <v>2008</v>
      </c>
      <c r="B717" s="100">
        <v>39644</v>
      </c>
      <c r="C717" s="33">
        <v>7</v>
      </c>
      <c r="D717" s="2">
        <v>15</v>
      </c>
      <c r="E717" s="33">
        <v>196</v>
      </c>
      <c r="F717" s="92">
        <v>561</v>
      </c>
      <c r="G717" s="4">
        <v>20.799791666666668</v>
      </c>
      <c r="H717" s="37">
        <v>300.95416666666659</v>
      </c>
      <c r="I717" s="4">
        <v>25.056354166666665</v>
      </c>
      <c r="J717" s="37">
        <v>10.24326388888889</v>
      </c>
      <c r="K717" s="4">
        <v>11.646736111111109</v>
      </c>
      <c r="L717" s="37">
        <v>14.744097222222221</v>
      </c>
      <c r="M717" s="4">
        <v>20.735763888888894</v>
      </c>
      <c r="N717" s="63">
        <v>231.60415</v>
      </c>
      <c r="O717" s="6">
        <v>231.60415</v>
      </c>
      <c r="P717" s="37">
        <v>20.010598559999998</v>
      </c>
      <c r="Q717" s="7">
        <f t="shared" si="25"/>
        <v>20.010598559999998</v>
      </c>
      <c r="R717" s="60">
        <v>300.95416666666659</v>
      </c>
      <c r="S717" s="61">
        <v>2195.9421724999993</v>
      </c>
      <c r="T717" s="91"/>
      <c r="U717" s="89">
        <v>70081.521838853441</v>
      </c>
      <c r="V717" s="77">
        <v>9.1125343875602463E-3</v>
      </c>
      <c r="W717" s="80">
        <v>2.8553316245061977E-4</v>
      </c>
      <c r="X717" s="86">
        <f t="shared" si="24"/>
        <v>12505.029740004549</v>
      </c>
    </row>
    <row r="718" spans="1:24" x14ac:dyDescent="0.3">
      <c r="A718" s="93">
        <v>2008</v>
      </c>
      <c r="B718" s="100">
        <v>39645</v>
      </c>
      <c r="C718" s="33">
        <v>7</v>
      </c>
      <c r="D718" s="2">
        <v>16</v>
      </c>
      <c r="E718" s="33">
        <v>197</v>
      </c>
      <c r="F718" s="92">
        <v>562</v>
      </c>
      <c r="G718" s="4">
        <v>24.334791666666661</v>
      </c>
      <c r="H718" s="37">
        <v>300.33124999999995</v>
      </c>
      <c r="I718" s="4">
        <v>27.180416666666666</v>
      </c>
      <c r="J718" s="37">
        <v>10.330972222222222</v>
      </c>
      <c r="K718" s="4">
        <v>11.675902777777779</v>
      </c>
      <c r="L718" s="37">
        <v>15.114166666666669</v>
      </c>
      <c r="M718" s="4">
        <v>21.252291666666668</v>
      </c>
      <c r="N718" s="63">
        <v>259.48254736842102</v>
      </c>
      <c r="O718" s="6">
        <v>259.48254736842102</v>
      </c>
      <c r="P718" s="37">
        <v>22.419292092631572</v>
      </c>
      <c r="Q718" s="7">
        <f t="shared" si="25"/>
        <v>22.419292092631579</v>
      </c>
      <c r="R718" s="60">
        <v>300.33124999999995</v>
      </c>
      <c r="S718" s="61">
        <v>2191.3969987499995</v>
      </c>
      <c r="T718" s="91"/>
      <c r="U718" s="89">
        <v>69984.638017967867</v>
      </c>
      <c r="V718" s="77">
        <v>1.0230593591859356E-2</v>
      </c>
      <c r="W718" s="80">
        <v>3.2034590343777499E-4</v>
      </c>
      <c r="X718" s="86">
        <f t="shared" si="24"/>
        <v>12527.44903209718</v>
      </c>
    </row>
    <row r="719" spans="1:24" x14ac:dyDescent="0.3">
      <c r="A719" s="93">
        <v>2008</v>
      </c>
      <c r="B719" s="100">
        <v>39646</v>
      </c>
      <c r="C719" s="33">
        <v>7</v>
      </c>
      <c r="D719" s="2">
        <v>17</v>
      </c>
      <c r="E719" s="33">
        <v>198</v>
      </c>
      <c r="F719" s="92">
        <v>563</v>
      </c>
      <c r="G719" s="4">
        <v>25.834166666666672</v>
      </c>
      <c r="H719" s="37">
        <v>299.84791666666655</v>
      </c>
      <c r="I719" s="4">
        <v>28.963958333333338</v>
      </c>
      <c r="J719" s="37">
        <v>10.495208333333332</v>
      </c>
      <c r="K719" s="4">
        <v>12.226597222222223</v>
      </c>
      <c r="L719" s="37">
        <v>15.732847222222224</v>
      </c>
      <c r="M719" s="4">
        <v>23.821666666666662</v>
      </c>
      <c r="N719" s="63">
        <v>244.86498800000001</v>
      </c>
      <c r="O719" s="6">
        <v>244.86498800000001</v>
      </c>
      <c r="P719" s="37">
        <v>21.156334963199999</v>
      </c>
      <c r="Q719" s="7">
        <f t="shared" si="25"/>
        <v>21.156334963200003</v>
      </c>
      <c r="R719" s="60">
        <v>299.84791666666655</v>
      </c>
      <c r="S719" s="61">
        <v>2187.8703087499989</v>
      </c>
      <c r="T719" s="91"/>
      <c r="U719" s="89">
        <v>69887.754197082293</v>
      </c>
      <c r="V719" s="77">
        <v>9.6698304641682793E-3</v>
      </c>
      <c r="W719" s="80">
        <v>3.0271876963651587E-4</v>
      </c>
      <c r="X719" s="86">
        <f t="shared" si="24"/>
        <v>12548.60536706038</v>
      </c>
    </row>
    <row r="720" spans="1:24" x14ac:dyDescent="0.3">
      <c r="A720" s="93">
        <v>2008</v>
      </c>
      <c r="B720" s="100">
        <v>39647</v>
      </c>
      <c r="C720" s="33">
        <v>7</v>
      </c>
      <c r="D720" s="2">
        <v>18</v>
      </c>
      <c r="E720" s="33">
        <v>199</v>
      </c>
      <c r="F720" s="92">
        <v>564</v>
      </c>
      <c r="G720" s="4">
        <v>24.723125</v>
      </c>
      <c r="H720" s="37">
        <v>299.40208333333334</v>
      </c>
      <c r="I720" s="4">
        <v>28.572916666666668</v>
      </c>
      <c r="J720" s="37">
        <v>10.694305555555554</v>
      </c>
      <c r="K720" s="4">
        <v>12.020069444444447</v>
      </c>
      <c r="L720" s="37">
        <v>15.46923611111111</v>
      </c>
      <c r="M720" s="4">
        <v>23.748541666666664</v>
      </c>
      <c r="N720" s="63">
        <v>294.73717777777802</v>
      </c>
      <c r="O720" s="6">
        <v>294.73717777777802</v>
      </c>
      <c r="P720" s="37">
        <v>25.465292160000018</v>
      </c>
      <c r="Q720" s="7">
        <f t="shared" si="25"/>
        <v>25.465292160000018</v>
      </c>
      <c r="R720" s="60">
        <v>299.40208333333334</v>
      </c>
      <c r="S720" s="61">
        <v>2184.61724125</v>
      </c>
      <c r="T720" s="91"/>
      <c r="U720" s="89">
        <v>69790.870376196719</v>
      </c>
      <c r="V720" s="77">
        <v>1.1656637913115261E-2</v>
      </c>
      <c r="W720" s="80">
        <v>3.6487999107524181E-4</v>
      </c>
      <c r="X720" s="86">
        <f t="shared" si="24"/>
        <v>12574.070659220381</v>
      </c>
    </row>
    <row r="721" spans="1:24" x14ac:dyDescent="0.3">
      <c r="A721" s="93">
        <v>2008</v>
      </c>
      <c r="B721" s="100">
        <v>39648</v>
      </c>
      <c r="C721" s="33">
        <v>7</v>
      </c>
      <c r="D721" s="2">
        <v>19</v>
      </c>
      <c r="E721" s="33">
        <v>200</v>
      </c>
      <c r="F721" s="92">
        <v>565</v>
      </c>
      <c r="G721" s="4">
        <v>23.948958333333334</v>
      </c>
      <c r="H721" s="37">
        <v>299.17291666666677</v>
      </c>
      <c r="I721" s="4">
        <v>28.482083333333328</v>
      </c>
      <c r="J721" s="37">
        <v>10.679652777777781</v>
      </c>
      <c r="K721" s="4">
        <v>12.029236111111109</v>
      </c>
      <c r="L721" s="37">
        <v>15.761527777777777</v>
      </c>
      <c r="M721" s="4">
        <v>24.639583333333334</v>
      </c>
      <c r="N721" s="63">
        <v>399.71449999999999</v>
      </c>
      <c r="O721" s="6">
        <v>399.71449999999999</v>
      </c>
      <c r="P721" s="37">
        <v>34.535332799999992</v>
      </c>
      <c r="Q721" s="7">
        <f t="shared" si="25"/>
        <v>34.535332799999999</v>
      </c>
      <c r="R721" s="60">
        <v>299.17291666666677</v>
      </c>
      <c r="S721" s="61">
        <v>2182.9451037500007</v>
      </c>
      <c r="T721" s="91"/>
      <c r="U721" s="89">
        <v>69693.986555311145</v>
      </c>
      <c r="V721" s="77">
        <v>1.5820522806859881E-2</v>
      </c>
      <c r="W721" s="80">
        <v>4.9552815826644906E-4</v>
      </c>
      <c r="X721" s="86">
        <f t="shared" si="24"/>
        <v>12608.605992020381</v>
      </c>
    </row>
    <row r="722" spans="1:24" x14ac:dyDescent="0.3">
      <c r="A722" s="93">
        <v>2008</v>
      </c>
      <c r="B722" s="100">
        <v>39649</v>
      </c>
      <c r="C722" s="33">
        <v>7</v>
      </c>
      <c r="D722" s="2">
        <v>20</v>
      </c>
      <c r="E722" s="33">
        <v>201</v>
      </c>
      <c r="F722" s="92">
        <v>566</v>
      </c>
      <c r="G722" s="4">
        <v>25.964791666666667</v>
      </c>
      <c r="H722" s="37">
        <v>298.72291666666666</v>
      </c>
      <c r="I722" s="4">
        <v>29.201041666666665</v>
      </c>
      <c r="J722" s="37">
        <v>10.819930555555556</v>
      </c>
      <c r="K722" s="4">
        <v>12.068819444444445</v>
      </c>
      <c r="L722" s="37">
        <v>15.697638888888889</v>
      </c>
      <c r="M722" s="4">
        <v>25.032430555555553</v>
      </c>
      <c r="N722" s="63">
        <v>371.403520833333</v>
      </c>
      <c r="O722" s="6">
        <v>371.403520833333</v>
      </c>
      <c r="P722" s="37">
        <v>32.089264199999974</v>
      </c>
      <c r="Q722" s="7">
        <f t="shared" si="25"/>
        <v>32.089264199999967</v>
      </c>
      <c r="R722" s="60">
        <v>298.72291666666666</v>
      </c>
      <c r="S722" s="61">
        <v>2179.66163375</v>
      </c>
      <c r="T722" s="91"/>
      <c r="U722" s="89">
        <v>69597.102734425571</v>
      </c>
      <c r="V722" s="77">
        <v>1.4722131042326961E-2</v>
      </c>
      <c r="W722" s="80">
        <v>4.6107183976391755E-4</v>
      </c>
      <c r="X722" s="86">
        <f t="shared" si="24"/>
        <v>12640.695256220381</v>
      </c>
    </row>
    <row r="723" spans="1:24" x14ac:dyDescent="0.3">
      <c r="A723" s="93">
        <v>2008</v>
      </c>
      <c r="B723" s="100">
        <v>39650</v>
      </c>
      <c r="C723" s="33">
        <v>7</v>
      </c>
      <c r="D723" s="2">
        <v>21</v>
      </c>
      <c r="E723" s="33">
        <v>202</v>
      </c>
      <c r="F723" s="92">
        <v>567</v>
      </c>
      <c r="G723" s="4">
        <v>28.068749999999998</v>
      </c>
      <c r="H723" s="37">
        <v>298.04791666666671</v>
      </c>
      <c r="I723" s="4">
        <v>30.823541666666664</v>
      </c>
      <c r="J723" s="37">
        <v>11.138055555555555</v>
      </c>
      <c r="K723" s="4">
        <v>12.149097222222222</v>
      </c>
      <c r="L723" s="37">
        <v>15.973888888888892</v>
      </c>
      <c r="M723" s="4">
        <v>26.255833333333332</v>
      </c>
      <c r="N723" s="63">
        <v>419.58564000000001</v>
      </c>
      <c r="O723" s="6">
        <v>419.58564000000001</v>
      </c>
      <c r="P723" s="37">
        <v>36.252199296000001</v>
      </c>
      <c r="Q723" s="7">
        <f t="shared" si="25"/>
        <v>36.252199296000001</v>
      </c>
      <c r="R723" s="60">
        <v>298.04791666666671</v>
      </c>
      <c r="S723" s="61">
        <v>2174.7364287500004</v>
      </c>
      <c r="T723" s="91"/>
      <c r="U723" s="89">
        <v>69500.218913539997</v>
      </c>
      <c r="V723" s="77">
        <v>1.6669697907638913E-2</v>
      </c>
      <c r="W723" s="80">
        <v>5.2161273536560572E-4</v>
      </c>
      <c r="X723" s="86">
        <f t="shared" si="24"/>
        <v>12676.94745551638</v>
      </c>
    </row>
    <row r="724" spans="1:24" x14ac:dyDescent="0.3">
      <c r="A724" s="93">
        <v>2008</v>
      </c>
      <c r="B724" s="100">
        <v>39651</v>
      </c>
      <c r="C724" s="33">
        <v>7</v>
      </c>
      <c r="D724" s="2">
        <v>22</v>
      </c>
      <c r="E724" s="33">
        <v>203</v>
      </c>
      <c r="F724" s="92">
        <v>568</v>
      </c>
      <c r="G724" s="4">
        <v>22.946875000000002</v>
      </c>
      <c r="H724" s="37">
        <v>297.76458333333335</v>
      </c>
      <c r="I724" s="4">
        <v>26.087395833333332</v>
      </c>
      <c r="J724" s="37">
        <v>11.166458333333333</v>
      </c>
      <c r="K724" s="4">
        <v>12.332222222222223</v>
      </c>
      <c r="L724" s="37">
        <v>15.914861111111108</v>
      </c>
      <c r="M724" s="4">
        <v>24.495972222222221</v>
      </c>
      <c r="N724" s="63">
        <v>395.34679999999997</v>
      </c>
      <c r="O724" s="6">
        <v>395.34679999999997</v>
      </c>
      <c r="P724" s="37">
        <v>34.157963519999996</v>
      </c>
      <c r="Q724" s="7">
        <f t="shared" si="25"/>
        <v>34.157963519999996</v>
      </c>
      <c r="R724" s="60">
        <v>297.76458333333335</v>
      </c>
      <c r="S724" s="61">
        <v>2172.6690587499997</v>
      </c>
      <c r="T724" s="91"/>
      <c r="U724" s="89">
        <v>69403.335092654423</v>
      </c>
      <c r="V724" s="77">
        <v>1.5721659671285637E-2</v>
      </c>
      <c r="W724" s="80">
        <v>4.921660245058632E-4</v>
      </c>
      <c r="X724" s="86">
        <f t="shared" si="24"/>
        <v>12711.105419036379</v>
      </c>
    </row>
    <row r="725" spans="1:24" x14ac:dyDescent="0.3">
      <c r="A725" s="93">
        <v>2008</v>
      </c>
      <c r="B725" s="100">
        <v>39652</v>
      </c>
      <c r="C725" s="33">
        <v>7</v>
      </c>
      <c r="D725" s="2">
        <v>23</v>
      </c>
      <c r="E725" s="33">
        <v>204</v>
      </c>
      <c r="F725" s="92">
        <v>569</v>
      </c>
      <c r="G725" s="4">
        <v>24.626458333333328</v>
      </c>
      <c r="H725" s="37">
        <v>297.39583333333331</v>
      </c>
      <c r="I725" s="4">
        <v>28.67947916666666</v>
      </c>
      <c r="J725" s="37">
        <v>11.175069444444444</v>
      </c>
      <c r="K725" s="4">
        <v>12.268819444444446</v>
      </c>
      <c r="L725" s="37">
        <v>15.734166666666672</v>
      </c>
      <c r="M725" s="4">
        <v>24.495277777777773</v>
      </c>
      <c r="N725" s="63">
        <v>468.30041249999999</v>
      </c>
      <c r="O725" s="6">
        <v>468.30041249999999</v>
      </c>
      <c r="P725" s="37">
        <v>40.461155640000001</v>
      </c>
      <c r="Q725" s="7">
        <f t="shared" si="25"/>
        <v>40.461155640000001</v>
      </c>
      <c r="R725" s="60">
        <v>297.39583333333331</v>
      </c>
      <c r="S725" s="61">
        <v>2169.9784374999999</v>
      </c>
      <c r="T725" s="91"/>
      <c r="U725" s="89">
        <v>69306.451271768849</v>
      </c>
      <c r="V725" s="77">
        <v>1.8645879120630666E-2</v>
      </c>
      <c r="W725" s="80">
        <v>5.8380071259659728E-4</v>
      </c>
      <c r="X725" s="86">
        <f t="shared" si="24"/>
        <v>12751.566574676379</v>
      </c>
    </row>
    <row r="726" spans="1:24" x14ac:dyDescent="0.3">
      <c r="A726" s="93">
        <v>2008</v>
      </c>
      <c r="B726" s="100">
        <v>39653</v>
      </c>
      <c r="C726" s="33">
        <v>7</v>
      </c>
      <c r="D726" s="2">
        <v>24</v>
      </c>
      <c r="E726" s="33">
        <v>205</v>
      </c>
      <c r="F726" s="92">
        <v>570</v>
      </c>
      <c r="G726" s="4">
        <v>23.807708333333334</v>
      </c>
      <c r="H726" s="37">
        <v>297.12916666666666</v>
      </c>
      <c r="I726" s="4">
        <v>28.071458333333339</v>
      </c>
      <c r="J726" s="37">
        <v>11.140625</v>
      </c>
      <c r="K726" s="4">
        <v>12.530972222222223</v>
      </c>
      <c r="L726" s="37">
        <v>16.09868055555555</v>
      </c>
      <c r="M726" s="4">
        <v>24.486388888888893</v>
      </c>
      <c r="N726" s="63">
        <v>639.78381000000002</v>
      </c>
      <c r="O726" s="6">
        <v>639.78381000000002</v>
      </c>
      <c r="P726" s="37">
        <v>55.277321183999995</v>
      </c>
      <c r="Q726" s="7">
        <f t="shared" si="25"/>
        <v>55.277321184000002</v>
      </c>
      <c r="R726" s="60">
        <v>297.12916666666666</v>
      </c>
      <c r="S726" s="61">
        <v>2168.0326774999999</v>
      </c>
      <c r="T726" s="91"/>
      <c r="U726" s="89">
        <v>69209.567450883274</v>
      </c>
      <c r="V726" s="77">
        <v>2.5496535065025559E-2</v>
      </c>
      <c r="W726" s="80">
        <v>7.9869479350856037E-4</v>
      </c>
      <c r="X726" s="86">
        <f t="shared" si="24"/>
        <v>12806.843895860378</v>
      </c>
    </row>
    <row r="727" spans="1:24" x14ac:dyDescent="0.3">
      <c r="A727" s="93">
        <v>2008</v>
      </c>
      <c r="B727" s="100">
        <v>39654</v>
      </c>
      <c r="C727" s="33">
        <v>7</v>
      </c>
      <c r="D727" s="2">
        <v>25</v>
      </c>
      <c r="E727" s="33">
        <v>206</v>
      </c>
      <c r="F727" s="92">
        <v>571</v>
      </c>
      <c r="G727" s="4">
        <v>21.393541666666664</v>
      </c>
      <c r="H727" s="37">
        <v>296.76666666666659</v>
      </c>
      <c r="I727" s="4">
        <v>26.343958333333337</v>
      </c>
      <c r="J727" s="37">
        <v>11.218819444444444</v>
      </c>
      <c r="K727" s="4">
        <v>12.571458333333334</v>
      </c>
      <c r="L727" s="37">
        <v>16.317916666666665</v>
      </c>
      <c r="M727" s="4">
        <v>24.044722222222223</v>
      </c>
      <c r="N727" s="63">
        <v>757.98913333333303</v>
      </c>
      <c r="O727" s="6">
        <v>757.98913333333303</v>
      </c>
      <c r="P727" s="37">
        <v>65.490261119999971</v>
      </c>
      <c r="Q727" s="7">
        <f t="shared" si="25"/>
        <v>65.490261119999971</v>
      </c>
      <c r="R727" s="60">
        <v>296.76666666666659</v>
      </c>
      <c r="S727" s="61">
        <v>2165.3876599999994</v>
      </c>
      <c r="T727" s="91"/>
      <c r="U727" s="89">
        <v>69112.6836299977</v>
      </c>
      <c r="V727" s="77">
        <v>3.0244127797421728E-2</v>
      </c>
      <c r="W727" s="80">
        <v>9.4758671896766789E-4</v>
      </c>
      <c r="X727" s="86">
        <f t="shared" si="24"/>
        <v>12872.334156980378</v>
      </c>
    </row>
    <row r="728" spans="1:24" x14ac:dyDescent="0.3">
      <c r="A728" s="93">
        <v>2008</v>
      </c>
      <c r="B728" s="100">
        <v>39655</v>
      </c>
      <c r="C728" s="33">
        <v>7</v>
      </c>
      <c r="D728" s="2">
        <v>26</v>
      </c>
      <c r="E728" s="33">
        <v>207</v>
      </c>
      <c r="F728" s="92">
        <v>572</v>
      </c>
      <c r="G728" s="4">
        <v>19.010208333333338</v>
      </c>
      <c r="H728" s="37">
        <v>296.42083333333329</v>
      </c>
      <c r="I728" s="4">
        <v>23.72</v>
      </c>
      <c r="J728" s="37">
        <v>11.199513888888889</v>
      </c>
      <c r="K728" s="4">
        <v>12.742638888888889</v>
      </c>
      <c r="L728" s="37">
        <v>16.58861111111111</v>
      </c>
      <c r="M728" s="4">
        <v>22.057222222222219</v>
      </c>
      <c r="N728" s="63">
        <v>620.87843333333296</v>
      </c>
      <c r="O728" s="6">
        <v>620.87843333333296</v>
      </c>
      <c r="P728" s="37">
        <v>53.643896639999966</v>
      </c>
      <c r="Q728" s="7">
        <f t="shared" si="25"/>
        <v>53.643896639999966</v>
      </c>
      <c r="R728" s="60">
        <v>296.42083333333329</v>
      </c>
      <c r="S728" s="61">
        <v>2162.8642524999996</v>
      </c>
      <c r="T728" s="91"/>
      <c r="U728" s="89">
        <v>69015.799809112126</v>
      </c>
      <c r="V728" s="77">
        <v>2.4802248489702649E-2</v>
      </c>
      <c r="W728" s="80">
        <v>7.7726979602310402E-4</v>
      </c>
      <c r="X728" s="86">
        <f t="shared" si="24"/>
        <v>12925.978053620378</v>
      </c>
    </row>
    <row r="729" spans="1:24" x14ac:dyDescent="0.3">
      <c r="A729" s="93">
        <v>2008</v>
      </c>
      <c r="B729" s="100">
        <v>39656</v>
      </c>
      <c r="C729" s="33">
        <v>7</v>
      </c>
      <c r="D729" s="2">
        <v>27</v>
      </c>
      <c r="E729" s="33">
        <v>208</v>
      </c>
      <c r="F729" s="92">
        <v>573</v>
      </c>
      <c r="G729" s="4">
        <v>20.74625</v>
      </c>
      <c r="H729" s="37">
        <v>296.06458333333336</v>
      </c>
      <c r="I729" s="4">
        <v>24.667291666666657</v>
      </c>
      <c r="J729" s="37">
        <v>11.136180555555557</v>
      </c>
      <c r="K729" s="4">
        <v>12.53375</v>
      </c>
      <c r="L729" s="37">
        <v>16.451458333333335</v>
      </c>
      <c r="M729" s="4">
        <v>22.027777777777775</v>
      </c>
      <c r="N729" s="63">
        <v>609.70854999999995</v>
      </c>
      <c r="O729" s="6">
        <v>609.70854999999995</v>
      </c>
      <c r="P729" s="37">
        <v>52.678818719999995</v>
      </c>
      <c r="Q729" s="7">
        <f t="shared" si="25"/>
        <v>52.678818719999995</v>
      </c>
      <c r="R729" s="60">
        <v>296.06458333333336</v>
      </c>
      <c r="S729" s="61">
        <v>2160.2648387499999</v>
      </c>
      <c r="T729" s="91"/>
      <c r="U729" s="89">
        <v>68918.915988226552</v>
      </c>
      <c r="V729" s="77">
        <v>2.4385352098996199E-2</v>
      </c>
      <c r="W729" s="80">
        <v>7.6435936295050173E-4</v>
      </c>
      <c r="X729" s="86">
        <f t="shared" si="24"/>
        <v>12978.656872340378</v>
      </c>
    </row>
    <row r="730" spans="1:24" x14ac:dyDescent="0.3">
      <c r="A730" s="93">
        <v>2008</v>
      </c>
      <c r="B730" s="100">
        <v>39657</v>
      </c>
      <c r="C730" s="33">
        <v>7</v>
      </c>
      <c r="D730" s="2">
        <v>28</v>
      </c>
      <c r="E730" s="33">
        <v>209</v>
      </c>
      <c r="F730" s="92">
        <v>574</v>
      </c>
      <c r="G730" s="4">
        <v>21.970208333333343</v>
      </c>
      <c r="H730" s="37">
        <v>295.96250000000009</v>
      </c>
      <c r="I730" s="4">
        <v>24.877395833333338</v>
      </c>
      <c r="J730" s="37">
        <v>11.268541666666669</v>
      </c>
      <c r="K730" s="4">
        <v>12.343541666666665</v>
      </c>
      <c r="L730" s="37">
        <v>16.445277777777779</v>
      </c>
      <c r="M730" s="4">
        <v>21.719444444444438</v>
      </c>
      <c r="N730" s="63">
        <v>821.19267500000001</v>
      </c>
      <c r="O730" s="6">
        <v>821.19267500000001</v>
      </c>
      <c r="P730" s="37">
        <v>70.951047119999998</v>
      </c>
      <c r="Q730" s="7">
        <f t="shared" si="25"/>
        <v>70.951047119999998</v>
      </c>
      <c r="R730" s="60">
        <v>295.96250000000009</v>
      </c>
      <c r="S730" s="61">
        <v>2159.5199775000006</v>
      </c>
      <c r="T730" s="91"/>
      <c r="U730" s="89">
        <v>68822.032167340978</v>
      </c>
      <c r="V730" s="77">
        <v>3.2855008455229713E-2</v>
      </c>
      <c r="W730" s="80">
        <v>1.0309350782825232E-3</v>
      </c>
      <c r="X730" s="86">
        <f t="shared" si="24"/>
        <v>13049.607919460377</v>
      </c>
    </row>
    <row r="731" spans="1:24" x14ac:dyDescent="0.3">
      <c r="A731" s="93">
        <v>2008</v>
      </c>
      <c r="B731" s="100">
        <v>39658</v>
      </c>
      <c r="C731" s="33">
        <v>7</v>
      </c>
      <c r="D731" s="2">
        <v>29</v>
      </c>
      <c r="E731" s="33">
        <v>210</v>
      </c>
      <c r="F731" s="92">
        <v>575</v>
      </c>
      <c r="G731" s="4">
        <v>22.707083333333333</v>
      </c>
      <c r="H731" s="37">
        <v>296.92291666666665</v>
      </c>
      <c r="I731" s="4">
        <v>25.850625000000001</v>
      </c>
      <c r="J731" s="37">
        <v>11.703194444444447</v>
      </c>
      <c r="K731" s="4">
        <v>12.968819444444447</v>
      </c>
      <c r="L731" s="37">
        <v>16.363611111111108</v>
      </c>
      <c r="M731" s="4">
        <v>22.898472222222221</v>
      </c>
      <c r="N731" s="63">
        <v>729.12429999999995</v>
      </c>
      <c r="O731" s="6">
        <v>729.12429999999995</v>
      </c>
      <c r="P731" s="37">
        <v>62.996339519999992</v>
      </c>
      <c r="Q731" s="7">
        <f t="shared" si="25"/>
        <v>62.996339519999999</v>
      </c>
      <c r="R731" s="60">
        <v>296.92291666666665</v>
      </c>
      <c r="S731" s="61">
        <v>2166.5277537499996</v>
      </c>
      <c r="T731" s="91"/>
      <c r="U731" s="89">
        <v>68725.148346455404</v>
      </c>
      <c r="V731" s="77">
        <v>2.9077097863602665E-2</v>
      </c>
      <c r="W731" s="80">
        <v>9.1664173938809865E-4</v>
      </c>
      <c r="X731" s="86">
        <f t="shared" si="24"/>
        <v>13112.604258980376</v>
      </c>
    </row>
    <row r="732" spans="1:24" x14ac:dyDescent="0.3">
      <c r="A732" s="93">
        <v>2008</v>
      </c>
      <c r="B732" s="100">
        <v>39659</v>
      </c>
      <c r="C732" s="33">
        <v>7</v>
      </c>
      <c r="D732" s="2">
        <v>30</v>
      </c>
      <c r="E732" s="33">
        <v>211</v>
      </c>
      <c r="F732" s="92">
        <v>576</v>
      </c>
      <c r="G732" s="4">
        <v>21.676041666666677</v>
      </c>
      <c r="H732" s="37">
        <v>296.36458333333331</v>
      </c>
      <c r="I732" s="4">
        <v>25.166875000000005</v>
      </c>
      <c r="J732" s="37">
        <v>11.758680555555555</v>
      </c>
      <c r="K732" s="4">
        <v>13.134097222222222</v>
      </c>
      <c r="L732" s="37">
        <v>16.174097222222226</v>
      </c>
      <c r="M732" s="4">
        <v>22.892083333333336</v>
      </c>
      <c r="N732" s="63" t="s">
        <v>27</v>
      </c>
      <c r="O732" s="6">
        <v>772.19283600000006</v>
      </c>
      <c r="P732" s="37" t="s">
        <v>27</v>
      </c>
      <c r="Q732" s="7">
        <f t="shared" si="25"/>
        <v>66.717461030400003</v>
      </c>
      <c r="R732" s="60">
        <v>296.36458333333331</v>
      </c>
      <c r="S732" s="61">
        <v>2162.4538187499998</v>
      </c>
      <c r="T732" s="91"/>
      <c r="U732" s="89">
        <v>68628.26452556983</v>
      </c>
      <c r="V732" s="77" t="s">
        <v>27</v>
      </c>
      <c r="W732" s="80" t="s">
        <v>27</v>
      </c>
      <c r="X732" s="86">
        <f t="shared" si="24"/>
        <v>13179.321720010776</v>
      </c>
    </row>
    <row r="733" spans="1:24" x14ac:dyDescent="0.3">
      <c r="A733" s="93">
        <v>2008</v>
      </c>
      <c r="B733" s="100">
        <v>39660</v>
      </c>
      <c r="C733" s="34">
        <v>7</v>
      </c>
      <c r="D733" s="28">
        <v>31</v>
      </c>
      <c r="E733" s="34">
        <v>212</v>
      </c>
      <c r="F733" s="38">
        <v>212</v>
      </c>
      <c r="G733" s="38">
        <v>17.694791666666664</v>
      </c>
      <c r="H733" s="30"/>
      <c r="I733" s="38"/>
      <c r="J733" s="30">
        <v>19.933958333333333</v>
      </c>
      <c r="K733" s="38">
        <v>19.884999999999994</v>
      </c>
      <c r="L733" s="30">
        <v>19.942708333333321</v>
      </c>
      <c r="M733" s="38">
        <v>20.688749999999995</v>
      </c>
      <c r="N733" s="30">
        <v>379.04199999999997</v>
      </c>
      <c r="O733" s="38">
        <v>379.04199999999997</v>
      </c>
      <c r="P733" s="30">
        <v>32.749228799999997</v>
      </c>
      <c r="Q733" s="38">
        <f t="shared" ref="Q733:Q796" si="26">O733*60*60*24/10^6</f>
        <v>32.74922879999999</v>
      </c>
      <c r="R733" s="31">
        <v>238.83103448275901</v>
      </c>
      <c r="S733" s="48">
        <v>1742.6545249999999</v>
      </c>
      <c r="T733" s="31">
        <v>80077</v>
      </c>
      <c r="U733" s="94">
        <v>75962</v>
      </c>
      <c r="V733" s="52">
        <v>1.8845628372944876E-2</v>
      </c>
      <c r="W733" s="14">
        <v>4.3349470149209264E-4</v>
      </c>
      <c r="X733" s="87">
        <f>Q733</f>
        <v>32.74922879999999</v>
      </c>
    </row>
    <row r="734" spans="1:24" x14ac:dyDescent="0.3">
      <c r="A734" s="93">
        <v>2008</v>
      </c>
      <c r="B734" s="100">
        <v>39661</v>
      </c>
      <c r="C734" s="33">
        <v>8</v>
      </c>
      <c r="D734" s="23">
        <v>1</v>
      </c>
      <c r="E734" s="33">
        <v>213</v>
      </c>
      <c r="F734" s="92">
        <v>213</v>
      </c>
      <c r="G734" s="37">
        <v>20.820833333333333</v>
      </c>
      <c r="H734" s="25"/>
      <c r="I734" s="37"/>
      <c r="J734" s="25">
        <v>19.87895833333333</v>
      </c>
      <c r="K734" s="37">
        <v>19.85583333333334</v>
      </c>
      <c r="L734" s="25">
        <v>19.826041666666672</v>
      </c>
      <c r="M734" s="37">
        <v>21.569791666666674</v>
      </c>
      <c r="N734" s="26">
        <v>76.2321666666667</v>
      </c>
      <c r="O734" s="41">
        <v>76.2321666666667</v>
      </c>
      <c r="P734" s="25">
        <v>6.5864592000000028</v>
      </c>
      <c r="Q734" s="44">
        <f t="shared" si="26"/>
        <v>6.5864592000000028</v>
      </c>
      <c r="R734" s="27">
        <v>238.5</v>
      </c>
      <c r="S734" s="89">
        <v>1740.2391</v>
      </c>
      <c r="T734" s="27"/>
      <c r="U734" s="89">
        <v>75962</v>
      </c>
      <c r="V734" s="51">
        <v>3.792017417106012E-3</v>
      </c>
      <c r="W734" s="9">
        <v>8.7183584756470617E-5</v>
      </c>
      <c r="X734" s="86">
        <f t="shared" ref="X734:X797" si="27">X733+Q734</f>
        <v>39.33568799999999</v>
      </c>
    </row>
    <row r="735" spans="1:24" x14ac:dyDescent="0.3">
      <c r="A735" s="93">
        <v>2008</v>
      </c>
      <c r="B735" s="100">
        <v>39662</v>
      </c>
      <c r="C735" s="33">
        <v>8</v>
      </c>
      <c r="D735" s="23">
        <v>2</v>
      </c>
      <c r="E735" s="33">
        <v>214</v>
      </c>
      <c r="F735" s="92">
        <v>214</v>
      </c>
      <c r="G735" s="37">
        <v>21.994791666666661</v>
      </c>
      <c r="H735" s="25"/>
      <c r="I735" s="37"/>
      <c r="J735" s="25">
        <v>19.819791666666674</v>
      </c>
      <c r="K735" s="37">
        <v>19.80333333333332</v>
      </c>
      <c r="L735" s="25">
        <v>19.784999999999989</v>
      </c>
      <c r="M735" s="37">
        <v>22.177916666666665</v>
      </c>
      <c r="N735" s="26">
        <v>384.49207368421099</v>
      </c>
      <c r="O735" s="41">
        <v>384.49207368421099</v>
      </c>
      <c r="P735" s="25">
        <v>33.220115166315829</v>
      </c>
      <c r="Q735" s="44">
        <f t="shared" si="26"/>
        <v>33.220115166315829</v>
      </c>
      <c r="R735" s="27">
        <v>238.16896551724099</v>
      </c>
      <c r="S735" s="89">
        <v>1737.8236750000001</v>
      </c>
      <c r="T735" s="27"/>
      <c r="U735" s="89">
        <v>75962</v>
      </c>
      <c r="V735" s="51">
        <v>1.9134993708194499E-2</v>
      </c>
      <c r="W735" s="9">
        <v>4.3972772597182562E-4</v>
      </c>
      <c r="X735" s="86">
        <f t="shared" si="27"/>
        <v>72.555803166315826</v>
      </c>
    </row>
    <row r="736" spans="1:24" x14ac:dyDescent="0.3">
      <c r="A736" s="93">
        <v>2008</v>
      </c>
      <c r="B736" s="100">
        <v>39663</v>
      </c>
      <c r="C736" s="33">
        <v>8</v>
      </c>
      <c r="D736" s="23">
        <v>3</v>
      </c>
      <c r="E736" s="33">
        <v>215</v>
      </c>
      <c r="F736" s="92">
        <v>215</v>
      </c>
      <c r="G736" s="37">
        <v>24.123125000000005</v>
      </c>
      <c r="H736" s="25"/>
      <c r="I736" s="37"/>
      <c r="J736" s="25">
        <v>19.736666666666661</v>
      </c>
      <c r="K736" s="37">
        <v>19.785416666666659</v>
      </c>
      <c r="L736" s="25">
        <v>19.745208333333331</v>
      </c>
      <c r="M736" s="37">
        <v>23.364583333333332</v>
      </c>
      <c r="N736" s="26">
        <v>402.210508333333</v>
      </c>
      <c r="O736" s="41">
        <v>402.210508333333</v>
      </c>
      <c r="P736" s="25">
        <v>34.750987919999972</v>
      </c>
      <c r="Q736" s="44">
        <f t="shared" si="26"/>
        <v>34.750987919999972</v>
      </c>
      <c r="R736" s="27">
        <v>238</v>
      </c>
      <c r="S736" s="89">
        <v>1736.5907999999999</v>
      </c>
      <c r="T736" s="27"/>
      <c r="U736" s="89">
        <v>75962</v>
      </c>
      <c r="V736" s="51">
        <v>2.002641992949326E-2</v>
      </c>
      <c r="W736" s="9">
        <v>4.5999156886820204E-4</v>
      </c>
      <c r="X736" s="86">
        <f t="shared" si="27"/>
        <v>107.3067910863158</v>
      </c>
    </row>
    <row r="737" spans="1:24" x14ac:dyDescent="0.3">
      <c r="A737" s="93">
        <v>2008</v>
      </c>
      <c r="B737" s="100">
        <v>39664</v>
      </c>
      <c r="C737" s="33">
        <v>8</v>
      </c>
      <c r="D737" s="23">
        <v>4</v>
      </c>
      <c r="E737" s="33">
        <v>216</v>
      </c>
      <c r="F737" s="92">
        <v>216</v>
      </c>
      <c r="G737" s="37">
        <v>23.261875000000003</v>
      </c>
      <c r="H737" s="25"/>
      <c r="I737" s="37"/>
      <c r="J737" s="25">
        <v>19.694583333333334</v>
      </c>
      <c r="K737" s="37">
        <v>19.923958333333331</v>
      </c>
      <c r="L737" s="25">
        <v>19.887291666666673</v>
      </c>
      <c r="M737" s="37">
        <v>23.970208333333332</v>
      </c>
      <c r="N737" s="26">
        <v>487.8904</v>
      </c>
      <c r="O737" s="41">
        <v>487.8904</v>
      </c>
      <c r="P737" s="25">
        <v>42.15373056</v>
      </c>
      <c r="Q737" s="44">
        <f t="shared" si="26"/>
        <v>42.15373056</v>
      </c>
      <c r="R737" s="27">
        <v>238</v>
      </c>
      <c r="S737" s="89">
        <v>1736.5907999999999</v>
      </c>
      <c r="T737" s="27"/>
      <c r="U737" s="89">
        <v>75962</v>
      </c>
      <c r="V737" s="51">
        <v>2.430419561433431E-2</v>
      </c>
      <c r="W737" s="9">
        <v>5.5798012702776387E-4</v>
      </c>
      <c r="X737" s="86">
        <f t="shared" si="27"/>
        <v>149.46052164631578</v>
      </c>
    </row>
    <row r="738" spans="1:24" x14ac:dyDescent="0.3">
      <c r="A738" s="93">
        <v>2008</v>
      </c>
      <c r="B738" s="100">
        <v>39665</v>
      </c>
      <c r="C738" s="33">
        <v>8</v>
      </c>
      <c r="D738" s="23">
        <v>5</v>
      </c>
      <c r="E738" s="33">
        <v>217</v>
      </c>
      <c r="F738" s="92">
        <v>217</v>
      </c>
      <c r="G738" s="37">
        <v>22.581666666666667</v>
      </c>
      <c r="H738" s="25"/>
      <c r="I738" s="37"/>
      <c r="J738" s="25">
        <v>19.791458333333342</v>
      </c>
      <c r="K738" s="37">
        <v>19.78458333333332</v>
      </c>
      <c r="L738" s="25">
        <v>19.827708333333327</v>
      </c>
      <c r="M738" s="37">
        <v>23.983333333333331</v>
      </c>
      <c r="N738" s="26" t="s">
        <v>27</v>
      </c>
      <c r="O738" s="41">
        <v>492.351277083333</v>
      </c>
      <c r="P738" s="25" t="s">
        <v>27</v>
      </c>
      <c r="Q738" s="44">
        <f t="shared" si="26"/>
        <v>42.539150339999971</v>
      </c>
      <c r="R738" s="27">
        <v>238</v>
      </c>
      <c r="S738" s="89">
        <v>1736.5907999999999</v>
      </c>
      <c r="T738" s="27"/>
      <c r="U738" s="89">
        <v>75962</v>
      </c>
      <c r="V738" s="51" t="s">
        <v>27</v>
      </c>
      <c r="W738" s="9" t="s">
        <v>27</v>
      </c>
      <c r="X738" s="86">
        <f t="shared" si="27"/>
        <v>191.99967198631575</v>
      </c>
    </row>
    <row r="739" spans="1:24" x14ac:dyDescent="0.3">
      <c r="A739" s="93">
        <v>2008</v>
      </c>
      <c r="B739" s="100">
        <v>39666</v>
      </c>
      <c r="C739" s="33">
        <v>8</v>
      </c>
      <c r="D739" s="23">
        <v>6</v>
      </c>
      <c r="E739" s="33">
        <v>218</v>
      </c>
      <c r="F739" s="92">
        <v>218</v>
      </c>
      <c r="G739" s="37">
        <v>16.376458333333336</v>
      </c>
      <c r="H739" s="25"/>
      <c r="I739" s="37"/>
      <c r="J739" s="25">
        <v>19.900624999999998</v>
      </c>
      <c r="K739" s="37">
        <v>19.817916666666672</v>
      </c>
      <c r="L739" s="25">
        <v>19.776249999999997</v>
      </c>
      <c r="M739" s="37">
        <v>21.354166666666668</v>
      </c>
      <c r="N739" s="26" t="s">
        <v>27</v>
      </c>
      <c r="O739" s="41">
        <v>496.81215416666703</v>
      </c>
      <c r="P739" s="25" t="s">
        <v>27</v>
      </c>
      <c r="Q739" s="44">
        <f t="shared" si="26"/>
        <v>42.924570120000034</v>
      </c>
      <c r="R739" s="27">
        <v>238</v>
      </c>
      <c r="S739" s="89">
        <v>1736.5907999999999</v>
      </c>
      <c r="T739" s="27"/>
      <c r="U739" s="89">
        <v>75962</v>
      </c>
      <c r="V739" s="51" t="s">
        <v>27</v>
      </c>
      <c r="W739" s="9" t="s">
        <v>27</v>
      </c>
      <c r="X739" s="86">
        <f t="shared" si="27"/>
        <v>234.92424210631577</v>
      </c>
    </row>
    <row r="740" spans="1:24" x14ac:dyDescent="0.3">
      <c r="A740" s="93">
        <v>2008</v>
      </c>
      <c r="B740" s="100">
        <v>39667</v>
      </c>
      <c r="C740" s="33">
        <v>8</v>
      </c>
      <c r="D740" s="23">
        <v>7</v>
      </c>
      <c r="E740" s="33">
        <v>219</v>
      </c>
      <c r="F740" s="92">
        <v>219</v>
      </c>
      <c r="G740" s="37">
        <v>16.670208333333328</v>
      </c>
      <c r="H740" s="25"/>
      <c r="I740" s="37"/>
      <c r="J740" s="25">
        <v>19.892291666666662</v>
      </c>
      <c r="K740" s="37">
        <v>19.76479166666665</v>
      </c>
      <c r="L740" s="25">
        <v>19.755624999999995</v>
      </c>
      <c r="M740" s="37">
        <v>20.296249999999993</v>
      </c>
      <c r="N740" s="26">
        <v>501.27303124999997</v>
      </c>
      <c r="O740" s="41">
        <v>501.27303124999997</v>
      </c>
      <c r="P740" s="25">
        <v>43.309989899999998</v>
      </c>
      <c r="Q740" s="44">
        <f t="shared" si="26"/>
        <v>43.309989899999998</v>
      </c>
      <c r="R740" s="27">
        <v>238</v>
      </c>
      <c r="S740" s="89">
        <v>1736.5907999999999</v>
      </c>
      <c r="T740" s="27"/>
      <c r="U740" s="89">
        <v>75962</v>
      </c>
      <c r="V740" s="51">
        <v>2.5006974122386436E-2</v>
      </c>
      <c r="W740" s="9">
        <v>5.7328529041044307E-4</v>
      </c>
      <c r="X740" s="86">
        <f t="shared" si="27"/>
        <v>278.23423200631578</v>
      </c>
    </row>
    <row r="741" spans="1:24" x14ac:dyDescent="0.3">
      <c r="A741" s="93">
        <v>2008</v>
      </c>
      <c r="B741" s="100">
        <v>39668</v>
      </c>
      <c r="C741" s="33">
        <v>8</v>
      </c>
      <c r="D741" s="23">
        <v>8</v>
      </c>
      <c r="E741" s="33">
        <v>220</v>
      </c>
      <c r="F741" s="92">
        <v>220</v>
      </c>
      <c r="G741" s="37">
        <v>20.051874999999999</v>
      </c>
      <c r="H741" s="25"/>
      <c r="I741" s="37"/>
      <c r="J741" s="25">
        <v>19.761666666666674</v>
      </c>
      <c r="K741" s="37">
        <v>19.948749999999997</v>
      </c>
      <c r="L741" s="25">
        <v>19.929166666666664</v>
      </c>
      <c r="M741" s="37">
        <v>20.396458333333332</v>
      </c>
      <c r="N741" s="26">
        <v>610.44709354838699</v>
      </c>
      <c r="O741" s="41">
        <v>610.44709354838699</v>
      </c>
      <c r="P741" s="25">
        <v>52.742628882580632</v>
      </c>
      <c r="Q741" s="44">
        <f t="shared" si="26"/>
        <v>52.742628882580632</v>
      </c>
      <c r="R741" s="27">
        <v>238</v>
      </c>
      <c r="S741" s="89">
        <v>1736.5907999999999</v>
      </c>
      <c r="T741" s="27"/>
      <c r="U741" s="89">
        <v>75962</v>
      </c>
      <c r="V741" s="51">
        <v>3.0468025616272251E-2</v>
      </c>
      <c r="W741" s="9">
        <v>6.9814316248456262E-4</v>
      </c>
      <c r="X741" s="86">
        <f t="shared" si="27"/>
        <v>330.9768608888964</v>
      </c>
    </row>
    <row r="742" spans="1:24" x14ac:dyDescent="0.3">
      <c r="A742" s="93">
        <v>2008</v>
      </c>
      <c r="B742" s="100">
        <v>39669</v>
      </c>
      <c r="C742" s="33">
        <v>8</v>
      </c>
      <c r="D742" s="23">
        <v>9</v>
      </c>
      <c r="E742" s="33">
        <v>221</v>
      </c>
      <c r="F742" s="92">
        <v>221</v>
      </c>
      <c r="G742" s="37">
        <v>21.181250000000002</v>
      </c>
      <c r="H742" s="25"/>
      <c r="I742" s="37"/>
      <c r="J742" s="25">
        <v>19.733750000000004</v>
      </c>
      <c r="K742" s="37">
        <v>20.01520833333333</v>
      </c>
      <c r="L742" s="25">
        <v>19.974374999999998</v>
      </c>
      <c r="M742" s="37">
        <v>20.850624999999997</v>
      </c>
      <c r="N742" s="26">
        <v>645.80531250000001</v>
      </c>
      <c r="O742" s="41">
        <v>645.80531250000001</v>
      </c>
      <c r="P742" s="25">
        <v>55.797578999999999</v>
      </c>
      <c r="Q742" s="44">
        <f t="shared" si="26"/>
        <v>55.797578999999999</v>
      </c>
      <c r="R742" s="27">
        <v>237.873056994819</v>
      </c>
      <c r="S742" s="89">
        <v>1735.66455</v>
      </c>
      <c r="T742" s="27"/>
      <c r="U742" s="89">
        <v>75962</v>
      </c>
      <c r="V742" s="51">
        <v>3.2248348101731279E-2</v>
      </c>
      <c r="W742" s="9">
        <v>7.3858089911987357E-4</v>
      </c>
      <c r="X742" s="86">
        <f t="shared" si="27"/>
        <v>386.77443988889638</v>
      </c>
    </row>
    <row r="743" spans="1:24" x14ac:dyDescent="0.3">
      <c r="A743" s="93">
        <v>2008</v>
      </c>
      <c r="B743" s="100">
        <v>39670</v>
      </c>
      <c r="C743" s="33">
        <v>8</v>
      </c>
      <c r="D743" s="23">
        <v>10</v>
      </c>
      <c r="E743" s="33">
        <v>222</v>
      </c>
      <c r="F743" s="92">
        <v>222</v>
      </c>
      <c r="G743" s="37">
        <v>22.502708333333331</v>
      </c>
      <c r="H743" s="25"/>
      <c r="I743" s="37"/>
      <c r="J743" s="25">
        <v>19.647708333333334</v>
      </c>
      <c r="K743" s="37">
        <v>20.348125000000017</v>
      </c>
      <c r="L743" s="25">
        <v>20.020833333333336</v>
      </c>
      <c r="M743" s="37">
        <v>22.207083333333333</v>
      </c>
      <c r="N743" s="26" t="s">
        <v>27</v>
      </c>
      <c r="O743" s="41">
        <v>781.84101874999999</v>
      </c>
      <c r="P743" s="25" t="s">
        <v>27</v>
      </c>
      <c r="Q743" s="44">
        <f t="shared" si="26"/>
        <v>67.551064019999998</v>
      </c>
      <c r="R743" s="27">
        <v>237.62435233160599</v>
      </c>
      <c r="S743" s="89">
        <v>1733.84984166667</v>
      </c>
      <c r="T743" s="27"/>
      <c r="U743" s="89">
        <v>75962</v>
      </c>
      <c r="V743" s="51" t="s">
        <v>27</v>
      </c>
      <c r="W743" s="9" t="s">
        <v>27</v>
      </c>
      <c r="X743" s="86">
        <f t="shared" si="27"/>
        <v>454.32550390889639</v>
      </c>
    </row>
    <row r="744" spans="1:24" x14ac:dyDescent="0.3">
      <c r="A744" s="93">
        <v>2008</v>
      </c>
      <c r="B744" s="100">
        <v>39671</v>
      </c>
      <c r="C744" s="33">
        <v>8</v>
      </c>
      <c r="D744" s="2">
        <v>11</v>
      </c>
      <c r="E744" s="33">
        <v>223</v>
      </c>
      <c r="F744" s="92">
        <v>223</v>
      </c>
      <c r="G744" s="37">
        <v>23.956249999999997</v>
      </c>
      <c r="H744" s="4"/>
      <c r="I744" s="37"/>
      <c r="J744" s="4">
        <v>19.823333333333341</v>
      </c>
      <c r="K744" s="37">
        <v>20.207499999999992</v>
      </c>
      <c r="L744" s="4">
        <v>20.102708333333336</v>
      </c>
      <c r="M744" s="37">
        <v>23.000833333333333</v>
      </c>
      <c r="N744" s="5">
        <v>917.87672499999996</v>
      </c>
      <c r="O744" s="41">
        <v>917.87672499999996</v>
      </c>
      <c r="P744" s="4">
        <v>79.304549039999984</v>
      </c>
      <c r="Q744" s="44">
        <f t="shared" si="26"/>
        <v>79.304549039999998</v>
      </c>
      <c r="R744" s="8">
        <v>237.37564766839401</v>
      </c>
      <c r="S744" s="89">
        <v>1732.0351583333299</v>
      </c>
      <c r="T744" s="27"/>
      <c r="U744" s="89">
        <v>75962</v>
      </c>
      <c r="V744" s="51">
        <v>4.5878549327159429E-2</v>
      </c>
      <c r="W744" s="9">
        <v>1.0497377517805799E-3</v>
      </c>
      <c r="X744" s="86">
        <f t="shared" si="27"/>
        <v>533.63005294889638</v>
      </c>
    </row>
    <row r="745" spans="1:24" x14ac:dyDescent="0.3">
      <c r="A745" s="93">
        <v>2008</v>
      </c>
      <c r="B745" s="100">
        <v>39672</v>
      </c>
      <c r="C745" s="33">
        <v>8</v>
      </c>
      <c r="D745" s="2">
        <v>12</v>
      </c>
      <c r="E745" s="33">
        <v>224</v>
      </c>
      <c r="F745" s="92">
        <v>224</v>
      </c>
      <c r="G745" s="37">
        <v>22.903541666666669</v>
      </c>
      <c r="H745" s="4"/>
      <c r="I745" s="37"/>
      <c r="J745" s="4">
        <v>20.232500000000005</v>
      </c>
      <c r="K745" s="37">
        <v>20.228749999999998</v>
      </c>
      <c r="L745" s="4">
        <v>20.152500000000007</v>
      </c>
      <c r="M745" s="37">
        <v>23.238749999999992</v>
      </c>
      <c r="N745" s="5">
        <v>427.96409999999997</v>
      </c>
      <c r="O745" s="41">
        <v>427.96409999999997</v>
      </c>
      <c r="P745" s="4">
        <v>36.976098239999992</v>
      </c>
      <c r="Q745" s="44">
        <f t="shared" si="26"/>
        <v>36.976098239999992</v>
      </c>
      <c r="R745" s="8">
        <v>237.126943005181</v>
      </c>
      <c r="S745" s="89">
        <v>1730.22045</v>
      </c>
      <c r="T745" s="27"/>
      <c r="U745" s="89">
        <v>75962</v>
      </c>
      <c r="V745" s="51">
        <v>2.1401417591465754E-2</v>
      </c>
      <c r="W745" s="9">
        <v>4.8944488942869672E-4</v>
      </c>
      <c r="X745" s="86">
        <f t="shared" si="27"/>
        <v>570.60615118889632</v>
      </c>
    </row>
    <row r="746" spans="1:24" x14ac:dyDescent="0.3">
      <c r="A746" s="93">
        <v>2008</v>
      </c>
      <c r="B746" s="100">
        <v>39673</v>
      </c>
      <c r="C746" s="33">
        <v>8</v>
      </c>
      <c r="D746" s="2">
        <v>13</v>
      </c>
      <c r="E746" s="33">
        <v>225</v>
      </c>
      <c r="F746" s="92">
        <v>225</v>
      </c>
      <c r="G746" s="37">
        <v>22.004375000000007</v>
      </c>
      <c r="H746" s="4"/>
      <c r="I746" s="37"/>
      <c r="J746" s="4">
        <v>20.444999999999997</v>
      </c>
      <c r="K746" s="37">
        <v>20.715416666666663</v>
      </c>
      <c r="L746" s="4">
        <v>20.693541666666661</v>
      </c>
      <c r="M746" s="37">
        <v>21.284374999999997</v>
      </c>
      <c r="N746" s="5">
        <v>646.51696666666703</v>
      </c>
      <c r="O746" s="41">
        <v>646.51696666666703</v>
      </c>
      <c r="P746" s="4">
        <v>55.859065920000027</v>
      </c>
      <c r="Q746" s="44">
        <f t="shared" si="26"/>
        <v>55.859065920000035</v>
      </c>
      <c r="R746" s="8">
        <v>237</v>
      </c>
      <c r="S746" s="89">
        <v>1729.2942</v>
      </c>
      <c r="T746" s="27"/>
      <c r="U746" s="89">
        <v>75962</v>
      </c>
      <c r="V746" s="51">
        <v>3.2346337359022141E-2</v>
      </c>
      <c r="W746" s="9">
        <v>7.3939478863751249E-4</v>
      </c>
      <c r="X746" s="86">
        <f t="shared" si="27"/>
        <v>626.46521710889635</v>
      </c>
    </row>
    <row r="747" spans="1:24" x14ac:dyDescent="0.3">
      <c r="A747" s="93">
        <v>2008</v>
      </c>
      <c r="B747" s="100">
        <v>39674</v>
      </c>
      <c r="C747" s="33">
        <v>8</v>
      </c>
      <c r="D747" s="2">
        <v>14</v>
      </c>
      <c r="E747" s="33">
        <v>226</v>
      </c>
      <c r="F747" s="92">
        <v>226</v>
      </c>
      <c r="G747" s="37">
        <v>22.714166666666671</v>
      </c>
      <c r="H747" s="4"/>
      <c r="I747" s="37"/>
      <c r="J747" s="4">
        <v>20.616458333333327</v>
      </c>
      <c r="K747" s="37">
        <v>21.101041666666664</v>
      </c>
      <c r="L747" s="4">
        <v>21.114791666666665</v>
      </c>
      <c r="M747" s="37">
        <v>21.039166666666667</v>
      </c>
      <c r="N747" s="5">
        <v>1153.8219999999999</v>
      </c>
      <c r="O747" s="41">
        <v>1153.8219999999999</v>
      </c>
      <c r="P747" s="4">
        <v>99.690220799999992</v>
      </c>
      <c r="Q747" s="44">
        <f t="shared" si="26"/>
        <v>99.690220799999992</v>
      </c>
      <c r="R747" s="8">
        <v>236.747422680412</v>
      </c>
      <c r="S747" s="89">
        <v>1727.4512416666701</v>
      </c>
      <c r="T747" s="27"/>
      <c r="U747" s="89">
        <v>75962</v>
      </c>
      <c r="V747" s="51">
        <v>5.7755598087680791E-2</v>
      </c>
      <c r="W747" s="9">
        <v>1.3195786310356353E-3</v>
      </c>
      <c r="X747" s="86">
        <f t="shared" si="27"/>
        <v>726.15543790889637</v>
      </c>
    </row>
    <row r="748" spans="1:24" x14ac:dyDescent="0.3">
      <c r="A748" s="93">
        <v>2008</v>
      </c>
      <c r="B748" s="100">
        <v>39675</v>
      </c>
      <c r="C748" s="33">
        <v>8</v>
      </c>
      <c r="D748" s="2">
        <v>15</v>
      </c>
      <c r="E748" s="33">
        <v>227</v>
      </c>
      <c r="F748" s="92">
        <v>227</v>
      </c>
      <c r="G748" s="37">
        <v>24.437083333333334</v>
      </c>
      <c r="H748" s="4"/>
      <c r="I748" s="37"/>
      <c r="J748" s="4">
        <v>20.816666666666666</v>
      </c>
      <c r="K748" s="37">
        <v>21.175416666666667</v>
      </c>
      <c r="L748" s="4">
        <v>21.253125000000001</v>
      </c>
      <c r="M748" s="37">
        <v>21.697916666666668</v>
      </c>
      <c r="N748" s="5">
        <v>1358.3082750000001</v>
      </c>
      <c r="O748" s="41">
        <v>1358.3082750000001</v>
      </c>
      <c r="P748" s="4">
        <v>117.35783496000001</v>
      </c>
      <c r="Q748" s="44">
        <f t="shared" si="26"/>
        <v>117.35783496000002</v>
      </c>
      <c r="R748" s="8">
        <v>236.252577319588</v>
      </c>
      <c r="S748" s="89">
        <v>1723.8405583333299</v>
      </c>
      <c r="T748" s="27"/>
      <c r="U748" s="89">
        <v>75962</v>
      </c>
      <c r="V748" s="51">
        <v>6.802425644099501E-2</v>
      </c>
      <c r="W748" s="9">
        <v>1.5534411495437559E-3</v>
      </c>
      <c r="X748" s="86">
        <f t="shared" si="27"/>
        <v>843.51327286889637</v>
      </c>
    </row>
    <row r="749" spans="1:24" x14ac:dyDescent="0.3">
      <c r="A749" s="93">
        <v>2008</v>
      </c>
      <c r="B749" s="100">
        <v>39676</v>
      </c>
      <c r="C749" s="33">
        <v>8</v>
      </c>
      <c r="D749" s="2">
        <v>16</v>
      </c>
      <c r="E749" s="33">
        <v>228</v>
      </c>
      <c r="F749" s="92">
        <v>228</v>
      </c>
      <c r="G749" s="37">
        <v>19.847500000000007</v>
      </c>
      <c r="H749" s="4"/>
      <c r="I749" s="37"/>
      <c r="J749" s="4">
        <v>20.999166666666671</v>
      </c>
      <c r="K749" s="37">
        <v>21.042916666666667</v>
      </c>
      <c r="L749" s="4">
        <v>20.936041666666664</v>
      </c>
      <c r="M749" s="37">
        <v>20.960833333333337</v>
      </c>
      <c r="N749" s="5">
        <v>1528.35166</v>
      </c>
      <c r="O749" s="41">
        <v>1528.35166</v>
      </c>
      <c r="P749" s="4">
        <v>132.04958342399999</v>
      </c>
      <c r="Q749" s="44">
        <f t="shared" si="26"/>
        <v>132.04958342399999</v>
      </c>
      <c r="R749" s="8">
        <v>236</v>
      </c>
      <c r="S749" s="89">
        <v>1721.9975999999999</v>
      </c>
      <c r="T749" s="27"/>
      <c r="U749" s="89">
        <v>75962</v>
      </c>
      <c r="V749" s="51">
        <v>7.6577121657691552E-2</v>
      </c>
      <c r="W749" s="9">
        <v>1.7479127553850081E-3</v>
      </c>
      <c r="X749" s="86">
        <f t="shared" si="27"/>
        <v>975.56285629289641</v>
      </c>
    </row>
    <row r="750" spans="1:24" x14ac:dyDescent="0.3">
      <c r="A750" s="93">
        <v>2008</v>
      </c>
      <c r="B750" s="100">
        <v>39677</v>
      </c>
      <c r="C750" s="33">
        <v>8</v>
      </c>
      <c r="D750" s="2">
        <v>17</v>
      </c>
      <c r="E750" s="33">
        <v>229</v>
      </c>
      <c r="F750" s="92">
        <v>229</v>
      </c>
      <c r="G750" s="37">
        <v>18.591666666666672</v>
      </c>
      <c r="H750" s="4"/>
      <c r="I750" s="37"/>
      <c r="J750" s="4">
        <v>20.914166666666656</v>
      </c>
      <c r="K750" s="37">
        <v>20.807291666666668</v>
      </c>
      <c r="L750" s="4">
        <v>20.75375</v>
      </c>
      <c r="M750" s="37">
        <v>20.614166666666666</v>
      </c>
      <c r="N750" s="5">
        <v>1590.63602666667</v>
      </c>
      <c r="O750" s="41">
        <v>1590.63602666667</v>
      </c>
      <c r="P750" s="4">
        <v>137.43095270400028</v>
      </c>
      <c r="Q750" s="44">
        <f t="shared" si="26"/>
        <v>137.4309527040003</v>
      </c>
      <c r="R750" s="8">
        <v>236</v>
      </c>
      <c r="S750" s="89">
        <v>1721.9975999999999</v>
      </c>
      <c r="T750" s="27"/>
      <c r="U750" s="89">
        <v>75962</v>
      </c>
      <c r="V750" s="51">
        <v>7.9736459919932515E-2</v>
      </c>
      <c r="W750" s="9">
        <v>1.8191448165702914E-3</v>
      </c>
      <c r="X750" s="86">
        <f t="shared" si="27"/>
        <v>1112.9938089968966</v>
      </c>
    </row>
    <row r="751" spans="1:24" x14ac:dyDescent="0.3">
      <c r="A751" s="93">
        <v>2008</v>
      </c>
      <c r="B751" s="100">
        <v>39678</v>
      </c>
      <c r="C751" s="33">
        <v>8</v>
      </c>
      <c r="D751" s="2">
        <v>18</v>
      </c>
      <c r="E751" s="33">
        <v>230</v>
      </c>
      <c r="F751" s="92">
        <v>230</v>
      </c>
      <c r="G751" s="37">
        <v>18.389374999999998</v>
      </c>
      <c r="H751" s="4"/>
      <c r="I751" s="37"/>
      <c r="J751" s="4">
        <v>20.813333333333343</v>
      </c>
      <c r="K751" s="37">
        <v>20.906666666666677</v>
      </c>
      <c r="L751" s="4">
        <v>20.835833333333333</v>
      </c>
      <c r="M751" s="37">
        <v>20.731666666666666</v>
      </c>
      <c r="N751" s="5">
        <v>1521.9871928571399</v>
      </c>
      <c r="O751" s="41">
        <v>1521.9871928571399</v>
      </c>
      <c r="P751" s="4">
        <v>131.4996934628569</v>
      </c>
      <c r="Q751" s="44">
        <f t="shared" si="26"/>
        <v>131.49969346285687</v>
      </c>
      <c r="R751" s="8">
        <v>236</v>
      </c>
      <c r="S751" s="89">
        <v>1721.9975999999999</v>
      </c>
      <c r="T751" s="27"/>
      <c r="U751" s="89">
        <v>75962</v>
      </c>
      <c r="V751" s="51">
        <v>7.6332172995248374E-2</v>
      </c>
      <c r="W751" s="9">
        <v>1.74063397682155E-3</v>
      </c>
      <c r="X751" s="86">
        <f t="shared" si="27"/>
        <v>1244.4935024597535</v>
      </c>
    </row>
    <row r="752" spans="1:24" x14ac:dyDescent="0.3">
      <c r="A752" s="93">
        <v>2008</v>
      </c>
      <c r="B752" s="100">
        <v>39679</v>
      </c>
      <c r="C752" s="33">
        <v>8</v>
      </c>
      <c r="D752" s="2">
        <v>19</v>
      </c>
      <c r="E752" s="33">
        <v>231</v>
      </c>
      <c r="F752" s="92">
        <v>231</v>
      </c>
      <c r="G752" s="37">
        <v>18.797500000000003</v>
      </c>
      <c r="H752" s="4"/>
      <c r="I752" s="37"/>
      <c r="J752" s="4">
        <v>20.810208333333328</v>
      </c>
      <c r="K752" s="37">
        <v>20.910208333333333</v>
      </c>
      <c r="L752" s="4">
        <v>20.85125</v>
      </c>
      <c r="M752" s="37">
        <v>20.657499999999999</v>
      </c>
      <c r="N752" s="5">
        <v>1822.2282250000001</v>
      </c>
      <c r="O752" s="41">
        <v>1822.2282250000001</v>
      </c>
      <c r="P752" s="4">
        <v>157.44051864000002</v>
      </c>
      <c r="Q752" s="44">
        <f t="shared" si="26"/>
        <v>157.44051864000002</v>
      </c>
      <c r="R752" s="8">
        <v>236</v>
      </c>
      <c r="S752" s="89">
        <v>1721.9975999999999</v>
      </c>
      <c r="T752" s="27"/>
      <c r="U752" s="89">
        <v>75962</v>
      </c>
      <c r="V752" s="51">
        <v>9.1434478360435237E-2</v>
      </c>
      <c r="W752" s="9">
        <v>2.0840072615880062E-3</v>
      </c>
      <c r="X752" s="86">
        <f t="shared" si="27"/>
        <v>1401.9340210997534</v>
      </c>
    </row>
    <row r="753" spans="1:24" x14ac:dyDescent="0.3">
      <c r="A753" s="93">
        <v>2008</v>
      </c>
      <c r="B753" s="100">
        <v>39680</v>
      </c>
      <c r="C753" s="33">
        <v>8</v>
      </c>
      <c r="D753" s="2">
        <v>20</v>
      </c>
      <c r="E753" s="33">
        <v>232</v>
      </c>
      <c r="F753" s="92">
        <v>232</v>
      </c>
      <c r="G753" s="37">
        <v>17.940833333333334</v>
      </c>
      <c r="H753" s="4"/>
      <c r="I753" s="37"/>
      <c r="J753" s="4">
        <v>20.691041666666667</v>
      </c>
      <c r="K753" s="37">
        <v>20.646041666666665</v>
      </c>
      <c r="L753" s="4">
        <v>20.613958333333333</v>
      </c>
      <c r="M753" s="37">
        <v>20.657083333333333</v>
      </c>
      <c r="N753" s="5">
        <v>1235.6504649999999</v>
      </c>
      <c r="O753" s="41">
        <v>1235.6504649999999</v>
      </c>
      <c r="P753" s="4">
        <v>106.760200176</v>
      </c>
      <c r="Q753" s="44">
        <f t="shared" si="26"/>
        <v>106.760200176</v>
      </c>
      <c r="R753" s="8">
        <v>236</v>
      </c>
      <c r="S753" s="89">
        <v>1721.9975999999999</v>
      </c>
      <c r="T753" s="27"/>
      <c r="U753" s="89">
        <v>75962</v>
      </c>
      <c r="V753" s="51">
        <v>6.2031681783698389E-2</v>
      </c>
      <c r="W753" s="9">
        <v>1.4131624713718809E-3</v>
      </c>
      <c r="X753" s="86">
        <f t="shared" si="27"/>
        <v>1508.6942212757533</v>
      </c>
    </row>
    <row r="754" spans="1:24" x14ac:dyDescent="0.3">
      <c r="A754" s="93">
        <v>2008</v>
      </c>
      <c r="B754" s="100">
        <v>39681</v>
      </c>
      <c r="C754" s="33">
        <v>8</v>
      </c>
      <c r="D754" s="2">
        <v>21</v>
      </c>
      <c r="E754" s="33">
        <v>233</v>
      </c>
      <c r="F754" s="92">
        <v>233</v>
      </c>
      <c r="G754" s="37">
        <v>19.796666666666667</v>
      </c>
      <c r="H754" s="4"/>
      <c r="I754" s="37"/>
      <c r="J754" s="4">
        <v>20.582291666666666</v>
      </c>
      <c r="K754" s="37">
        <v>20.829583333333325</v>
      </c>
      <c r="L754" s="4">
        <v>20.916666666666661</v>
      </c>
      <c r="M754" s="37">
        <v>20.570208333333333</v>
      </c>
      <c r="N754" s="5">
        <v>1491.2614000000001</v>
      </c>
      <c r="O754" s="41">
        <v>1491.2614000000001</v>
      </c>
      <c r="P754" s="4">
        <v>128.84498496000001</v>
      </c>
      <c r="Q754" s="44">
        <f t="shared" si="26"/>
        <v>128.84498496000003</v>
      </c>
      <c r="R754" s="8">
        <v>235.368556701031</v>
      </c>
      <c r="S754" s="89">
        <v>1717.3902083333301</v>
      </c>
      <c r="T754" s="27"/>
      <c r="U754" s="89">
        <v>75962</v>
      </c>
      <c r="V754" s="51">
        <v>7.490011669325046E-2</v>
      </c>
      <c r="W754" s="9">
        <v>1.7054941548421553E-3</v>
      </c>
      <c r="X754" s="86">
        <f t="shared" si="27"/>
        <v>1637.5392062357532</v>
      </c>
    </row>
    <row r="755" spans="1:24" x14ac:dyDescent="0.3">
      <c r="A755" s="93">
        <v>2008</v>
      </c>
      <c r="B755" s="100">
        <v>39682</v>
      </c>
      <c r="C755" s="33">
        <v>8</v>
      </c>
      <c r="D755" s="2">
        <v>22</v>
      </c>
      <c r="E755" s="33">
        <v>234</v>
      </c>
      <c r="F755" s="92">
        <v>234</v>
      </c>
      <c r="G755" s="37">
        <v>19.254999999999995</v>
      </c>
      <c r="H755" s="4"/>
      <c r="I755" s="37"/>
      <c r="J755" s="4">
        <v>20.533750000000001</v>
      </c>
      <c r="K755" s="37">
        <v>21.009375000000002</v>
      </c>
      <c r="L755" s="4">
        <v>21.138333333333332</v>
      </c>
      <c r="M755" s="37">
        <v>20.727916666666669</v>
      </c>
      <c r="N755" s="5">
        <v>1868.6189999999999</v>
      </c>
      <c r="O755" s="41">
        <v>1868.6189999999999</v>
      </c>
      <c r="P755" s="4">
        <v>161.44868159999999</v>
      </c>
      <c r="Q755" s="44">
        <f t="shared" si="26"/>
        <v>161.44868160000001</v>
      </c>
      <c r="R755" s="8">
        <v>234.131443298969</v>
      </c>
      <c r="S755" s="89">
        <v>1708.3634916666699</v>
      </c>
      <c r="T755" s="27"/>
      <c r="U755" s="89">
        <v>75962</v>
      </c>
      <c r="V755" s="51">
        <v>9.3898872885934542E-2</v>
      </c>
      <c r="W755" s="9">
        <v>2.1370624775287504E-3</v>
      </c>
      <c r="X755" s="86">
        <f t="shared" si="27"/>
        <v>1798.9878878357533</v>
      </c>
    </row>
    <row r="756" spans="1:24" x14ac:dyDescent="0.3">
      <c r="A756" s="93">
        <v>2008</v>
      </c>
      <c r="B756" s="100">
        <v>39683</v>
      </c>
      <c r="C756" s="33">
        <v>8</v>
      </c>
      <c r="D756" s="2">
        <v>23</v>
      </c>
      <c r="E756" s="33">
        <v>235</v>
      </c>
      <c r="F756" s="92">
        <v>235</v>
      </c>
      <c r="G756" s="37">
        <v>17.990208333333339</v>
      </c>
      <c r="H756" s="4"/>
      <c r="I756" s="37"/>
      <c r="J756" s="4">
        <v>20.537916666666664</v>
      </c>
      <c r="K756" s="37">
        <v>20.571458333333329</v>
      </c>
      <c r="L756" s="4">
        <v>20.545833333333331</v>
      </c>
      <c r="M756" s="37">
        <v>20.606250000000006</v>
      </c>
      <c r="N756" s="5">
        <v>1945.8888565217401</v>
      </c>
      <c r="O756" s="41">
        <v>1945.8888565217401</v>
      </c>
      <c r="P756" s="4">
        <v>168.12479720347832</v>
      </c>
      <c r="Q756" s="44">
        <f t="shared" si="26"/>
        <v>168.12479720347832</v>
      </c>
      <c r="R756" s="8">
        <v>233.5</v>
      </c>
      <c r="S756" s="89">
        <v>1703.7561000000001</v>
      </c>
      <c r="T756" s="27"/>
      <c r="U756" s="89">
        <v>75962</v>
      </c>
      <c r="V756" s="51">
        <v>9.7829234105635196E-2</v>
      </c>
      <c r="W756" s="9">
        <v>2.2254328253720726E-3</v>
      </c>
      <c r="X756" s="86">
        <f t="shared" si="27"/>
        <v>1967.1126850392316</v>
      </c>
    </row>
    <row r="757" spans="1:24" x14ac:dyDescent="0.3">
      <c r="A757" s="93">
        <v>2008</v>
      </c>
      <c r="B757" s="100">
        <v>39684</v>
      </c>
      <c r="C757" s="33">
        <v>8</v>
      </c>
      <c r="D757" s="2">
        <v>24</v>
      </c>
      <c r="E757" s="33">
        <v>236</v>
      </c>
      <c r="F757" s="92">
        <v>236</v>
      </c>
      <c r="G757" s="37">
        <v>17.950833333333339</v>
      </c>
      <c r="H757" s="4"/>
      <c r="I757" s="37"/>
      <c r="J757" s="4">
        <v>20.402500000000003</v>
      </c>
      <c r="K757" s="37">
        <v>20.562291666666667</v>
      </c>
      <c r="L757" s="4">
        <v>20.575833333333328</v>
      </c>
      <c r="M757" s="37">
        <v>20.85916666666667</v>
      </c>
      <c r="N757" s="5" t="s">
        <v>27</v>
      </c>
      <c r="O757" s="41">
        <v>2013.9597736413</v>
      </c>
      <c r="P757" s="4" t="s">
        <v>27</v>
      </c>
      <c r="Q757" s="44">
        <f t="shared" si="26"/>
        <v>174.0061244426083</v>
      </c>
      <c r="R757" s="8">
        <v>233.542387543253</v>
      </c>
      <c r="S757" s="89">
        <v>1704.0653645833299</v>
      </c>
      <c r="T757" s="27"/>
      <c r="U757" s="89">
        <v>75962</v>
      </c>
      <c r="V757" s="51" t="s">
        <v>27</v>
      </c>
      <c r="W757" s="9" t="s">
        <v>27</v>
      </c>
      <c r="X757" s="86">
        <f t="shared" si="27"/>
        <v>2141.1188094818399</v>
      </c>
    </row>
    <row r="758" spans="1:24" x14ac:dyDescent="0.3">
      <c r="A758" s="93">
        <v>2008</v>
      </c>
      <c r="B758" s="100">
        <v>39685</v>
      </c>
      <c r="C758" s="33">
        <v>8</v>
      </c>
      <c r="D758" s="2">
        <v>25</v>
      </c>
      <c r="E758" s="33">
        <v>237</v>
      </c>
      <c r="F758" s="92">
        <v>237</v>
      </c>
      <c r="G758" s="37">
        <v>17.752708333333334</v>
      </c>
      <c r="H758" s="4"/>
      <c r="I758" s="37"/>
      <c r="J758" s="4">
        <v>20.372708333333332</v>
      </c>
      <c r="K758" s="37">
        <v>20.576666666666664</v>
      </c>
      <c r="L758" s="4">
        <v>20.617916666666655</v>
      </c>
      <c r="M758" s="37">
        <v>20.373125000000005</v>
      </c>
      <c r="N758" s="5" t="s">
        <v>27</v>
      </c>
      <c r="O758" s="41">
        <v>2082.0306907608701</v>
      </c>
      <c r="P758" s="4" t="s">
        <v>27</v>
      </c>
      <c r="Q758" s="44">
        <f t="shared" si="26"/>
        <v>179.88745168173918</v>
      </c>
      <c r="R758" s="8">
        <v>233.62543252595199</v>
      </c>
      <c r="S758" s="89">
        <v>1704.6713500000001</v>
      </c>
      <c r="T758" s="27"/>
      <c r="U758" s="89">
        <v>75962</v>
      </c>
      <c r="V758" s="51" t="s">
        <v>27</v>
      </c>
      <c r="W758" s="9" t="s">
        <v>27</v>
      </c>
      <c r="X758" s="86">
        <f t="shared" si="27"/>
        <v>2321.006261163579</v>
      </c>
    </row>
    <row r="759" spans="1:24" x14ac:dyDescent="0.3">
      <c r="A759" s="93">
        <v>2008</v>
      </c>
      <c r="B759" s="100">
        <v>39686</v>
      </c>
      <c r="C759" s="33">
        <v>8</v>
      </c>
      <c r="D759" s="2">
        <v>26</v>
      </c>
      <c r="E759" s="33">
        <v>238</v>
      </c>
      <c r="F759" s="92">
        <v>238</v>
      </c>
      <c r="G759" s="37">
        <v>14.288541666666665</v>
      </c>
      <c r="H759" s="4"/>
      <c r="I759" s="37"/>
      <c r="J759" s="4">
        <v>20.350208333333327</v>
      </c>
      <c r="K759" s="37">
        <v>20.38708333333334</v>
      </c>
      <c r="L759" s="4">
        <v>20.362291666666671</v>
      </c>
      <c r="M759" s="37">
        <v>19.998541666666664</v>
      </c>
      <c r="N759" s="5" t="s">
        <v>27</v>
      </c>
      <c r="O759" s="41">
        <v>2150.10160788043</v>
      </c>
      <c r="P759" s="4" t="s">
        <v>27</v>
      </c>
      <c r="Q759" s="44">
        <f t="shared" si="26"/>
        <v>185.76877892086915</v>
      </c>
      <c r="R759" s="8">
        <v>233.70847750865099</v>
      </c>
      <c r="S759" s="89">
        <v>1705.2772583333301</v>
      </c>
      <c r="T759" s="27"/>
      <c r="U759" s="89">
        <v>75962</v>
      </c>
      <c r="V759" s="51" t="s">
        <v>27</v>
      </c>
      <c r="W759" s="9" t="s">
        <v>27</v>
      </c>
      <c r="X759" s="86">
        <f t="shared" si="27"/>
        <v>2506.7750400844479</v>
      </c>
    </row>
    <row r="760" spans="1:24" x14ac:dyDescent="0.3">
      <c r="A760" s="93">
        <v>2008</v>
      </c>
      <c r="B760" s="100">
        <v>39687</v>
      </c>
      <c r="C760" s="33">
        <v>8</v>
      </c>
      <c r="D760" s="2">
        <v>27</v>
      </c>
      <c r="E760" s="33">
        <v>239</v>
      </c>
      <c r="F760" s="92">
        <v>239</v>
      </c>
      <c r="G760" s="37">
        <v>15.646375000000001</v>
      </c>
      <c r="H760" s="4"/>
      <c r="I760" s="37"/>
      <c r="J760" s="4">
        <v>20.248125000000002</v>
      </c>
      <c r="K760" s="37">
        <v>20.429374999999997</v>
      </c>
      <c r="L760" s="4">
        <v>20.463541666666664</v>
      </c>
      <c r="M760" s="37">
        <v>19.826458333333331</v>
      </c>
      <c r="N760" s="5">
        <v>2218.172525</v>
      </c>
      <c r="O760" s="41">
        <v>2218.172525</v>
      </c>
      <c r="P760" s="4">
        <v>191.65010615999998</v>
      </c>
      <c r="Q760" s="44">
        <f t="shared" si="26"/>
        <v>191.65010616000001</v>
      </c>
      <c r="R760" s="8">
        <v>233.79152249135001</v>
      </c>
      <c r="S760" s="89">
        <v>1705.8832416666701</v>
      </c>
      <c r="T760" s="27"/>
      <c r="U760" s="89">
        <v>75962</v>
      </c>
      <c r="V760" s="51">
        <v>0.11173545077870108</v>
      </c>
      <c r="W760" s="9">
        <v>2.5368324264404374E-3</v>
      </c>
      <c r="X760" s="86">
        <f t="shared" si="27"/>
        <v>2698.4251462444481</v>
      </c>
    </row>
    <row r="761" spans="1:24" x14ac:dyDescent="0.3">
      <c r="A761" s="93">
        <v>2008</v>
      </c>
      <c r="B761" s="100">
        <v>39688</v>
      </c>
      <c r="C761" s="33">
        <v>8</v>
      </c>
      <c r="D761" s="2">
        <v>28</v>
      </c>
      <c r="E761" s="33">
        <v>240</v>
      </c>
      <c r="F761" s="92">
        <v>240</v>
      </c>
      <c r="G761" s="37">
        <v>20.500208333333337</v>
      </c>
      <c r="H761" s="4"/>
      <c r="I761" s="37"/>
      <c r="J761" s="4">
        <v>20.201249999999991</v>
      </c>
      <c r="K761" s="37">
        <v>20.138124999999999</v>
      </c>
      <c r="L761" s="4">
        <v>20.11708333333333</v>
      </c>
      <c r="M761" s="37">
        <v>21.062291666666663</v>
      </c>
      <c r="N761" s="5">
        <v>2092.4931423076901</v>
      </c>
      <c r="O761" s="41">
        <v>2092.4931423076901</v>
      </c>
      <c r="P761" s="4">
        <v>180.79140749538442</v>
      </c>
      <c r="Q761" s="44">
        <f t="shared" si="26"/>
        <v>180.79140749538442</v>
      </c>
      <c r="R761" s="8">
        <v>233.87456747404801</v>
      </c>
      <c r="S761" s="89">
        <v>1706.4891500000001</v>
      </c>
      <c r="T761" s="27"/>
      <c r="U761" s="89">
        <v>75962</v>
      </c>
      <c r="V761" s="51">
        <v>0.10545598307376523</v>
      </c>
      <c r="W761" s="9">
        <v>2.3930981002076896E-3</v>
      </c>
      <c r="X761" s="86">
        <f t="shared" si="27"/>
        <v>2879.2165537398323</v>
      </c>
    </row>
    <row r="762" spans="1:24" x14ac:dyDescent="0.3">
      <c r="A762" s="93">
        <v>2008</v>
      </c>
      <c r="B762" s="100">
        <v>39689</v>
      </c>
      <c r="C762" s="33">
        <v>8</v>
      </c>
      <c r="D762" s="2">
        <v>29</v>
      </c>
      <c r="E762" s="33">
        <v>241</v>
      </c>
      <c r="F762" s="92">
        <v>241</v>
      </c>
      <c r="G762" s="37">
        <v>22.244583333333328</v>
      </c>
      <c r="H762" s="4"/>
      <c r="I762" s="37"/>
      <c r="J762" s="4">
        <v>20.260625000000001</v>
      </c>
      <c r="K762" s="37">
        <v>20.181041666666662</v>
      </c>
      <c r="L762" s="4">
        <v>20.175000000000001</v>
      </c>
      <c r="M762" s="37">
        <v>21.534791666666663</v>
      </c>
      <c r="N762" s="5">
        <v>2001.92392857143</v>
      </c>
      <c r="O762" s="41">
        <v>2001.92392857143</v>
      </c>
      <c r="P762" s="4">
        <v>172.96622742857156</v>
      </c>
      <c r="Q762" s="44">
        <f t="shared" si="26"/>
        <v>172.96622742857156</v>
      </c>
      <c r="R762" s="8">
        <v>233.957612456747</v>
      </c>
      <c r="S762" s="89">
        <v>1707.09513541667</v>
      </c>
      <c r="T762" s="27"/>
      <c r="U762" s="89">
        <v>75962</v>
      </c>
      <c r="V762" s="51">
        <v>0.1009407140081726</v>
      </c>
      <c r="W762" s="9">
        <v>2.2895178260613587E-3</v>
      </c>
      <c r="X762" s="86">
        <f t="shared" si="27"/>
        <v>3052.1827811684038</v>
      </c>
    </row>
    <row r="763" spans="1:24" x14ac:dyDescent="0.3">
      <c r="A763" s="93">
        <v>2008</v>
      </c>
      <c r="B763" s="100">
        <v>39690</v>
      </c>
      <c r="C763" s="33">
        <v>8</v>
      </c>
      <c r="D763" s="2">
        <v>30</v>
      </c>
      <c r="E763" s="33">
        <v>242</v>
      </c>
      <c r="F763" s="92">
        <v>242</v>
      </c>
      <c r="G763" s="37">
        <v>25.532499999999999</v>
      </c>
      <c r="H763" s="4"/>
      <c r="I763" s="37"/>
      <c r="J763" s="4">
        <v>20.421874999999996</v>
      </c>
      <c r="K763" s="37">
        <v>20.362500000000008</v>
      </c>
      <c r="L763" s="4">
        <v>20.328541666666656</v>
      </c>
      <c r="M763" s="37">
        <v>22.492291666666659</v>
      </c>
      <c r="N763" s="5">
        <v>1919.0779666666699</v>
      </c>
      <c r="O763" s="41">
        <v>1919.0779666666699</v>
      </c>
      <c r="P763" s="4">
        <v>165.80833632000028</v>
      </c>
      <c r="Q763" s="44">
        <f t="shared" si="26"/>
        <v>165.80833632000025</v>
      </c>
      <c r="R763" s="8">
        <v>234</v>
      </c>
      <c r="S763" s="89">
        <v>1707.4043999999999</v>
      </c>
      <c r="T763" s="27"/>
      <c r="U763" s="89">
        <v>75962</v>
      </c>
      <c r="V763" s="51">
        <v>9.6810651936587458E-2</v>
      </c>
      <c r="W763" s="9">
        <v>2.1947703164826595E-3</v>
      </c>
      <c r="X763" s="86">
        <f t="shared" si="27"/>
        <v>3217.9911174884041</v>
      </c>
    </row>
    <row r="764" spans="1:24" x14ac:dyDescent="0.3">
      <c r="A764" s="93">
        <v>2008</v>
      </c>
      <c r="B764" s="100">
        <v>39691</v>
      </c>
      <c r="C764" s="33">
        <v>8</v>
      </c>
      <c r="D764" s="2">
        <v>31</v>
      </c>
      <c r="E764" s="33">
        <v>243</v>
      </c>
      <c r="F764" s="92">
        <v>243</v>
      </c>
      <c r="G764" s="37">
        <v>25.130624999999995</v>
      </c>
      <c r="H764" s="4"/>
      <c r="I764" s="37"/>
      <c r="J764" s="4">
        <v>20.665833333333328</v>
      </c>
      <c r="K764" s="37">
        <v>20.616250000000008</v>
      </c>
      <c r="L764" s="4">
        <v>20.588749999999994</v>
      </c>
      <c r="M764" s="37">
        <v>22.587708333333335</v>
      </c>
      <c r="N764" s="5">
        <v>1969.4526642857099</v>
      </c>
      <c r="O764" s="41">
        <v>1969.4526642857099</v>
      </c>
      <c r="P764" s="4">
        <v>170.16071019428531</v>
      </c>
      <c r="Q764" s="44">
        <f t="shared" si="26"/>
        <v>170.16071019428534</v>
      </c>
      <c r="R764" s="8">
        <v>234</v>
      </c>
      <c r="S764" s="89">
        <v>1707.4043999999999</v>
      </c>
      <c r="T764" s="27"/>
      <c r="U764" s="89">
        <v>75962</v>
      </c>
      <c r="V764" s="51">
        <v>9.940034677228976E-2</v>
      </c>
      <c r="W764" s="9">
        <v>2.252381780402542E-3</v>
      </c>
      <c r="X764" s="86">
        <f t="shared" si="27"/>
        <v>3388.1518276826896</v>
      </c>
    </row>
    <row r="765" spans="1:24" x14ac:dyDescent="0.3">
      <c r="A765" s="93">
        <v>2008</v>
      </c>
      <c r="B765" s="100">
        <v>39692</v>
      </c>
      <c r="C765" s="33">
        <v>9</v>
      </c>
      <c r="D765" s="2">
        <v>1</v>
      </c>
      <c r="E765" s="33">
        <v>244</v>
      </c>
      <c r="F765" s="92">
        <v>244</v>
      </c>
      <c r="G765" s="37">
        <v>24.537916666666664</v>
      </c>
      <c r="H765" s="4"/>
      <c r="I765" s="37"/>
      <c r="J765" s="4">
        <v>20.811041666666664</v>
      </c>
      <c r="K765" s="37">
        <v>20.83937499999999</v>
      </c>
      <c r="L765" s="4">
        <v>20.822083333333335</v>
      </c>
      <c r="M765" s="37">
        <v>22.447500000000005</v>
      </c>
      <c r="N765" s="5">
        <v>2040.7483933333299</v>
      </c>
      <c r="O765" s="41">
        <v>2040.7483933333299</v>
      </c>
      <c r="P765" s="4">
        <v>176.32066118399968</v>
      </c>
      <c r="Q765" s="44">
        <f t="shared" si="26"/>
        <v>176.32066118399968</v>
      </c>
      <c r="R765" s="8">
        <v>234</v>
      </c>
      <c r="S765" s="89">
        <v>1707.4043999999999</v>
      </c>
      <c r="T765" s="27"/>
      <c r="U765" s="89">
        <v>75962</v>
      </c>
      <c r="V765" s="51">
        <v>0.10304899155205216</v>
      </c>
      <c r="W765" s="9">
        <v>2.3339197650616541E-3</v>
      </c>
      <c r="X765" s="86">
        <f t="shared" si="27"/>
        <v>3564.4724888666892</v>
      </c>
    </row>
    <row r="766" spans="1:24" x14ac:dyDescent="0.3">
      <c r="A766" s="93">
        <v>2008</v>
      </c>
      <c r="B766" s="100">
        <v>39693</v>
      </c>
      <c r="C766" s="33">
        <v>9</v>
      </c>
      <c r="D766" s="2">
        <v>2</v>
      </c>
      <c r="E766" s="33">
        <v>245</v>
      </c>
      <c r="F766" s="92">
        <v>245</v>
      </c>
      <c r="G766" s="37">
        <v>22.504999999999992</v>
      </c>
      <c r="H766" s="4"/>
      <c r="I766" s="37"/>
      <c r="J766" s="4">
        <v>20.857499999999998</v>
      </c>
      <c r="K766" s="37">
        <v>21.294583333333335</v>
      </c>
      <c r="L766" s="4">
        <v>21.496666666666655</v>
      </c>
      <c r="M766" s="37">
        <v>22.316666666666674</v>
      </c>
      <c r="N766" s="5">
        <v>1955.8296307692301</v>
      </c>
      <c r="O766" s="41">
        <v>1955.8296307692301</v>
      </c>
      <c r="P766" s="4">
        <v>168.98368009846146</v>
      </c>
      <c r="Q766" s="44">
        <f t="shared" si="26"/>
        <v>168.98368009846149</v>
      </c>
      <c r="R766" s="8">
        <v>234</v>
      </c>
      <c r="S766" s="89">
        <v>1707.4043999999999</v>
      </c>
      <c r="T766" s="27"/>
      <c r="U766" s="89">
        <v>75962</v>
      </c>
      <c r="V766" s="51">
        <v>9.8809189753920806E-2</v>
      </c>
      <c r="W766" s="9">
        <v>2.2368016788632847E-3</v>
      </c>
      <c r="X766" s="86">
        <f t="shared" si="27"/>
        <v>3733.4561689651509</v>
      </c>
    </row>
    <row r="767" spans="1:24" x14ac:dyDescent="0.3">
      <c r="A767" s="93">
        <v>2008</v>
      </c>
      <c r="B767" s="100">
        <v>39694</v>
      </c>
      <c r="C767" s="33">
        <v>9</v>
      </c>
      <c r="D767" s="2">
        <v>3</v>
      </c>
      <c r="E767" s="33">
        <v>246</v>
      </c>
      <c r="F767" s="92">
        <v>246</v>
      </c>
      <c r="G767" s="37">
        <v>19.648749999999996</v>
      </c>
      <c r="H767" s="4"/>
      <c r="I767" s="37"/>
      <c r="J767" s="4">
        <v>20.965416666666666</v>
      </c>
      <c r="K767" s="37">
        <v>21.097083333333341</v>
      </c>
      <c r="L767" s="4">
        <v>21.159583333333327</v>
      </c>
      <c r="M767" s="37">
        <v>21.253333333333337</v>
      </c>
      <c r="N767" s="5">
        <v>2309.1001916666701</v>
      </c>
      <c r="O767" s="41">
        <v>2309.1001916666701</v>
      </c>
      <c r="P767" s="4">
        <v>199.50625656000028</v>
      </c>
      <c r="Q767" s="44">
        <f t="shared" si="26"/>
        <v>199.50625656000028</v>
      </c>
      <c r="R767" s="8">
        <v>234</v>
      </c>
      <c r="S767" s="89">
        <v>1707.4043999999999</v>
      </c>
      <c r="T767" s="27"/>
      <c r="U767" s="89">
        <v>75962</v>
      </c>
      <c r="V767" s="51">
        <v>0.11671353722506078</v>
      </c>
      <c r="W767" s="9">
        <v>2.6408226484185842E-3</v>
      </c>
      <c r="X767" s="86">
        <f t="shared" si="27"/>
        <v>3932.962425525151</v>
      </c>
    </row>
    <row r="768" spans="1:24" x14ac:dyDescent="0.3">
      <c r="A768" s="93">
        <v>2008</v>
      </c>
      <c r="B768" s="100">
        <v>39695</v>
      </c>
      <c r="C768" s="33">
        <v>9</v>
      </c>
      <c r="D768" s="2">
        <v>4</v>
      </c>
      <c r="E768" s="33">
        <v>247</v>
      </c>
      <c r="F768" s="92">
        <v>247</v>
      </c>
      <c r="G768" s="37">
        <v>11.190833333333336</v>
      </c>
      <c r="H768" s="4"/>
      <c r="I768" s="37"/>
      <c r="J768" s="4">
        <v>20.756666666666661</v>
      </c>
      <c r="K768" s="37">
        <v>21.218958333333337</v>
      </c>
      <c r="L768" s="4">
        <v>21.371250000000007</v>
      </c>
      <c r="M768" s="37">
        <v>18.546250000000004</v>
      </c>
      <c r="N768" s="5">
        <v>2078.5066000000002</v>
      </c>
      <c r="O768" s="41">
        <v>2078.5066000000002</v>
      </c>
      <c r="P768" s="4">
        <v>179.58297024000001</v>
      </c>
      <c r="Q768" s="44">
        <f t="shared" si="26"/>
        <v>179.58297024000001</v>
      </c>
      <c r="R768" s="8">
        <v>234.126288659794</v>
      </c>
      <c r="S768" s="89">
        <v>1708.325875</v>
      </c>
      <c r="T768" s="27"/>
      <c r="U768" s="89">
        <v>75962</v>
      </c>
      <c r="V768" s="51">
        <v>0.1051095321461081</v>
      </c>
      <c r="W768" s="9">
        <v>2.3771022686571528E-3</v>
      </c>
      <c r="X768" s="86">
        <f t="shared" si="27"/>
        <v>4112.5453957651507</v>
      </c>
    </row>
    <row r="769" spans="1:24" x14ac:dyDescent="0.3">
      <c r="A769" s="93">
        <v>2008</v>
      </c>
      <c r="B769" s="100">
        <v>39696</v>
      </c>
      <c r="C769" s="33">
        <v>9</v>
      </c>
      <c r="D769" s="2">
        <v>5</v>
      </c>
      <c r="E769" s="33">
        <v>248</v>
      </c>
      <c r="F769" s="92">
        <v>248</v>
      </c>
      <c r="G769" s="37">
        <v>11.849375</v>
      </c>
      <c r="H769" s="4"/>
      <c r="I769" s="37"/>
      <c r="J769" s="4">
        <v>20.325416666666662</v>
      </c>
      <c r="K769" s="37">
        <v>20.435625000000005</v>
      </c>
      <c r="L769" s="4">
        <v>20.469791666666669</v>
      </c>
      <c r="M769" s="37">
        <v>18.490833333333338</v>
      </c>
      <c r="N769" s="5">
        <v>1815.5832499999999</v>
      </c>
      <c r="O769" s="41">
        <v>1815.5832499999999</v>
      </c>
      <c r="P769" s="4">
        <v>156.86639279999997</v>
      </c>
      <c r="Q769" s="44">
        <f t="shared" si="26"/>
        <v>156.86639279999997</v>
      </c>
      <c r="R769" s="8">
        <v>234.373711340206</v>
      </c>
      <c r="S769" s="89">
        <v>1710.1312250000001</v>
      </c>
      <c r="T769" s="27"/>
      <c r="U769" s="89">
        <v>75962</v>
      </c>
      <c r="V769" s="51">
        <v>9.1858469973100307E-2</v>
      </c>
      <c r="W769" s="9">
        <v>2.0764076777581198E-3</v>
      </c>
      <c r="X769" s="86">
        <f t="shared" si="27"/>
        <v>4269.4117885651503</v>
      </c>
    </row>
    <row r="770" spans="1:24" x14ac:dyDescent="0.3">
      <c r="A770" s="93">
        <v>2008</v>
      </c>
      <c r="B770" s="100">
        <v>39697</v>
      </c>
      <c r="C770" s="33">
        <v>9</v>
      </c>
      <c r="D770" s="2">
        <v>6</v>
      </c>
      <c r="E770" s="33">
        <v>249</v>
      </c>
      <c r="F770" s="92">
        <v>249</v>
      </c>
      <c r="G770" s="37">
        <v>15.031041666666667</v>
      </c>
      <c r="H770" s="4"/>
      <c r="I770" s="37"/>
      <c r="J770" s="4">
        <v>19.915625000000002</v>
      </c>
      <c r="K770" s="37">
        <v>19.944374999999997</v>
      </c>
      <c r="L770" s="4">
        <v>19.94083333333332</v>
      </c>
      <c r="M770" s="37">
        <v>18.658541666666661</v>
      </c>
      <c r="N770" s="5">
        <v>1946.7923111111099</v>
      </c>
      <c r="O770" s="41">
        <v>1946.7923111111099</v>
      </c>
      <c r="P770" s="4">
        <v>168.20285567999989</v>
      </c>
      <c r="Q770" s="44">
        <f t="shared" si="26"/>
        <v>168.20285567999991</v>
      </c>
      <c r="R770" s="8">
        <v>234.5</v>
      </c>
      <c r="S770" s="89">
        <v>1711.0527</v>
      </c>
      <c r="T770" s="27"/>
      <c r="U770" s="89">
        <v>75962</v>
      </c>
      <c r="V770" s="51">
        <v>9.8545117347153807E-2</v>
      </c>
      <c r="W770" s="9">
        <v>2.2264660691221861E-3</v>
      </c>
      <c r="X770" s="86">
        <f t="shared" si="27"/>
        <v>4437.61464424515</v>
      </c>
    </row>
    <row r="771" spans="1:24" x14ac:dyDescent="0.3">
      <c r="A771" s="93">
        <v>2008</v>
      </c>
      <c r="B771" s="100">
        <v>39698</v>
      </c>
      <c r="C771" s="33">
        <v>9</v>
      </c>
      <c r="D771" s="2">
        <v>7</v>
      </c>
      <c r="E771" s="33">
        <v>250</v>
      </c>
      <c r="F771" s="92">
        <v>250</v>
      </c>
      <c r="G771" s="37">
        <v>20.389166666666672</v>
      </c>
      <c r="H771" s="4"/>
      <c r="I771" s="37"/>
      <c r="J771" s="4">
        <v>19.71895833333333</v>
      </c>
      <c r="K771" s="37">
        <v>19.688125000000014</v>
      </c>
      <c r="L771" s="4">
        <v>19.673333333333336</v>
      </c>
      <c r="M771" s="37">
        <v>20.130208333333332</v>
      </c>
      <c r="N771" s="5">
        <v>1935.0675189189201</v>
      </c>
      <c r="O771" s="41">
        <v>1935.0675189189201</v>
      </c>
      <c r="P771" s="4">
        <v>167.18983363459469</v>
      </c>
      <c r="Q771" s="44">
        <f t="shared" si="26"/>
        <v>167.18983363459472</v>
      </c>
      <c r="R771" s="8">
        <v>234.41551724137901</v>
      </c>
      <c r="S771" s="89">
        <v>1710.43626666667</v>
      </c>
      <c r="T771" s="27"/>
      <c r="U771" s="89">
        <v>75962</v>
      </c>
      <c r="V771" s="51">
        <v>9.7999568735689171E-2</v>
      </c>
      <c r="W771" s="9">
        <v>2.2130569078909505E-3</v>
      </c>
      <c r="X771" s="86">
        <f t="shared" si="27"/>
        <v>4604.8044778797448</v>
      </c>
    </row>
    <row r="772" spans="1:24" x14ac:dyDescent="0.3">
      <c r="A772" s="93">
        <v>2008</v>
      </c>
      <c r="B772" s="100">
        <v>39699</v>
      </c>
      <c r="C772" s="33">
        <v>9</v>
      </c>
      <c r="D772" s="2">
        <v>8</v>
      </c>
      <c r="E772" s="33">
        <v>251</v>
      </c>
      <c r="F772" s="92">
        <v>251</v>
      </c>
      <c r="G772" s="37">
        <v>13.266666666666667</v>
      </c>
      <c r="H772" s="4"/>
      <c r="I772" s="37"/>
      <c r="J772" s="4">
        <v>19.689166666666669</v>
      </c>
      <c r="K772" s="37">
        <v>19.855416666666663</v>
      </c>
      <c r="L772" s="4">
        <v>19.906249999999996</v>
      </c>
      <c r="M772" s="37">
        <v>18.236666666666672</v>
      </c>
      <c r="N772" s="5">
        <v>989.10254999999995</v>
      </c>
      <c r="O772" s="41">
        <v>989.10254999999995</v>
      </c>
      <c r="P772" s="4">
        <v>85.458460319999986</v>
      </c>
      <c r="Q772" s="44">
        <f t="shared" si="26"/>
        <v>85.458460319999986</v>
      </c>
      <c r="R772" s="8">
        <v>234.25</v>
      </c>
      <c r="S772" s="89">
        <v>1709.22855</v>
      </c>
      <c r="T772" s="27"/>
      <c r="U772" s="89">
        <v>75962</v>
      </c>
      <c r="V772" s="51">
        <v>5.0116648426154424E-2</v>
      </c>
      <c r="W772" s="9">
        <v>1.1311957900636805E-3</v>
      </c>
      <c r="X772" s="86">
        <f t="shared" si="27"/>
        <v>4690.2629381997449</v>
      </c>
    </row>
    <row r="773" spans="1:24" x14ac:dyDescent="0.3">
      <c r="A773" s="93">
        <v>2008</v>
      </c>
      <c r="B773" s="100">
        <v>39700</v>
      </c>
      <c r="C773" s="33">
        <v>9</v>
      </c>
      <c r="D773" s="2">
        <v>9</v>
      </c>
      <c r="E773" s="33">
        <v>252</v>
      </c>
      <c r="F773" s="92">
        <v>252</v>
      </c>
      <c r="G773" s="37">
        <v>11.636451612903222</v>
      </c>
      <c r="H773" s="4"/>
      <c r="I773" s="37"/>
      <c r="J773" s="4">
        <v>19.310666666666666</v>
      </c>
      <c r="K773" s="37">
        <v>19.628709677419359</v>
      </c>
      <c r="L773" s="4">
        <v>20.040967741935482</v>
      </c>
      <c r="M773" s="37">
        <v>17.773225806451606</v>
      </c>
      <c r="N773" s="5" t="s">
        <v>27</v>
      </c>
      <c r="O773" s="41">
        <v>1263.4163333333299</v>
      </c>
      <c r="P773" s="4" t="s">
        <v>27</v>
      </c>
      <c r="Q773" s="44">
        <f t="shared" si="26"/>
        <v>109.1591711999997</v>
      </c>
      <c r="R773" s="8">
        <v>234.08448275862099</v>
      </c>
      <c r="S773" s="89">
        <v>1708.0208333333301</v>
      </c>
      <c r="T773" s="27"/>
      <c r="U773" s="89">
        <v>75962</v>
      </c>
      <c r="V773" s="51" t="s">
        <v>27</v>
      </c>
      <c r="W773" s="9" t="s">
        <v>27</v>
      </c>
      <c r="X773" s="86">
        <f t="shared" si="27"/>
        <v>4799.4221093997448</v>
      </c>
    </row>
    <row r="774" spans="1:24" x14ac:dyDescent="0.3">
      <c r="A774" s="93">
        <v>2008</v>
      </c>
      <c r="B774" s="100">
        <v>39701</v>
      </c>
      <c r="C774" s="33">
        <v>9</v>
      </c>
      <c r="D774" s="2">
        <v>10</v>
      </c>
      <c r="E774" s="33">
        <v>253</v>
      </c>
      <c r="F774" s="92">
        <v>253</v>
      </c>
      <c r="G774" s="37">
        <v>13.176875000000003</v>
      </c>
      <c r="H774" s="4"/>
      <c r="I774" s="37"/>
      <c r="J774" s="4">
        <v>19.121249999999989</v>
      </c>
      <c r="K774" s="37">
        <v>19.174583333333324</v>
      </c>
      <c r="L774" s="4">
        <v>19.357083333333328</v>
      </c>
      <c r="M774" s="37">
        <v>18.544791666666665</v>
      </c>
      <c r="N774" s="5">
        <v>1537.73011666667</v>
      </c>
      <c r="O774" s="41">
        <v>1537.73011666667</v>
      </c>
      <c r="P774" s="4">
        <v>132.85988208000029</v>
      </c>
      <c r="Q774" s="44">
        <f t="shared" si="26"/>
        <v>132.85988208000029</v>
      </c>
      <c r="R774" s="8">
        <v>234</v>
      </c>
      <c r="S774" s="89">
        <v>1707.4043999999999</v>
      </c>
      <c r="T774" s="27"/>
      <c r="U774" s="89">
        <v>75962</v>
      </c>
      <c r="V774" s="51">
        <v>7.7991351187425742E-2</v>
      </c>
      <c r="W774" s="9">
        <v>1.7586385094523007E-3</v>
      </c>
      <c r="X774" s="86">
        <f t="shared" si="27"/>
        <v>4932.2819914797456</v>
      </c>
    </row>
    <row r="775" spans="1:24" x14ac:dyDescent="0.3">
      <c r="A775" s="93">
        <v>2008</v>
      </c>
      <c r="B775" s="100">
        <v>39702</v>
      </c>
      <c r="C775" s="33">
        <v>9</v>
      </c>
      <c r="D775" s="2">
        <v>11</v>
      </c>
      <c r="E775" s="33">
        <v>254</v>
      </c>
      <c r="F775" s="92">
        <v>254</v>
      </c>
      <c r="G775" s="37">
        <v>14.397499999999999</v>
      </c>
      <c r="H775" s="4"/>
      <c r="I775" s="37"/>
      <c r="J775" s="4">
        <v>18.957916666666666</v>
      </c>
      <c r="K775" s="37">
        <v>19.032916666666662</v>
      </c>
      <c r="L775" s="4">
        <v>19.327291666666664</v>
      </c>
      <c r="M775" s="37">
        <v>17.98833333333333</v>
      </c>
      <c r="N775" s="5">
        <v>1369.49170555556</v>
      </c>
      <c r="O775" s="41">
        <v>1369.49170555556</v>
      </c>
      <c r="P775" s="4">
        <v>118.32408336000039</v>
      </c>
      <c r="Q775" s="44">
        <f t="shared" si="26"/>
        <v>118.32408336000037</v>
      </c>
      <c r="R775" s="8">
        <v>234</v>
      </c>
      <c r="S775" s="89">
        <v>1707.4043999999999</v>
      </c>
      <c r="T775" s="27"/>
      <c r="U775" s="89">
        <v>75962</v>
      </c>
      <c r="V775" s="51">
        <v>6.9492622320669592E-2</v>
      </c>
      <c r="W775" s="9">
        <v>1.5662311778000969E-3</v>
      </c>
      <c r="X775" s="86">
        <f t="shared" si="27"/>
        <v>5050.6060748397458</v>
      </c>
    </row>
    <row r="776" spans="1:24" x14ac:dyDescent="0.3">
      <c r="A776" s="93">
        <v>2008</v>
      </c>
      <c r="B776" s="100">
        <v>39703</v>
      </c>
      <c r="C776" s="33">
        <v>9</v>
      </c>
      <c r="D776" s="2">
        <v>12</v>
      </c>
      <c r="E776" s="33">
        <v>255</v>
      </c>
      <c r="F776" s="92">
        <v>255</v>
      </c>
      <c r="G776" s="37">
        <v>14.541875000000005</v>
      </c>
      <c r="H776" s="4"/>
      <c r="I776" s="37"/>
      <c r="J776" s="4">
        <v>18.803333333333335</v>
      </c>
      <c r="K776" s="37">
        <v>18.934791666666666</v>
      </c>
      <c r="L776" s="4">
        <v>19.600208333333335</v>
      </c>
      <c r="M776" s="37">
        <v>18.244374999999994</v>
      </c>
      <c r="N776" s="5">
        <v>1683.0406</v>
      </c>
      <c r="O776" s="41">
        <v>1683.0406</v>
      </c>
      <c r="P776" s="4">
        <v>145.41470784000001</v>
      </c>
      <c r="Q776" s="44">
        <f t="shared" si="26"/>
        <v>145.41470784000001</v>
      </c>
      <c r="R776" s="8">
        <v>234</v>
      </c>
      <c r="S776" s="89">
        <v>1707.4043999999999</v>
      </c>
      <c r="T776" s="27"/>
      <c r="U776" s="89">
        <v>75962</v>
      </c>
      <c r="V776" s="51">
        <v>8.5445060306444442E-2</v>
      </c>
      <c r="W776" s="9">
        <v>1.9248241157868325E-3</v>
      </c>
      <c r="X776" s="86">
        <f t="shared" si="27"/>
        <v>5196.0207826797459</v>
      </c>
    </row>
    <row r="777" spans="1:24" x14ac:dyDescent="0.3">
      <c r="A777" s="93">
        <v>2008</v>
      </c>
      <c r="B777" s="100">
        <v>39704</v>
      </c>
      <c r="C777" s="33">
        <v>9</v>
      </c>
      <c r="D777" s="2">
        <v>13</v>
      </c>
      <c r="E777" s="33">
        <v>256</v>
      </c>
      <c r="F777" s="92">
        <v>256</v>
      </c>
      <c r="G777" s="37">
        <v>15.163124999999996</v>
      </c>
      <c r="H777" s="4"/>
      <c r="I777" s="37"/>
      <c r="J777" s="4">
        <v>18.69916666666667</v>
      </c>
      <c r="K777" s="37">
        <v>18.672708333333325</v>
      </c>
      <c r="L777" s="4">
        <v>18.695208333333326</v>
      </c>
      <c r="M777" s="37">
        <v>18.24270833333334</v>
      </c>
      <c r="N777" s="5">
        <v>1468.96234</v>
      </c>
      <c r="O777" s="41">
        <v>1468.96234</v>
      </c>
      <c r="P777" s="4">
        <v>126.918346176</v>
      </c>
      <c r="Q777" s="44">
        <f t="shared" si="26"/>
        <v>126.91834617600001</v>
      </c>
      <c r="R777" s="8">
        <v>234</v>
      </c>
      <c r="S777" s="89">
        <v>1707.4043999999999</v>
      </c>
      <c r="T777" s="27"/>
      <c r="U777" s="89">
        <v>75962</v>
      </c>
      <c r="V777" s="51">
        <v>7.4613293161520211E-2</v>
      </c>
      <c r="W777" s="9">
        <v>1.6799916396637469E-3</v>
      </c>
      <c r="X777" s="86">
        <f t="shared" si="27"/>
        <v>5322.9391288557463</v>
      </c>
    </row>
    <row r="778" spans="1:24" x14ac:dyDescent="0.3">
      <c r="A778" s="93">
        <v>2008</v>
      </c>
      <c r="B778" s="100">
        <v>39705</v>
      </c>
      <c r="C778" s="34">
        <v>9</v>
      </c>
      <c r="D778" s="10">
        <v>14</v>
      </c>
      <c r="E778" s="34">
        <v>257</v>
      </c>
      <c r="F778" s="38">
        <v>257</v>
      </c>
      <c r="G778" s="38">
        <v>11.930208333333333</v>
      </c>
      <c r="H778" s="12"/>
      <c r="I778" s="38"/>
      <c r="J778" s="12">
        <v>18.592083333333324</v>
      </c>
      <c r="K778" s="38">
        <v>18.565000000000001</v>
      </c>
      <c r="L778" s="12">
        <v>18.565624999999994</v>
      </c>
      <c r="M778" s="38">
        <v>17.114791666666665</v>
      </c>
      <c r="N778" s="12" t="s">
        <v>27</v>
      </c>
      <c r="O778" s="38">
        <v>1442.9134920454501</v>
      </c>
      <c r="P778" s="12" t="s">
        <v>27</v>
      </c>
      <c r="Q778" s="38">
        <f t="shared" si="26"/>
        <v>124.66772571272689</v>
      </c>
      <c r="R778" s="13">
        <v>234.16896551724099</v>
      </c>
      <c r="S778" s="48">
        <v>1708.637275</v>
      </c>
      <c r="T778" s="13">
        <v>80433.521965997978</v>
      </c>
      <c r="U778" s="48">
        <v>75962</v>
      </c>
      <c r="V778" s="52" t="s">
        <v>27</v>
      </c>
      <c r="W778" s="14" t="s">
        <v>27</v>
      </c>
      <c r="X778" s="87">
        <f t="shared" si="27"/>
        <v>5447.606854568473</v>
      </c>
    </row>
    <row r="779" spans="1:24" x14ac:dyDescent="0.3">
      <c r="A779" s="93">
        <v>2008</v>
      </c>
      <c r="B779" s="100">
        <v>39706</v>
      </c>
      <c r="C779" s="33">
        <v>9</v>
      </c>
      <c r="D779" s="2">
        <v>15</v>
      </c>
      <c r="E779" s="33">
        <v>258</v>
      </c>
      <c r="F779" s="92">
        <v>258</v>
      </c>
      <c r="G779" s="37">
        <v>11.723499999999996</v>
      </c>
      <c r="H779" s="4"/>
      <c r="I779" s="37"/>
      <c r="J779" s="4">
        <v>18.391666666666662</v>
      </c>
      <c r="K779" s="37">
        <v>18.367708333333336</v>
      </c>
      <c r="L779" s="4">
        <v>18.365208333333335</v>
      </c>
      <c r="M779" s="37">
        <v>17.426666666666669</v>
      </c>
      <c r="N779" s="5" t="s">
        <v>27</v>
      </c>
      <c r="O779" s="41">
        <v>1416.8646440909099</v>
      </c>
      <c r="P779" s="4" t="s">
        <v>27</v>
      </c>
      <c r="Q779" s="44">
        <f t="shared" si="26"/>
        <v>122.41710524945462</v>
      </c>
      <c r="R779" s="8">
        <v>234.5</v>
      </c>
      <c r="S779" s="89">
        <v>1711.0527</v>
      </c>
      <c r="T779" s="27"/>
      <c r="U779" s="89">
        <v>75777.649999999994</v>
      </c>
      <c r="V779" s="51" t="s">
        <v>27</v>
      </c>
      <c r="W779" s="9" t="s">
        <v>27</v>
      </c>
      <c r="X779" s="86">
        <f t="shared" si="27"/>
        <v>5570.0239598179278</v>
      </c>
    </row>
    <row r="780" spans="1:24" x14ac:dyDescent="0.3">
      <c r="A780" s="93">
        <v>2008</v>
      </c>
      <c r="B780" s="100">
        <v>39707</v>
      </c>
      <c r="C780" s="33">
        <v>9</v>
      </c>
      <c r="D780" s="2">
        <v>16</v>
      </c>
      <c r="E780" s="33">
        <v>259</v>
      </c>
      <c r="F780" s="92">
        <v>259</v>
      </c>
      <c r="G780" s="37">
        <v>10.776250000000005</v>
      </c>
      <c r="H780" s="4"/>
      <c r="I780" s="37"/>
      <c r="J780" s="4">
        <v>18.253749999999993</v>
      </c>
      <c r="K780" s="37">
        <v>18.367708333333333</v>
      </c>
      <c r="L780" s="4">
        <v>18.720000000000002</v>
      </c>
      <c r="M780" s="37">
        <v>16.068958333333331</v>
      </c>
      <c r="N780" s="5" t="s">
        <v>27</v>
      </c>
      <c r="O780" s="41">
        <v>1390.8157961363599</v>
      </c>
      <c r="P780" s="4" t="s">
        <v>27</v>
      </c>
      <c r="Q780" s="44">
        <f t="shared" si="26"/>
        <v>120.1664847861815</v>
      </c>
      <c r="R780" s="8">
        <v>234.83103448275901</v>
      </c>
      <c r="S780" s="89">
        <v>1713.4681250000001</v>
      </c>
      <c r="T780" s="27"/>
      <c r="U780" s="89">
        <v>75593.299999999988</v>
      </c>
      <c r="V780" s="51" t="s">
        <v>27</v>
      </c>
      <c r="W780" s="9" t="s">
        <v>27</v>
      </c>
      <c r="X780" s="86">
        <f t="shared" si="27"/>
        <v>5690.190444604109</v>
      </c>
    </row>
    <row r="781" spans="1:24" x14ac:dyDescent="0.3">
      <c r="A781" s="93">
        <v>2008</v>
      </c>
      <c r="B781" s="100">
        <v>39708</v>
      </c>
      <c r="C781" s="33">
        <v>9</v>
      </c>
      <c r="D781" s="2">
        <v>17</v>
      </c>
      <c r="E781" s="33">
        <v>260</v>
      </c>
      <c r="F781" s="92">
        <v>260</v>
      </c>
      <c r="G781" s="37">
        <v>11.517499999999998</v>
      </c>
      <c r="H781" s="4"/>
      <c r="I781" s="37"/>
      <c r="J781" s="4">
        <v>18.047291666666666</v>
      </c>
      <c r="K781" s="37">
        <v>18.038125000000004</v>
      </c>
      <c r="L781" s="4">
        <v>18.043125000000003</v>
      </c>
      <c r="M781" s="37">
        <v>17.122916666666669</v>
      </c>
      <c r="N781" s="5" t="s">
        <v>27</v>
      </c>
      <c r="O781" s="41">
        <v>1364.76694818182</v>
      </c>
      <c r="P781" s="4" t="s">
        <v>27</v>
      </c>
      <c r="Q781" s="44">
        <f t="shared" si="26"/>
        <v>117.91586432290923</v>
      </c>
      <c r="R781" s="8">
        <v>235</v>
      </c>
      <c r="S781" s="89">
        <v>1714.701</v>
      </c>
      <c r="T781" s="27"/>
      <c r="U781" s="89">
        <v>75408.949999999983</v>
      </c>
      <c r="V781" s="51" t="s">
        <v>27</v>
      </c>
      <c r="W781" s="9" t="s">
        <v>27</v>
      </c>
      <c r="X781" s="86">
        <f t="shared" si="27"/>
        <v>5808.1063089270183</v>
      </c>
    </row>
    <row r="782" spans="1:24" x14ac:dyDescent="0.3">
      <c r="A782" s="93">
        <v>2008</v>
      </c>
      <c r="B782" s="100">
        <v>39709</v>
      </c>
      <c r="C782" s="33">
        <v>9</v>
      </c>
      <c r="D782" s="2">
        <v>18</v>
      </c>
      <c r="E782" s="33">
        <v>261</v>
      </c>
      <c r="F782" s="92">
        <v>261</v>
      </c>
      <c r="G782" s="37">
        <v>13.000416666666668</v>
      </c>
      <c r="H782" s="4"/>
      <c r="I782" s="37"/>
      <c r="J782" s="4">
        <v>17.943124999999991</v>
      </c>
      <c r="K782" s="37">
        <v>18.204375000000002</v>
      </c>
      <c r="L782" s="4">
        <v>18.293125</v>
      </c>
      <c r="M782" s="37">
        <v>16.989791666666665</v>
      </c>
      <c r="N782" s="5" t="s">
        <v>27</v>
      </c>
      <c r="O782" s="41">
        <v>1338.71810022727</v>
      </c>
      <c r="P782" s="4" t="s">
        <v>27</v>
      </c>
      <c r="Q782" s="44">
        <f t="shared" si="26"/>
        <v>115.66524385963615</v>
      </c>
      <c r="R782" s="8">
        <v>234.873711340206</v>
      </c>
      <c r="S782" s="89">
        <v>1713.7795249999999</v>
      </c>
      <c r="T782" s="27"/>
      <c r="U782" s="89">
        <v>75224.599999999977</v>
      </c>
      <c r="V782" s="51" t="s">
        <v>27</v>
      </c>
      <c r="W782" s="9" t="s">
        <v>27</v>
      </c>
      <c r="X782" s="86">
        <f t="shared" si="27"/>
        <v>5923.7715527866549</v>
      </c>
    </row>
    <row r="783" spans="1:24" x14ac:dyDescent="0.3">
      <c r="A783" s="93">
        <v>2008</v>
      </c>
      <c r="B783" s="100">
        <v>39710</v>
      </c>
      <c r="C783" s="33">
        <v>9</v>
      </c>
      <c r="D783" s="2">
        <v>19</v>
      </c>
      <c r="E783" s="33">
        <v>262</v>
      </c>
      <c r="F783" s="92">
        <v>262</v>
      </c>
      <c r="G783" s="37">
        <v>10.958645833333334</v>
      </c>
      <c r="H783" s="4"/>
      <c r="I783" s="37"/>
      <c r="J783" s="4">
        <v>17.825416666666666</v>
      </c>
      <c r="K783" s="37">
        <v>17.811250000000005</v>
      </c>
      <c r="L783" s="4">
        <v>17.796041666666671</v>
      </c>
      <c r="M783" s="37">
        <v>17.262916666666673</v>
      </c>
      <c r="N783" s="5" t="s">
        <v>27</v>
      </c>
      <c r="O783" s="41">
        <v>1312.6692522727301</v>
      </c>
      <c r="P783" s="4" t="s">
        <v>27</v>
      </c>
      <c r="Q783" s="44">
        <f t="shared" si="26"/>
        <v>113.41462339636387</v>
      </c>
      <c r="R783" s="8">
        <v>234.626288659794</v>
      </c>
      <c r="S783" s="89">
        <v>1711.9741750000001</v>
      </c>
      <c r="T783" s="27"/>
      <c r="U783" s="89">
        <v>75040.249999999971</v>
      </c>
      <c r="V783" s="51" t="s">
        <v>27</v>
      </c>
      <c r="W783" s="9" t="s">
        <v>27</v>
      </c>
      <c r="X783" s="86">
        <f t="shared" si="27"/>
        <v>6037.1861761830187</v>
      </c>
    </row>
    <row r="784" spans="1:24" x14ac:dyDescent="0.3">
      <c r="A784" s="93">
        <v>2008</v>
      </c>
      <c r="B784" s="100">
        <v>39711</v>
      </c>
      <c r="C784" s="33">
        <v>9</v>
      </c>
      <c r="D784" s="2">
        <v>20</v>
      </c>
      <c r="E784" s="33">
        <v>263</v>
      </c>
      <c r="F784" s="92">
        <v>263</v>
      </c>
      <c r="G784" s="37">
        <v>11.080729166666666</v>
      </c>
      <c r="H784" s="4"/>
      <c r="I784" s="37"/>
      <c r="J784" s="4">
        <v>17.685624999999998</v>
      </c>
      <c r="K784" s="37">
        <v>17.678750000000001</v>
      </c>
      <c r="L784" s="4">
        <v>17.660624999999996</v>
      </c>
      <c r="M784" s="37">
        <v>17.318958333333338</v>
      </c>
      <c r="N784" s="5" t="s">
        <v>27</v>
      </c>
      <c r="O784" s="41">
        <v>1286.6204043181799</v>
      </c>
      <c r="P784" s="4" t="s">
        <v>27</v>
      </c>
      <c r="Q784" s="44">
        <f t="shared" si="26"/>
        <v>111.16400293309074</v>
      </c>
      <c r="R784" s="8">
        <v>234.5</v>
      </c>
      <c r="S784" s="89">
        <v>1711.0527</v>
      </c>
      <c r="T784" s="27"/>
      <c r="U784" s="89">
        <v>74855.899999999965</v>
      </c>
      <c r="V784" s="51" t="s">
        <v>27</v>
      </c>
      <c r="W784" s="9" t="s">
        <v>27</v>
      </c>
      <c r="X784" s="86">
        <f t="shared" si="27"/>
        <v>6148.3501791161098</v>
      </c>
    </row>
    <row r="785" spans="1:24" x14ac:dyDescent="0.3">
      <c r="A785" s="93">
        <v>2008</v>
      </c>
      <c r="B785" s="100">
        <v>39712</v>
      </c>
      <c r="C785" s="33">
        <v>9</v>
      </c>
      <c r="D785" s="2">
        <v>21</v>
      </c>
      <c r="E785" s="33">
        <v>264</v>
      </c>
      <c r="F785" s="92">
        <v>264</v>
      </c>
      <c r="G785" s="37">
        <v>18.2075</v>
      </c>
      <c r="H785" s="4"/>
      <c r="I785" s="37"/>
      <c r="J785" s="4">
        <v>17.521041666666676</v>
      </c>
      <c r="K785" s="37">
        <v>17.548750000000009</v>
      </c>
      <c r="L785" s="4">
        <v>17.557291666666668</v>
      </c>
      <c r="M785" s="37">
        <v>17.663541666666664</v>
      </c>
      <c r="N785" s="5" t="s">
        <v>27</v>
      </c>
      <c r="O785" s="41">
        <v>1260.57155636364</v>
      </c>
      <c r="P785" s="4" t="s">
        <v>27</v>
      </c>
      <c r="Q785" s="44">
        <f t="shared" si="26"/>
        <v>108.9133824698185</v>
      </c>
      <c r="R785" s="8">
        <v>234.58448275862099</v>
      </c>
      <c r="S785" s="89">
        <v>1711.6691333333299</v>
      </c>
      <c r="T785" s="27"/>
      <c r="U785" s="89">
        <v>74671.549999999959</v>
      </c>
      <c r="V785" s="51" t="s">
        <v>27</v>
      </c>
      <c r="W785" s="9" t="s">
        <v>27</v>
      </c>
      <c r="X785" s="86">
        <f t="shared" si="27"/>
        <v>6257.2635615859281</v>
      </c>
    </row>
    <row r="786" spans="1:24" x14ac:dyDescent="0.3">
      <c r="A786" s="93">
        <v>2008</v>
      </c>
      <c r="B786" s="100">
        <v>39713</v>
      </c>
      <c r="C786" s="33">
        <v>9</v>
      </c>
      <c r="D786" s="2">
        <v>22</v>
      </c>
      <c r="E786" s="33">
        <v>265</v>
      </c>
      <c r="F786" s="92">
        <v>265</v>
      </c>
      <c r="G786" s="37">
        <v>15.913333333333329</v>
      </c>
      <c r="H786" s="4"/>
      <c r="I786" s="37"/>
      <c r="J786" s="4">
        <v>17.421041666666671</v>
      </c>
      <c r="K786" s="37">
        <v>17.950208333333336</v>
      </c>
      <c r="L786" s="4">
        <v>18.139583333333338</v>
      </c>
      <c r="M786" s="37">
        <v>17.934583333333332</v>
      </c>
      <c r="N786" s="5" t="s">
        <v>27</v>
      </c>
      <c r="O786" s="41">
        <v>1234.52270840909</v>
      </c>
      <c r="P786" s="4" t="s">
        <v>27</v>
      </c>
      <c r="Q786" s="44">
        <f t="shared" si="26"/>
        <v>106.66276200654536</v>
      </c>
      <c r="R786" s="8">
        <v>234.75</v>
      </c>
      <c r="S786" s="89">
        <v>1712.8768500000001</v>
      </c>
      <c r="T786" s="27"/>
      <c r="U786" s="89">
        <v>74487.199999999953</v>
      </c>
      <c r="V786" s="51" t="s">
        <v>27</v>
      </c>
      <c r="W786" s="9" t="s">
        <v>27</v>
      </c>
      <c r="X786" s="86">
        <f t="shared" si="27"/>
        <v>6363.9263235924736</v>
      </c>
    </row>
    <row r="787" spans="1:24" x14ac:dyDescent="0.3">
      <c r="A787" s="93">
        <v>2008</v>
      </c>
      <c r="B787" s="100">
        <v>39714</v>
      </c>
      <c r="C787" s="33">
        <v>9</v>
      </c>
      <c r="D787" s="2">
        <v>23</v>
      </c>
      <c r="E787" s="33">
        <v>266</v>
      </c>
      <c r="F787" s="92">
        <v>266</v>
      </c>
      <c r="G787" s="37">
        <v>15.392916666666666</v>
      </c>
      <c r="H787" s="4"/>
      <c r="I787" s="37"/>
      <c r="J787" s="4">
        <v>17.518333333333334</v>
      </c>
      <c r="K787" s="37">
        <v>17.512916666666666</v>
      </c>
      <c r="L787" s="4">
        <v>17.504999999999992</v>
      </c>
      <c r="M787" s="37">
        <v>17.250416666666666</v>
      </c>
      <c r="N787" s="5" t="s">
        <v>27</v>
      </c>
      <c r="O787" s="41">
        <v>1208.47386045455</v>
      </c>
      <c r="P787" s="4" t="s">
        <v>27</v>
      </c>
      <c r="Q787" s="44">
        <f t="shared" si="26"/>
        <v>104.41214154327312</v>
      </c>
      <c r="R787" s="8">
        <v>234.91551724137901</v>
      </c>
      <c r="S787" s="89">
        <v>1714.0845666666701</v>
      </c>
      <c r="T787" s="27"/>
      <c r="U787" s="89">
        <v>74302.849999999948</v>
      </c>
      <c r="V787" s="51" t="s">
        <v>27</v>
      </c>
      <c r="W787" s="9" t="s">
        <v>27</v>
      </c>
      <c r="X787" s="86">
        <f t="shared" si="27"/>
        <v>6468.3384651357464</v>
      </c>
    </row>
    <row r="788" spans="1:24" x14ac:dyDescent="0.3">
      <c r="A788" s="93">
        <v>2008</v>
      </c>
      <c r="B788" s="100">
        <v>39715</v>
      </c>
      <c r="C788" s="33">
        <v>9</v>
      </c>
      <c r="D788" s="2">
        <v>24</v>
      </c>
      <c r="E788" s="33">
        <v>267</v>
      </c>
      <c r="F788" s="92">
        <v>267</v>
      </c>
      <c r="G788" s="37">
        <v>20.748750000000001</v>
      </c>
      <c r="H788" s="4"/>
      <c r="I788" s="37"/>
      <c r="J788" s="4">
        <v>17.48875</v>
      </c>
      <c r="K788" s="37">
        <v>17.493125000000003</v>
      </c>
      <c r="L788" s="4">
        <v>17.489166666666673</v>
      </c>
      <c r="M788" s="37">
        <v>18.01104166666666</v>
      </c>
      <c r="N788" s="5">
        <v>1182.4250125000001</v>
      </c>
      <c r="O788" s="41">
        <v>1182.4250125000001</v>
      </c>
      <c r="P788" s="4">
        <v>102.16152108000001</v>
      </c>
      <c r="Q788" s="44">
        <f t="shared" si="26"/>
        <v>102.16152108</v>
      </c>
      <c r="R788" s="8">
        <v>235</v>
      </c>
      <c r="S788" s="89">
        <v>1714.701</v>
      </c>
      <c r="T788" s="27"/>
      <c r="U788" s="89">
        <v>74118.499999999942</v>
      </c>
      <c r="V788" s="51">
        <v>5.9328952190543308E-2</v>
      </c>
      <c r="W788" s="9">
        <v>1.3858212951423244E-3</v>
      </c>
      <c r="X788" s="86">
        <f t="shared" si="27"/>
        <v>6570.4999862157465</v>
      </c>
    </row>
    <row r="789" spans="1:24" x14ac:dyDescent="0.3">
      <c r="A789" s="93">
        <v>2008</v>
      </c>
      <c r="B789" s="100">
        <v>39716</v>
      </c>
      <c r="C789" s="33">
        <v>9</v>
      </c>
      <c r="D789" s="2">
        <v>25</v>
      </c>
      <c r="E789" s="33">
        <v>268</v>
      </c>
      <c r="F789" s="92">
        <v>268</v>
      </c>
      <c r="G789" s="37">
        <v>10.796458333333334</v>
      </c>
      <c r="H789" s="4"/>
      <c r="I789" s="37"/>
      <c r="J789" s="4">
        <v>17.595833333333328</v>
      </c>
      <c r="K789" s="37">
        <v>17.619583333333317</v>
      </c>
      <c r="L789" s="4">
        <v>17.631458333333317</v>
      </c>
      <c r="M789" s="37">
        <v>16.927916666666672</v>
      </c>
      <c r="N789" s="5" t="s">
        <v>27</v>
      </c>
      <c r="O789" s="41">
        <v>1178.98953011765</v>
      </c>
      <c r="P789" s="4" t="s">
        <v>27</v>
      </c>
      <c r="Q789" s="44">
        <f t="shared" si="26"/>
        <v>101.86469540216495</v>
      </c>
      <c r="R789" s="8">
        <v>235.25432525951601</v>
      </c>
      <c r="S789" s="89">
        <v>1716.5567083333301</v>
      </c>
      <c r="T789" s="27"/>
      <c r="U789" s="89">
        <v>73934.149999999936</v>
      </c>
      <c r="V789" s="51" t="s">
        <v>27</v>
      </c>
      <c r="W789" s="9" t="s">
        <v>27</v>
      </c>
      <c r="X789" s="86">
        <f t="shared" si="27"/>
        <v>6672.3646816179116</v>
      </c>
    </row>
    <row r="790" spans="1:24" x14ac:dyDescent="0.3">
      <c r="A790" s="93">
        <v>2008</v>
      </c>
      <c r="B790" s="100">
        <v>39717</v>
      </c>
      <c r="C790" s="33">
        <v>9</v>
      </c>
      <c r="D790" s="2">
        <v>26</v>
      </c>
      <c r="E790" s="33">
        <v>269</v>
      </c>
      <c r="F790" s="92">
        <v>269</v>
      </c>
      <c r="G790" s="37">
        <v>10.182541666666667</v>
      </c>
      <c r="H790" s="4"/>
      <c r="I790" s="37"/>
      <c r="J790" s="4">
        <v>17.350208333333335</v>
      </c>
      <c r="K790" s="37">
        <v>17.337500000000002</v>
      </c>
      <c r="L790" s="4">
        <v>17.330833333333334</v>
      </c>
      <c r="M790" s="37">
        <v>16.826874999999998</v>
      </c>
      <c r="N790" s="5" t="s">
        <v>27</v>
      </c>
      <c r="O790" s="41">
        <v>1175.5540477352899</v>
      </c>
      <c r="P790" s="4" t="s">
        <v>27</v>
      </c>
      <c r="Q790" s="44">
        <f t="shared" si="26"/>
        <v>101.56786972432903</v>
      </c>
      <c r="R790" s="8">
        <v>235.752595155709</v>
      </c>
      <c r="S790" s="89">
        <v>1720.19238541667</v>
      </c>
      <c r="T790" s="27"/>
      <c r="U790" s="89">
        <v>73749.79999999993</v>
      </c>
      <c r="V790" s="51" t="s">
        <v>27</v>
      </c>
      <c r="W790" s="9" t="s">
        <v>27</v>
      </c>
      <c r="X790" s="86">
        <f t="shared" si="27"/>
        <v>6773.9325513422409</v>
      </c>
    </row>
    <row r="791" spans="1:24" x14ac:dyDescent="0.3">
      <c r="A791" s="93">
        <v>2008</v>
      </c>
      <c r="B791" s="100">
        <v>39718</v>
      </c>
      <c r="C791" s="33">
        <v>9</v>
      </c>
      <c r="D791" s="2">
        <v>27</v>
      </c>
      <c r="E791" s="33">
        <v>270</v>
      </c>
      <c r="F791" s="92">
        <v>270</v>
      </c>
      <c r="G791" s="37">
        <v>11.080833333333336</v>
      </c>
      <c r="H791" s="4"/>
      <c r="I791" s="37"/>
      <c r="J791" s="4">
        <v>17.222083333333334</v>
      </c>
      <c r="K791" s="37">
        <v>17.444791666666678</v>
      </c>
      <c r="L791" s="4">
        <v>17.531041666666674</v>
      </c>
      <c r="M791" s="37">
        <v>16.372083333333332</v>
      </c>
      <c r="N791" s="5" t="s">
        <v>27</v>
      </c>
      <c r="O791" s="41">
        <v>1172.1185653529401</v>
      </c>
      <c r="P791" s="4" t="s">
        <v>27</v>
      </c>
      <c r="Q791" s="44">
        <f t="shared" si="26"/>
        <v>101.27104404649404</v>
      </c>
      <c r="R791" s="8">
        <v>236.25086505190299</v>
      </c>
      <c r="S791" s="89">
        <v>1723.8280625</v>
      </c>
      <c r="T791" s="27"/>
      <c r="U791" s="89">
        <v>73565.449999999924</v>
      </c>
      <c r="V791" s="51" t="s">
        <v>27</v>
      </c>
      <c r="W791" s="9" t="s">
        <v>27</v>
      </c>
      <c r="X791" s="86">
        <f t="shared" si="27"/>
        <v>6875.2035953887353</v>
      </c>
    </row>
    <row r="792" spans="1:24" x14ac:dyDescent="0.3">
      <c r="A792" s="93">
        <v>2008</v>
      </c>
      <c r="B792" s="100">
        <v>39719</v>
      </c>
      <c r="C792" s="33">
        <v>9</v>
      </c>
      <c r="D792" s="2">
        <v>28</v>
      </c>
      <c r="E792" s="33">
        <v>271</v>
      </c>
      <c r="F792" s="92">
        <v>271</v>
      </c>
      <c r="G792" s="37">
        <v>11.876041666666666</v>
      </c>
      <c r="H792" s="4"/>
      <c r="I792" s="37"/>
      <c r="J792" s="4">
        <v>17.097708333333347</v>
      </c>
      <c r="K792" s="37">
        <v>17.499375000000004</v>
      </c>
      <c r="L792" s="4">
        <v>18.780208333333338</v>
      </c>
      <c r="M792" s="37">
        <v>15.968333333333327</v>
      </c>
      <c r="N792" s="5" t="s">
        <v>27</v>
      </c>
      <c r="O792" s="41">
        <v>1168.68308297059</v>
      </c>
      <c r="P792" s="4" t="s">
        <v>27</v>
      </c>
      <c r="Q792" s="44">
        <f t="shared" si="26"/>
        <v>100.974218368659</v>
      </c>
      <c r="R792" s="8">
        <v>236.74913494809701</v>
      </c>
      <c r="S792" s="89">
        <v>1727.4637375</v>
      </c>
      <c r="T792" s="27"/>
      <c r="U792" s="89">
        <v>73381.099999999919</v>
      </c>
      <c r="V792" s="51" t="s">
        <v>27</v>
      </c>
      <c r="W792" s="9" t="s">
        <v>27</v>
      </c>
      <c r="X792" s="86">
        <f t="shared" si="27"/>
        <v>6976.1778137573947</v>
      </c>
    </row>
    <row r="793" spans="1:24" x14ac:dyDescent="0.3">
      <c r="A793" s="93">
        <v>2008</v>
      </c>
      <c r="B793" s="100">
        <v>39720</v>
      </c>
      <c r="C793" s="33">
        <v>9</v>
      </c>
      <c r="D793" s="2">
        <v>29</v>
      </c>
      <c r="E793" s="33">
        <v>272</v>
      </c>
      <c r="F793" s="92">
        <v>272</v>
      </c>
      <c r="G793" s="37">
        <v>13.458333333333336</v>
      </c>
      <c r="H793" s="4"/>
      <c r="I793" s="37"/>
      <c r="J793" s="4">
        <v>16.953958333333336</v>
      </c>
      <c r="K793" s="37">
        <v>17.026666666666671</v>
      </c>
      <c r="L793" s="4">
        <v>17.395</v>
      </c>
      <c r="M793" s="37">
        <v>16.382291666666667</v>
      </c>
      <c r="N793" s="5" t="s">
        <v>27</v>
      </c>
      <c r="O793" s="41">
        <v>1165.2476005882399</v>
      </c>
      <c r="P793" s="4" t="s">
        <v>27</v>
      </c>
      <c r="Q793" s="44">
        <f t="shared" si="26"/>
        <v>100.67739269082391</v>
      </c>
      <c r="R793" s="8">
        <v>237.247404844291</v>
      </c>
      <c r="S793" s="89">
        <v>1731.0994145833299</v>
      </c>
      <c r="T793" s="27"/>
      <c r="U793" s="89">
        <v>73196.749999999913</v>
      </c>
      <c r="V793" s="51" t="s">
        <v>27</v>
      </c>
      <c r="W793" s="9" t="s">
        <v>27</v>
      </c>
      <c r="X793" s="86">
        <f t="shared" si="27"/>
        <v>7076.8552064482183</v>
      </c>
    </row>
    <row r="794" spans="1:24" x14ac:dyDescent="0.3">
      <c r="A794" s="93">
        <v>2008</v>
      </c>
      <c r="B794" s="100">
        <v>39721</v>
      </c>
      <c r="C794" s="33">
        <v>9</v>
      </c>
      <c r="D794" s="2">
        <v>30</v>
      </c>
      <c r="E794" s="33">
        <v>273</v>
      </c>
      <c r="F794" s="92">
        <v>273</v>
      </c>
      <c r="G794" s="37">
        <v>13.300000000000004</v>
      </c>
      <c r="H794" s="4"/>
      <c r="I794" s="37"/>
      <c r="J794" s="4">
        <v>16.910416666666674</v>
      </c>
      <c r="K794" s="37">
        <v>16.998124999999995</v>
      </c>
      <c r="L794" s="4">
        <v>17.439583333333342</v>
      </c>
      <c r="M794" s="37">
        <v>16.455208333333339</v>
      </c>
      <c r="N794" s="5" t="s">
        <v>27</v>
      </c>
      <c r="O794" s="41">
        <v>1161.8121182058801</v>
      </c>
      <c r="P794" s="4" t="s">
        <v>27</v>
      </c>
      <c r="Q794" s="44">
        <f t="shared" si="26"/>
        <v>100.38056701298805</v>
      </c>
      <c r="R794" s="8">
        <v>237.74567474048399</v>
      </c>
      <c r="S794" s="89">
        <v>1734.7350916666701</v>
      </c>
      <c r="T794" s="27"/>
      <c r="U794" s="89">
        <v>73012.399999999907</v>
      </c>
      <c r="V794" s="51" t="s">
        <v>27</v>
      </c>
      <c r="W794" s="9" t="s">
        <v>27</v>
      </c>
      <c r="X794" s="86">
        <f t="shared" si="27"/>
        <v>7177.235773461206</v>
      </c>
    </row>
    <row r="795" spans="1:24" x14ac:dyDescent="0.3">
      <c r="A795" s="93">
        <v>2008</v>
      </c>
      <c r="B795" s="100">
        <v>39722</v>
      </c>
      <c r="C795" s="33">
        <v>10</v>
      </c>
      <c r="D795" s="2">
        <v>1</v>
      </c>
      <c r="E795" s="33">
        <v>274</v>
      </c>
      <c r="F795" s="92">
        <v>274</v>
      </c>
      <c r="G795" s="37">
        <v>9.9175833333333347</v>
      </c>
      <c r="H795" s="4"/>
      <c r="I795" s="37"/>
      <c r="J795" s="4">
        <v>16.857916666666675</v>
      </c>
      <c r="K795" s="37">
        <v>16.847708333333326</v>
      </c>
      <c r="L795" s="4">
        <v>16.849791666666658</v>
      </c>
      <c r="M795" s="37">
        <v>15.838958333333329</v>
      </c>
      <c r="N795" s="5" t="s">
        <v>27</v>
      </c>
      <c r="O795" s="41">
        <v>1158.37663582353</v>
      </c>
      <c r="P795" s="4" t="s">
        <v>27</v>
      </c>
      <c r="Q795" s="44">
        <f t="shared" si="26"/>
        <v>100.08374133515298</v>
      </c>
      <c r="R795" s="8">
        <v>238</v>
      </c>
      <c r="S795" s="89">
        <v>1736.5907999999999</v>
      </c>
      <c r="T795" s="27"/>
      <c r="U795" s="89">
        <v>72828.049999999901</v>
      </c>
      <c r="V795" s="51" t="s">
        <v>27</v>
      </c>
      <c r="W795" s="9" t="s">
        <v>27</v>
      </c>
      <c r="X795" s="86">
        <f t="shared" si="27"/>
        <v>7277.3195147963588</v>
      </c>
    </row>
    <row r="796" spans="1:24" x14ac:dyDescent="0.3">
      <c r="A796" s="93">
        <v>2008</v>
      </c>
      <c r="B796" s="100">
        <v>39723</v>
      </c>
      <c r="C796" s="33">
        <v>10</v>
      </c>
      <c r="D796" s="2">
        <v>2</v>
      </c>
      <c r="E796" s="33">
        <v>275</v>
      </c>
      <c r="F796" s="92">
        <v>275</v>
      </c>
      <c r="G796" s="37">
        <v>6.4832708333333322</v>
      </c>
      <c r="H796" s="4"/>
      <c r="I796" s="37"/>
      <c r="J796" s="4">
        <v>16.709791666666657</v>
      </c>
      <c r="K796" s="37">
        <v>16.727916666666662</v>
      </c>
      <c r="L796" s="4">
        <v>16.884791666666665</v>
      </c>
      <c r="M796" s="37">
        <v>14.846458333333331</v>
      </c>
      <c r="N796" s="5" t="s">
        <v>27</v>
      </c>
      <c r="O796" s="41">
        <v>1154.9411534411799</v>
      </c>
      <c r="P796" s="4" t="s">
        <v>27</v>
      </c>
      <c r="Q796" s="44">
        <f t="shared" si="26"/>
        <v>99.786915657317934</v>
      </c>
      <c r="R796" s="8">
        <v>238.084775086505</v>
      </c>
      <c r="S796" s="89">
        <v>1737.2093687500001</v>
      </c>
      <c r="T796" s="27"/>
      <c r="U796" s="89">
        <v>72643.699999999895</v>
      </c>
      <c r="V796" s="51" t="s">
        <v>27</v>
      </c>
      <c r="W796" s="9" t="s">
        <v>27</v>
      </c>
      <c r="X796" s="86">
        <f t="shared" si="27"/>
        <v>7377.1064304536767</v>
      </c>
    </row>
    <row r="797" spans="1:24" x14ac:dyDescent="0.3">
      <c r="A797" s="93">
        <v>2008</v>
      </c>
      <c r="B797" s="100">
        <v>39724</v>
      </c>
      <c r="C797" s="33">
        <v>10</v>
      </c>
      <c r="D797" s="2">
        <v>3</v>
      </c>
      <c r="E797" s="33">
        <v>276</v>
      </c>
      <c r="F797" s="92">
        <v>276</v>
      </c>
      <c r="G797" s="37">
        <v>5.4258958333333345</v>
      </c>
      <c r="H797" s="4"/>
      <c r="I797" s="37"/>
      <c r="J797" s="4">
        <v>16.474583333333335</v>
      </c>
      <c r="K797" s="37">
        <v>16.464166666666667</v>
      </c>
      <c r="L797" s="4">
        <v>16.458541666666658</v>
      </c>
      <c r="M797" s="37">
        <v>14.409583333333332</v>
      </c>
      <c r="N797" s="5" t="s">
        <v>27</v>
      </c>
      <c r="O797" s="41">
        <v>1151.5056710588201</v>
      </c>
      <c r="P797" s="4" t="s">
        <v>27</v>
      </c>
      <c r="Q797" s="44">
        <f t="shared" ref="Q797:Q860" si="28">O797*60*60*24/10^6</f>
        <v>99.49008997948205</v>
      </c>
      <c r="R797" s="8">
        <v>238.25086505190299</v>
      </c>
      <c r="S797" s="89">
        <v>1738.4212625</v>
      </c>
      <c r="T797" s="27"/>
      <c r="U797" s="89">
        <v>72459.349999999889</v>
      </c>
      <c r="V797" s="51" t="s">
        <v>27</v>
      </c>
      <c r="W797" s="9" t="s">
        <v>27</v>
      </c>
      <c r="X797" s="86">
        <f t="shared" si="27"/>
        <v>7476.5965204331587</v>
      </c>
    </row>
    <row r="798" spans="1:24" x14ac:dyDescent="0.3">
      <c r="A798" s="93">
        <v>2008</v>
      </c>
      <c r="B798" s="100">
        <v>39725</v>
      </c>
      <c r="C798" s="34">
        <v>10</v>
      </c>
      <c r="D798" s="10">
        <v>4</v>
      </c>
      <c r="E798" s="34">
        <v>277</v>
      </c>
      <c r="F798" s="38">
        <v>277</v>
      </c>
      <c r="G798" s="38">
        <v>6.7743125000000006</v>
      </c>
      <c r="H798" s="12"/>
      <c r="I798" s="38"/>
      <c r="J798" s="12">
        <v>16.253958333333337</v>
      </c>
      <c r="K798" s="38">
        <v>16.248750000000008</v>
      </c>
      <c r="L798" s="12">
        <v>16.237500000000008</v>
      </c>
      <c r="M798" s="38">
        <v>14.544375000000008</v>
      </c>
      <c r="N798" s="12" t="s">
        <v>27</v>
      </c>
      <c r="O798" s="38">
        <v>1148.07018867647</v>
      </c>
      <c r="P798" s="12" t="s">
        <v>27</v>
      </c>
      <c r="Q798" s="38">
        <f t="shared" si="28"/>
        <v>99.193264301647005</v>
      </c>
      <c r="R798" s="13">
        <v>238.41695501730101</v>
      </c>
      <c r="S798" s="48">
        <v>1739.63315416667</v>
      </c>
      <c r="T798" s="13">
        <v>72523.748968877859</v>
      </c>
      <c r="U798" s="48">
        <v>72275</v>
      </c>
      <c r="V798" s="52" t="s">
        <v>27</v>
      </c>
      <c r="W798" s="14" t="s">
        <v>27</v>
      </c>
      <c r="X798" s="87">
        <f t="shared" ref="X798:X861" si="29">X797+Q798</f>
        <v>7575.7897847348058</v>
      </c>
    </row>
    <row r="799" spans="1:24" x14ac:dyDescent="0.3">
      <c r="A799" s="93">
        <v>2008</v>
      </c>
      <c r="B799" s="100">
        <v>39726</v>
      </c>
      <c r="C799" s="33">
        <v>10</v>
      </c>
      <c r="D799" s="2">
        <v>5</v>
      </c>
      <c r="E799" s="33">
        <v>278</v>
      </c>
      <c r="F799" s="92">
        <v>278</v>
      </c>
      <c r="G799" s="37">
        <v>10.454583333333334</v>
      </c>
      <c r="H799" s="4"/>
      <c r="I799" s="37"/>
      <c r="J799" s="4">
        <v>16.117083333333337</v>
      </c>
      <c r="K799" s="37">
        <v>16.108124999999994</v>
      </c>
      <c r="L799" s="4">
        <v>16.108124999999994</v>
      </c>
      <c r="M799" s="37">
        <v>15.145000000000001</v>
      </c>
      <c r="N799" s="5" t="s">
        <v>27</v>
      </c>
      <c r="O799" s="41">
        <v>1144.63470629412</v>
      </c>
      <c r="P799" s="4" t="s">
        <v>27</v>
      </c>
      <c r="Q799" s="44">
        <f t="shared" si="28"/>
        <v>98.89643862381196</v>
      </c>
      <c r="R799" s="8">
        <v>238.58304498269899</v>
      </c>
      <c r="S799" s="89">
        <v>1740.84504583333</v>
      </c>
      <c r="T799" s="27"/>
      <c r="U799" s="89">
        <v>72228.333333333328</v>
      </c>
      <c r="V799" s="51" t="s">
        <v>27</v>
      </c>
      <c r="W799" s="9" t="s">
        <v>27</v>
      </c>
      <c r="X799" s="86">
        <f t="shared" si="29"/>
        <v>7674.686223358618</v>
      </c>
    </row>
    <row r="800" spans="1:24" x14ac:dyDescent="0.3">
      <c r="A800" s="93">
        <v>2008</v>
      </c>
      <c r="B800" s="100">
        <v>39727</v>
      </c>
      <c r="C800" s="33">
        <v>10</v>
      </c>
      <c r="D800" s="2">
        <v>6</v>
      </c>
      <c r="E800" s="33">
        <v>279</v>
      </c>
      <c r="F800" s="92">
        <v>279</v>
      </c>
      <c r="G800" s="37">
        <v>10.586666666666668</v>
      </c>
      <c r="H800" s="4"/>
      <c r="I800" s="37"/>
      <c r="J800" s="4">
        <v>15.967708333333327</v>
      </c>
      <c r="K800" s="37">
        <v>16.04708333333334</v>
      </c>
      <c r="L800" s="4">
        <v>16.310000000000006</v>
      </c>
      <c r="M800" s="37">
        <v>15.187291666666669</v>
      </c>
      <c r="N800" s="5" t="s">
        <v>27</v>
      </c>
      <c r="O800" s="41">
        <v>1141.1992239117601</v>
      </c>
      <c r="P800" s="4" t="s">
        <v>27</v>
      </c>
      <c r="Q800" s="44">
        <f t="shared" si="28"/>
        <v>98.599612945976062</v>
      </c>
      <c r="R800" s="8">
        <v>238.74913494809701</v>
      </c>
      <c r="S800" s="89">
        <v>1742.0569375</v>
      </c>
      <c r="T800" s="27"/>
      <c r="U800" s="89">
        <v>72181.666666666657</v>
      </c>
      <c r="V800" s="51" t="s">
        <v>27</v>
      </c>
      <c r="W800" s="9" t="s">
        <v>27</v>
      </c>
      <c r="X800" s="86">
        <f t="shared" si="29"/>
        <v>7773.2858363045943</v>
      </c>
    </row>
    <row r="801" spans="1:24" x14ac:dyDescent="0.3">
      <c r="A801" s="93">
        <v>2008</v>
      </c>
      <c r="B801" s="100">
        <v>39728</v>
      </c>
      <c r="C801" s="33">
        <v>10</v>
      </c>
      <c r="D801" s="2">
        <v>7</v>
      </c>
      <c r="E801" s="33">
        <v>280</v>
      </c>
      <c r="F801" s="92">
        <v>280</v>
      </c>
      <c r="G801" s="37">
        <v>11.896250000000002</v>
      </c>
      <c r="H801" s="4"/>
      <c r="I801" s="37"/>
      <c r="J801" s="4">
        <v>15.817499999999988</v>
      </c>
      <c r="K801" s="37">
        <v>15.828333333333326</v>
      </c>
      <c r="L801" s="4">
        <v>15.851458333333332</v>
      </c>
      <c r="M801" s="37">
        <v>15.244374999999998</v>
      </c>
      <c r="N801" s="5" t="s">
        <v>27</v>
      </c>
      <c r="O801" s="41">
        <v>1137.76374152941</v>
      </c>
      <c r="P801" s="4" t="s">
        <v>27</v>
      </c>
      <c r="Q801" s="44">
        <f t="shared" si="28"/>
        <v>98.302787268141032</v>
      </c>
      <c r="R801" s="8">
        <v>238.915224913495</v>
      </c>
      <c r="S801" s="89">
        <v>1743.2688312499999</v>
      </c>
      <c r="T801" s="27"/>
      <c r="U801" s="89">
        <v>72134.999999999985</v>
      </c>
      <c r="V801" s="51" t="s">
        <v>27</v>
      </c>
      <c r="W801" s="9" t="s">
        <v>27</v>
      </c>
      <c r="X801" s="86">
        <f t="shared" si="29"/>
        <v>7871.5886235727357</v>
      </c>
    </row>
    <row r="802" spans="1:24" x14ac:dyDescent="0.3">
      <c r="A802" s="93">
        <v>2008</v>
      </c>
      <c r="B802" s="100">
        <v>39729</v>
      </c>
      <c r="C802" s="33">
        <v>10</v>
      </c>
      <c r="D802" s="2">
        <v>8</v>
      </c>
      <c r="E802" s="33">
        <v>281</v>
      </c>
      <c r="F802" s="92">
        <v>281</v>
      </c>
      <c r="G802" s="37">
        <v>13.852500000000001</v>
      </c>
      <c r="H802" s="4"/>
      <c r="I802" s="37"/>
      <c r="J802" s="4">
        <v>15.688125000000001</v>
      </c>
      <c r="K802" s="37">
        <v>15.69708333333333</v>
      </c>
      <c r="L802" s="4">
        <v>15.713749999999999</v>
      </c>
      <c r="M802" s="37">
        <v>15.103124999999999</v>
      </c>
      <c r="N802" s="5" t="s">
        <v>27</v>
      </c>
      <c r="O802" s="41">
        <v>1134.32825914706</v>
      </c>
      <c r="P802" s="4" t="s">
        <v>27</v>
      </c>
      <c r="Q802" s="44">
        <f t="shared" si="28"/>
        <v>98.005961590305986</v>
      </c>
      <c r="R802" s="8">
        <v>239</v>
      </c>
      <c r="S802" s="89">
        <v>1743.8874000000001</v>
      </c>
      <c r="T802" s="27"/>
      <c r="U802" s="89">
        <v>72088.333333333314</v>
      </c>
      <c r="V802" s="51" t="s">
        <v>27</v>
      </c>
      <c r="W802" s="9" t="s">
        <v>27</v>
      </c>
      <c r="X802" s="86">
        <f t="shared" si="29"/>
        <v>7969.5945851630413</v>
      </c>
    </row>
    <row r="803" spans="1:24" x14ac:dyDescent="0.3">
      <c r="A803" s="93">
        <v>2008</v>
      </c>
      <c r="B803" s="100">
        <v>39730</v>
      </c>
      <c r="C803" s="33">
        <v>10</v>
      </c>
      <c r="D803" s="2">
        <v>9</v>
      </c>
      <c r="E803" s="33">
        <v>282</v>
      </c>
      <c r="F803" s="92">
        <v>282</v>
      </c>
      <c r="G803" s="37">
        <v>11.042416666666666</v>
      </c>
      <c r="H803" s="4"/>
      <c r="I803" s="37"/>
      <c r="J803" s="4">
        <v>15.589999999999995</v>
      </c>
      <c r="K803" s="37">
        <v>15.604375000000003</v>
      </c>
      <c r="L803" s="4">
        <v>15.619583333333329</v>
      </c>
      <c r="M803" s="37">
        <v>15.29520833333334</v>
      </c>
      <c r="N803" s="5" t="s">
        <v>27</v>
      </c>
      <c r="O803" s="41">
        <v>1130.8927767647101</v>
      </c>
      <c r="P803" s="4" t="s">
        <v>27</v>
      </c>
      <c r="Q803" s="44">
        <f t="shared" si="28"/>
        <v>97.709135912470956</v>
      </c>
      <c r="R803" s="8">
        <v>239</v>
      </c>
      <c r="S803" s="89">
        <v>1743.8874000000001</v>
      </c>
      <c r="T803" s="27"/>
      <c r="U803" s="89">
        <v>72041.666666666642</v>
      </c>
      <c r="V803" s="51" t="s">
        <v>27</v>
      </c>
      <c r="W803" s="9" t="s">
        <v>27</v>
      </c>
      <c r="X803" s="86">
        <f t="shared" si="29"/>
        <v>8067.3037210755119</v>
      </c>
    </row>
    <row r="804" spans="1:24" x14ac:dyDescent="0.3">
      <c r="A804" s="93">
        <v>2008</v>
      </c>
      <c r="B804" s="100">
        <v>39731</v>
      </c>
      <c r="C804" s="33">
        <v>10</v>
      </c>
      <c r="D804" s="2">
        <v>10</v>
      </c>
      <c r="E804" s="33">
        <v>283</v>
      </c>
      <c r="F804" s="92">
        <v>283</v>
      </c>
      <c r="G804" s="37">
        <v>12.333916666666667</v>
      </c>
      <c r="H804" s="4"/>
      <c r="I804" s="37"/>
      <c r="J804" s="4">
        <v>15.498333333333337</v>
      </c>
      <c r="K804" s="37">
        <v>15.507708333333333</v>
      </c>
      <c r="L804" s="4">
        <v>15.513541666666669</v>
      </c>
      <c r="M804" s="37">
        <v>15.014999999999999</v>
      </c>
      <c r="N804" s="5" t="s">
        <v>27</v>
      </c>
      <c r="O804" s="41">
        <v>1127.45729438235</v>
      </c>
      <c r="P804" s="4" t="s">
        <v>27</v>
      </c>
      <c r="Q804" s="44">
        <f t="shared" si="28"/>
        <v>97.412310234635044</v>
      </c>
      <c r="R804" s="8">
        <v>239</v>
      </c>
      <c r="S804" s="89">
        <v>1743.8874000000001</v>
      </c>
      <c r="T804" s="27"/>
      <c r="U804" s="89">
        <v>71994.999999999971</v>
      </c>
      <c r="V804" s="51" t="s">
        <v>27</v>
      </c>
      <c r="W804" s="9" t="s">
        <v>27</v>
      </c>
      <c r="X804" s="86">
        <f t="shared" si="29"/>
        <v>8164.7160313101467</v>
      </c>
    </row>
    <row r="805" spans="1:24" x14ac:dyDescent="0.3">
      <c r="A805" s="93">
        <v>2008</v>
      </c>
      <c r="B805" s="100">
        <v>39732</v>
      </c>
      <c r="C805" s="33">
        <v>10</v>
      </c>
      <c r="D805" s="2">
        <v>11</v>
      </c>
      <c r="E805" s="33">
        <v>284</v>
      </c>
      <c r="F805" s="92">
        <v>284</v>
      </c>
      <c r="G805" s="37">
        <v>11.3746875</v>
      </c>
      <c r="H805" s="4"/>
      <c r="I805" s="37"/>
      <c r="J805" s="4">
        <v>15.460625000000007</v>
      </c>
      <c r="K805" s="37">
        <v>15.482083333333341</v>
      </c>
      <c r="L805" s="4">
        <v>15.479583333333336</v>
      </c>
      <c r="M805" s="37">
        <v>15.190833333333329</v>
      </c>
      <c r="N805" s="5" t="s">
        <v>27</v>
      </c>
      <c r="O805" s="41">
        <v>1124.021812</v>
      </c>
      <c r="P805" s="4" t="s">
        <v>27</v>
      </c>
      <c r="Q805" s="44">
        <f t="shared" si="28"/>
        <v>97.115484556800013</v>
      </c>
      <c r="R805" s="8">
        <v>239</v>
      </c>
      <c r="S805" s="89">
        <v>1743.8874000000001</v>
      </c>
      <c r="T805" s="27"/>
      <c r="U805" s="89">
        <v>71948.333333333299</v>
      </c>
      <c r="V805" s="51" t="s">
        <v>27</v>
      </c>
      <c r="W805" s="9" t="s">
        <v>27</v>
      </c>
      <c r="X805" s="86">
        <f t="shared" si="29"/>
        <v>8261.8315158669466</v>
      </c>
    </row>
    <row r="806" spans="1:24" x14ac:dyDescent="0.3">
      <c r="A806" s="93">
        <v>2008</v>
      </c>
      <c r="B806" s="100">
        <v>39733</v>
      </c>
      <c r="C806" s="33">
        <v>10</v>
      </c>
      <c r="D806" s="2">
        <v>12</v>
      </c>
      <c r="E806" s="33">
        <v>285</v>
      </c>
      <c r="F806" s="92">
        <v>285</v>
      </c>
      <c r="G806" s="37">
        <v>5.9133958333333361</v>
      </c>
      <c r="H806" s="4"/>
      <c r="I806" s="37"/>
      <c r="J806" s="4">
        <v>15.381041666666674</v>
      </c>
      <c r="K806" s="37">
        <v>15.428958333333334</v>
      </c>
      <c r="L806" s="4">
        <v>15.432083333333329</v>
      </c>
      <c r="M806" s="37">
        <v>14.383750000000008</v>
      </c>
      <c r="N806" s="5" t="s">
        <v>27</v>
      </c>
      <c r="O806" s="41">
        <v>1120.5863296176501</v>
      </c>
      <c r="P806" s="4" t="s">
        <v>27</v>
      </c>
      <c r="Q806" s="44">
        <f t="shared" si="28"/>
        <v>96.818658878964968</v>
      </c>
      <c r="R806" s="8">
        <v>239</v>
      </c>
      <c r="S806" s="89">
        <v>1743.8874000000001</v>
      </c>
      <c r="T806" s="27"/>
      <c r="U806" s="89">
        <v>71901.666666666628</v>
      </c>
      <c r="V806" s="51" t="s">
        <v>27</v>
      </c>
      <c r="W806" s="9" t="s">
        <v>27</v>
      </c>
      <c r="X806" s="86">
        <f t="shared" si="29"/>
        <v>8358.6501747459115</v>
      </c>
    </row>
    <row r="807" spans="1:24" x14ac:dyDescent="0.3">
      <c r="A807" s="93">
        <v>2008</v>
      </c>
      <c r="B807" s="100">
        <v>39734</v>
      </c>
      <c r="C807" s="33">
        <v>10</v>
      </c>
      <c r="D807" s="2">
        <v>13</v>
      </c>
      <c r="E807" s="33">
        <v>286</v>
      </c>
      <c r="F807" s="92">
        <v>286</v>
      </c>
      <c r="G807" s="37">
        <v>8.4501458333333321</v>
      </c>
      <c r="H807" s="4"/>
      <c r="I807" s="37"/>
      <c r="J807" s="4">
        <v>15.181875</v>
      </c>
      <c r="K807" s="37">
        <v>15.425833333333335</v>
      </c>
      <c r="L807" s="4">
        <v>15.633333333333331</v>
      </c>
      <c r="M807" s="37">
        <v>13.93541666666667</v>
      </c>
      <c r="N807" s="5" t="s">
        <v>27</v>
      </c>
      <c r="O807" s="41">
        <v>1117.15084723529</v>
      </c>
      <c r="P807" s="4" t="s">
        <v>27</v>
      </c>
      <c r="Q807" s="44">
        <f t="shared" si="28"/>
        <v>96.521833201129056</v>
      </c>
      <c r="R807" s="8">
        <v>239</v>
      </c>
      <c r="S807" s="89">
        <v>1743.8874000000001</v>
      </c>
      <c r="T807" s="27"/>
      <c r="U807" s="89">
        <v>71854.999999999956</v>
      </c>
      <c r="V807" s="51" t="s">
        <v>27</v>
      </c>
      <c r="W807" s="9" t="s">
        <v>27</v>
      </c>
      <c r="X807" s="86">
        <f t="shared" si="29"/>
        <v>8455.1720079470397</v>
      </c>
    </row>
    <row r="808" spans="1:24" x14ac:dyDescent="0.3">
      <c r="A808" s="93">
        <v>2008</v>
      </c>
      <c r="B808" s="100">
        <v>39735</v>
      </c>
      <c r="C808" s="33">
        <v>10</v>
      </c>
      <c r="D808" s="2">
        <v>14</v>
      </c>
      <c r="E808" s="33">
        <v>287</v>
      </c>
      <c r="F808" s="92">
        <v>287</v>
      </c>
      <c r="G808" s="37">
        <v>8.2580416666666654</v>
      </c>
      <c r="H808" s="4"/>
      <c r="I808" s="37"/>
      <c r="J808" s="4">
        <v>14.969791666666675</v>
      </c>
      <c r="K808" s="37">
        <v>15.191041666666672</v>
      </c>
      <c r="L808" s="4">
        <v>15.61875</v>
      </c>
      <c r="M808" s="37">
        <v>14.101041666666662</v>
      </c>
      <c r="N808" s="5" t="s">
        <v>27</v>
      </c>
      <c r="O808" s="41">
        <v>1113.71536485294</v>
      </c>
      <c r="P808" s="4" t="s">
        <v>27</v>
      </c>
      <c r="Q808" s="44">
        <f t="shared" si="28"/>
        <v>96.225007523294025</v>
      </c>
      <c r="R808" s="8">
        <v>239</v>
      </c>
      <c r="S808" s="89">
        <v>1743.8874000000001</v>
      </c>
      <c r="T808" s="27"/>
      <c r="U808" s="89">
        <v>71808.333333333285</v>
      </c>
      <c r="V808" s="51" t="s">
        <v>27</v>
      </c>
      <c r="W808" s="9" t="s">
        <v>27</v>
      </c>
      <c r="X808" s="86">
        <f t="shared" si="29"/>
        <v>8551.3970154703329</v>
      </c>
    </row>
    <row r="809" spans="1:24" x14ac:dyDescent="0.3">
      <c r="A809" s="93">
        <v>2008</v>
      </c>
      <c r="B809" s="100">
        <v>39736</v>
      </c>
      <c r="C809" s="33">
        <v>10</v>
      </c>
      <c r="D809" s="2">
        <v>15</v>
      </c>
      <c r="E809" s="33">
        <v>288</v>
      </c>
      <c r="F809" s="92">
        <v>288</v>
      </c>
      <c r="G809" s="37">
        <v>6.8226410256410253</v>
      </c>
      <c r="H809" s="4"/>
      <c r="I809" s="37"/>
      <c r="J809" s="4">
        <v>14.91435897435897</v>
      </c>
      <c r="K809" s="37">
        <v>14.941538461538467</v>
      </c>
      <c r="L809" s="4">
        <v>14.971794871794874</v>
      </c>
      <c r="M809" s="37">
        <v>13.475897435897435</v>
      </c>
      <c r="N809" s="5" t="s">
        <v>27</v>
      </c>
      <c r="O809" s="41">
        <v>1110.2798824705901</v>
      </c>
      <c r="P809" s="4" t="s">
        <v>27</v>
      </c>
      <c r="Q809" s="44">
        <f t="shared" si="28"/>
        <v>95.92818184545898</v>
      </c>
      <c r="R809" s="8">
        <v>239</v>
      </c>
      <c r="S809" s="89">
        <v>1743.8874000000001</v>
      </c>
      <c r="T809" s="27"/>
      <c r="U809" s="89">
        <v>71761.666666666613</v>
      </c>
      <c r="V809" s="51" t="s">
        <v>27</v>
      </c>
      <c r="W809" s="9" t="s">
        <v>27</v>
      </c>
      <c r="X809" s="86">
        <f t="shared" si="29"/>
        <v>8647.3251973157912</v>
      </c>
    </row>
    <row r="810" spans="1:24" x14ac:dyDescent="0.3">
      <c r="A810" s="93">
        <v>2008</v>
      </c>
      <c r="B810" s="100">
        <v>39737</v>
      </c>
      <c r="C810" s="33">
        <v>10</v>
      </c>
      <c r="D810" s="2">
        <v>16</v>
      </c>
      <c r="E810" s="33">
        <v>289</v>
      </c>
      <c r="F810" s="92">
        <v>289</v>
      </c>
      <c r="G810" s="37">
        <v>7.7775208333333348</v>
      </c>
      <c r="H810" s="4"/>
      <c r="I810" s="37"/>
      <c r="J810" s="4">
        <v>14.817083333333329</v>
      </c>
      <c r="K810" s="37">
        <v>14.836666666666661</v>
      </c>
      <c r="L810" s="4">
        <v>14.840625000000001</v>
      </c>
      <c r="M810" s="37">
        <v>13.644166666666665</v>
      </c>
      <c r="N810" s="5" t="s">
        <v>27</v>
      </c>
      <c r="O810" s="41">
        <v>1106.84440008824</v>
      </c>
      <c r="P810" s="4" t="s">
        <v>27</v>
      </c>
      <c r="Q810" s="44">
        <f t="shared" si="28"/>
        <v>95.631356167623935</v>
      </c>
      <c r="R810" s="8">
        <v>238.873711340206</v>
      </c>
      <c r="S810" s="89">
        <v>1742.965925</v>
      </c>
      <c r="T810" s="27"/>
      <c r="U810" s="89">
        <v>71714.999999999942</v>
      </c>
      <c r="V810" s="51" t="s">
        <v>27</v>
      </c>
      <c r="W810" s="9" t="s">
        <v>27</v>
      </c>
      <c r="X810" s="86">
        <f t="shared" si="29"/>
        <v>8742.9565534834146</v>
      </c>
    </row>
    <row r="811" spans="1:24" x14ac:dyDescent="0.3">
      <c r="A811" s="93">
        <v>2008</v>
      </c>
      <c r="B811" s="100">
        <v>39738</v>
      </c>
      <c r="C811" s="33">
        <v>10</v>
      </c>
      <c r="D811" s="2">
        <v>17</v>
      </c>
      <c r="E811" s="33">
        <v>290</v>
      </c>
      <c r="F811" s="92">
        <v>290</v>
      </c>
      <c r="G811" s="37">
        <v>8.6389583333333331</v>
      </c>
      <c r="H811" s="4"/>
      <c r="I811" s="37"/>
      <c r="J811" s="4">
        <v>14.681874999999989</v>
      </c>
      <c r="K811" s="37">
        <v>14.704583333333341</v>
      </c>
      <c r="L811" s="4">
        <v>14.715416666666675</v>
      </c>
      <c r="M811" s="37">
        <v>13.776041666666663</v>
      </c>
      <c r="N811" s="5" t="s">
        <v>27</v>
      </c>
      <c r="O811" s="41">
        <v>1103.40891770588</v>
      </c>
      <c r="P811" s="4" t="s">
        <v>27</v>
      </c>
      <c r="Q811" s="44">
        <f t="shared" si="28"/>
        <v>95.334530489788023</v>
      </c>
      <c r="R811" s="8">
        <v>238.626288659794</v>
      </c>
      <c r="S811" s="89">
        <v>1741.1605750000001</v>
      </c>
      <c r="T811" s="27"/>
      <c r="U811" s="89">
        <v>71668.33333333327</v>
      </c>
      <c r="V811" s="51" t="s">
        <v>27</v>
      </c>
      <c r="W811" s="9" t="s">
        <v>27</v>
      </c>
      <c r="X811" s="86">
        <f t="shared" si="29"/>
        <v>8838.2910839732031</v>
      </c>
    </row>
    <row r="812" spans="1:24" x14ac:dyDescent="0.3">
      <c r="A812" s="93">
        <v>2008</v>
      </c>
      <c r="B812" s="100">
        <v>39739</v>
      </c>
      <c r="C812" s="33">
        <v>10</v>
      </c>
      <c r="D812" s="2">
        <v>18</v>
      </c>
      <c r="E812" s="33">
        <v>291</v>
      </c>
      <c r="F812" s="92">
        <v>291</v>
      </c>
      <c r="G812" s="37">
        <v>5.0678124999999996</v>
      </c>
      <c r="H812" s="4"/>
      <c r="I812" s="37"/>
      <c r="J812" s="4">
        <v>14.559374999999987</v>
      </c>
      <c r="K812" s="37">
        <v>14.590416666666661</v>
      </c>
      <c r="L812" s="4">
        <v>14.600416666666666</v>
      </c>
      <c r="M812" s="37">
        <v>13.006666666666669</v>
      </c>
      <c r="N812" s="5" t="s">
        <v>27</v>
      </c>
      <c r="O812" s="41">
        <v>1099.9734353235301</v>
      </c>
      <c r="P812" s="4" t="s">
        <v>27</v>
      </c>
      <c r="Q812" s="44">
        <f t="shared" si="28"/>
        <v>95.037704811953006</v>
      </c>
      <c r="R812" s="8">
        <v>238.5</v>
      </c>
      <c r="S812" s="89">
        <v>1740.2391</v>
      </c>
      <c r="T812" s="27"/>
      <c r="U812" s="89">
        <v>71621.666666666599</v>
      </c>
      <c r="V812" s="51" t="s">
        <v>27</v>
      </c>
      <c r="W812" s="9" t="s">
        <v>27</v>
      </c>
      <c r="X812" s="86">
        <f t="shared" si="29"/>
        <v>8933.3287887851566</v>
      </c>
    </row>
    <row r="813" spans="1:24" x14ac:dyDescent="0.3">
      <c r="A813" s="93">
        <v>2008</v>
      </c>
      <c r="B813" s="100">
        <v>39740</v>
      </c>
      <c r="C813" s="33">
        <v>10</v>
      </c>
      <c r="D813" s="2">
        <v>19</v>
      </c>
      <c r="E813" s="33">
        <v>292</v>
      </c>
      <c r="F813" s="92">
        <v>292</v>
      </c>
      <c r="G813" s="37">
        <v>6.6927083333333357</v>
      </c>
      <c r="H813" s="4"/>
      <c r="I813" s="37"/>
      <c r="J813" s="4">
        <v>14.392916666666666</v>
      </c>
      <c r="K813" s="37">
        <v>14.417291666666666</v>
      </c>
      <c r="L813" s="4">
        <v>14.423541666666665</v>
      </c>
      <c r="M813" s="37">
        <v>13.062083333333334</v>
      </c>
      <c r="N813" s="5">
        <v>1096.53795294118</v>
      </c>
      <c r="O813" s="41">
        <v>1096.53795294118</v>
      </c>
      <c r="P813" s="4">
        <v>94.740879134117961</v>
      </c>
      <c r="Q813" s="44">
        <f t="shared" si="28"/>
        <v>94.740879134117947</v>
      </c>
      <c r="R813" s="8">
        <v>238.57640332640301</v>
      </c>
      <c r="S813" s="89">
        <v>1740.7965895833299</v>
      </c>
      <c r="T813" s="27"/>
      <c r="U813" s="89">
        <v>71574.999999999927</v>
      </c>
      <c r="V813" s="51">
        <v>5.423588597171998E-2</v>
      </c>
      <c r="W813" s="9">
        <v>1.3203372479405466E-3</v>
      </c>
      <c r="X813" s="86">
        <f t="shared" si="29"/>
        <v>9028.0696679192752</v>
      </c>
    </row>
    <row r="814" spans="1:24" x14ac:dyDescent="0.3">
      <c r="A814" s="93">
        <v>2008</v>
      </c>
      <c r="B814" s="100">
        <v>39741</v>
      </c>
      <c r="C814" s="33">
        <v>10</v>
      </c>
      <c r="D814" s="2">
        <v>20</v>
      </c>
      <c r="E814" s="33">
        <v>293</v>
      </c>
      <c r="F814" s="92">
        <v>293</v>
      </c>
      <c r="G814" s="37">
        <v>8.3472916666666617</v>
      </c>
      <c r="H814" s="4"/>
      <c r="I814" s="37"/>
      <c r="J814" s="4">
        <v>14.243541666666674</v>
      </c>
      <c r="K814" s="37">
        <v>14.336458333333333</v>
      </c>
      <c r="L814" s="4">
        <v>14.422499999999999</v>
      </c>
      <c r="M814" s="37">
        <v>13.018958333333332</v>
      </c>
      <c r="N814" s="5">
        <v>1254.0885030303</v>
      </c>
      <c r="O814" s="41">
        <v>1254.0885030303</v>
      </c>
      <c r="P814" s="4">
        <v>108.35324666181792</v>
      </c>
      <c r="Q814" s="44">
        <f t="shared" si="28"/>
        <v>108.35324666181792</v>
      </c>
      <c r="R814" s="8">
        <v>238.726091476091</v>
      </c>
      <c r="S814" s="89">
        <v>1741.8888041666701</v>
      </c>
      <c r="T814" s="27"/>
      <c r="U814" s="89">
        <v>71528.333333333256</v>
      </c>
      <c r="V814" s="51">
        <v>6.1993178914668573E-2</v>
      </c>
      <c r="W814" s="9">
        <v>1.5102343291868222E-3</v>
      </c>
      <c r="X814" s="86">
        <f t="shared" si="29"/>
        <v>9136.4229145810932</v>
      </c>
    </row>
    <row r="815" spans="1:24" x14ac:dyDescent="0.3">
      <c r="A815" s="93">
        <v>2008</v>
      </c>
      <c r="B815" s="100">
        <v>39742</v>
      </c>
      <c r="C815" s="33">
        <v>10</v>
      </c>
      <c r="D815" s="2">
        <v>21</v>
      </c>
      <c r="E815" s="33">
        <v>294</v>
      </c>
      <c r="F815" s="92">
        <v>294</v>
      </c>
      <c r="G815" s="37">
        <v>3.5471249999999994</v>
      </c>
      <c r="H815" s="4"/>
      <c r="I815" s="37"/>
      <c r="J815" s="4">
        <v>14.128541666666669</v>
      </c>
      <c r="K815" s="37">
        <v>14.192499999999997</v>
      </c>
      <c r="L815" s="4">
        <v>14.317499999999997</v>
      </c>
      <c r="M815" s="37">
        <v>12.585833333333326</v>
      </c>
      <c r="N815" s="5">
        <v>1080.4392</v>
      </c>
      <c r="O815" s="41">
        <v>1080.4392</v>
      </c>
      <c r="P815" s="4">
        <v>93.34994687999999</v>
      </c>
      <c r="Q815" s="44">
        <f t="shared" si="28"/>
        <v>93.34994687999999</v>
      </c>
      <c r="R815" s="8">
        <v>238.87577962578001</v>
      </c>
      <c r="S815" s="89">
        <v>1742.9810062500001</v>
      </c>
      <c r="T815" s="27"/>
      <c r="U815" s="89">
        <v>71481.666666666584</v>
      </c>
      <c r="V815" s="51">
        <v>5.3378804550366345E-2</v>
      </c>
      <c r="W815" s="9">
        <v>1.3012820387410873E-3</v>
      </c>
      <c r="X815" s="86">
        <f t="shared" si="29"/>
        <v>9229.7728614610933</v>
      </c>
    </row>
    <row r="816" spans="1:24" x14ac:dyDescent="0.3">
      <c r="A816" s="93">
        <v>2008</v>
      </c>
      <c r="B816" s="100">
        <v>39743</v>
      </c>
      <c r="C816" s="34">
        <v>10</v>
      </c>
      <c r="D816" s="10">
        <v>22</v>
      </c>
      <c r="E816" s="34">
        <v>295</v>
      </c>
      <c r="F816" s="38">
        <v>295</v>
      </c>
      <c r="G816" s="38">
        <v>3.8563333333333341</v>
      </c>
      <c r="H816" s="12"/>
      <c r="I816" s="38"/>
      <c r="J816" s="12">
        <v>13.991818181818184</v>
      </c>
      <c r="K816" s="38">
        <v>14.15</v>
      </c>
      <c r="L816" s="12">
        <v>14.591363636363639</v>
      </c>
      <c r="M816" s="38">
        <v>11.832272727272727</v>
      </c>
      <c r="N816" s="12">
        <v>344.14984166666699</v>
      </c>
      <c r="O816" s="38">
        <v>344.14984166666699</v>
      </c>
      <c r="P816" s="12">
        <v>29.734546320000025</v>
      </c>
      <c r="Q816" s="38">
        <f t="shared" si="28"/>
        <v>29.734546320000025</v>
      </c>
      <c r="R816" s="13">
        <v>239.025467775468</v>
      </c>
      <c r="S816" s="48">
        <v>1744.07322916667</v>
      </c>
      <c r="T816" s="13">
        <v>71111.782389139</v>
      </c>
      <c r="U816" s="48">
        <v>71435</v>
      </c>
      <c r="V816" s="52">
        <v>1.6992959231960855E-2</v>
      </c>
      <c r="W816" s="14">
        <v>4.1454686472081824E-4</v>
      </c>
      <c r="X816" s="87">
        <f t="shared" si="29"/>
        <v>9259.5074077810932</v>
      </c>
    </row>
    <row r="817" spans="1:24" x14ac:dyDescent="0.3">
      <c r="A817" s="93">
        <v>2008</v>
      </c>
      <c r="B817" s="100">
        <v>39744</v>
      </c>
      <c r="C817" s="33">
        <v>10</v>
      </c>
      <c r="D817" s="2">
        <v>23</v>
      </c>
      <c r="E817" s="33">
        <v>296</v>
      </c>
      <c r="F817" s="92">
        <v>296</v>
      </c>
      <c r="G817" s="37">
        <v>8.0510625000000005</v>
      </c>
      <c r="H817" s="4"/>
      <c r="I817" s="37"/>
      <c r="J817" s="4"/>
      <c r="K817" s="37"/>
      <c r="L817" s="4"/>
      <c r="M817" s="37"/>
      <c r="N817" s="5">
        <v>821.90084705882396</v>
      </c>
      <c r="O817" s="41">
        <v>821.90084705882396</v>
      </c>
      <c r="P817" s="4">
        <v>71.01223318588238</v>
      </c>
      <c r="Q817" s="44">
        <f t="shared" si="28"/>
        <v>71.012233185882394</v>
      </c>
      <c r="R817" s="8">
        <v>239.17515592515599</v>
      </c>
      <c r="S817" s="89">
        <v>1745.1654458333301</v>
      </c>
      <c r="T817" s="27"/>
      <c r="U817" s="89">
        <v>71411.469310107743</v>
      </c>
      <c r="V817" s="51">
        <v>4.0559625906929138E-2</v>
      </c>
      <c r="W817" s="9">
        <v>9.9037146700397529E-4</v>
      </c>
      <c r="X817" s="86">
        <f t="shared" si="29"/>
        <v>9330.5196409669752</v>
      </c>
    </row>
    <row r="818" spans="1:24" x14ac:dyDescent="0.3">
      <c r="A818" s="93">
        <v>2008</v>
      </c>
      <c r="B818" s="100">
        <v>39745</v>
      </c>
      <c r="C818" s="33">
        <v>10</v>
      </c>
      <c r="D818" s="2">
        <v>24</v>
      </c>
      <c r="E818" s="33">
        <v>297</v>
      </c>
      <c r="F818" s="92">
        <v>297</v>
      </c>
      <c r="G818" s="37">
        <v>11.899583333333332</v>
      </c>
      <c r="H818" s="4"/>
      <c r="I818" s="37"/>
      <c r="J818" s="4"/>
      <c r="K818" s="37"/>
      <c r="L818" s="4"/>
      <c r="M818" s="37"/>
      <c r="N818" s="5">
        <v>1067.45684893617</v>
      </c>
      <c r="O818" s="41">
        <v>1067.45684893617</v>
      </c>
      <c r="P818" s="4">
        <v>92.228271748085078</v>
      </c>
      <c r="Q818" s="44">
        <f t="shared" si="28"/>
        <v>92.228271748085078</v>
      </c>
      <c r="R818" s="8">
        <v>239.32484407484401</v>
      </c>
      <c r="S818" s="89">
        <v>1746.2576541666699</v>
      </c>
      <c r="T818" s="27"/>
      <c r="U818" s="89">
        <v>71387.938620215486</v>
      </c>
      <c r="V818" s="51">
        <v>5.2647536255455471E-2</v>
      </c>
      <c r="W818" s="9">
        <v>1.286713045668282E-3</v>
      </c>
      <c r="X818" s="86">
        <f t="shared" si="29"/>
        <v>9422.74791271506</v>
      </c>
    </row>
    <row r="819" spans="1:24" x14ac:dyDescent="0.3">
      <c r="A819" s="93">
        <v>2008</v>
      </c>
      <c r="B819" s="100">
        <v>39746</v>
      </c>
      <c r="C819" s="33">
        <v>10</v>
      </c>
      <c r="D819" s="2">
        <v>25</v>
      </c>
      <c r="E819" s="33">
        <v>298</v>
      </c>
      <c r="F819" s="92">
        <v>298</v>
      </c>
      <c r="G819" s="37">
        <v>13.838958333333331</v>
      </c>
      <c r="H819" s="4"/>
      <c r="I819" s="37"/>
      <c r="J819" s="4"/>
      <c r="K819" s="37"/>
      <c r="L819" s="4"/>
      <c r="M819" s="37"/>
      <c r="N819" s="5">
        <v>1261.12633125</v>
      </c>
      <c r="O819" s="41">
        <v>1261.12633125</v>
      </c>
      <c r="P819" s="4">
        <v>108.96131501999999</v>
      </c>
      <c r="Q819" s="44">
        <f t="shared" si="28"/>
        <v>108.96131501999999</v>
      </c>
      <c r="R819" s="8">
        <v>239.474532224532</v>
      </c>
      <c r="S819" s="89">
        <v>1747.34987083333</v>
      </c>
      <c r="T819" s="27"/>
      <c r="U819" s="89">
        <v>71364.407930323228</v>
      </c>
      <c r="V819" s="51">
        <v>6.2164102737200695E-2</v>
      </c>
      <c r="W819" s="9">
        <v>1.5206970652883751E-3</v>
      </c>
      <c r="X819" s="86">
        <f t="shared" si="29"/>
        <v>9531.7092277350603</v>
      </c>
    </row>
    <row r="820" spans="1:24" x14ac:dyDescent="0.3">
      <c r="A820" s="93">
        <v>2008</v>
      </c>
      <c r="B820" s="100">
        <v>39747</v>
      </c>
      <c r="C820" s="33">
        <v>10</v>
      </c>
      <c r="D820" s="2">
        <v>26</v>
      </c>
      <c r="E820" s="33">
        <v>299</v>
      </c>
      <c r="F820" s="92">
        <v>299</v>
      </c>
      <c r="G820" s="37">
        <v>14.116041666666666</v>
      </c>
      <c r="H820" s="4"/>
      <c r="I820" s="37"/>
      <c r="J820" s="4"/>
      <c r="K820" s="37"/>
      <c r="L820" s="4"/>
      <c r="M820" s="37"/>
      <c r="N820" s="5">
        <v>1150.8647541666701</v>
      </c>
      <c r="O820" s="41">
        <v>1150.8647541666701</v>
      </c>
      <c r="P820" s="4">
        <v>99.43471476000029</v>
      </c>
      <c r="Q820" s="44">
        <f t="shared" si="28"/>
        <v>99.434714760000304</v>
      </c>
      <c r="R820" s="8">
        <v>239.62422037421999</v>
      </c>
      <c r="S820" s="89">
        <v>1748.4420937499999</v>
      </c>
      <c r="T820" s="27"/>
      <c r="U820" s="89">
        <v>71340.877240430971</v>
      </c>
      <c r="V820" s="51">
        <v>5.6696840444950908E-2</v>
      </c>
      <c r="W820" s="9">
        <v>1.3882292669400531E-3</v>
      </c>
      <c r="X820" s="86">
        <f t="shared" si="29"/>
        <v>9631.1439424950604</v>
      </c>
    </row>
    <row r="821" spans="1:24" x14ac:dyDescent="0.3">
      <c r="A821" s="93">
        <v>2008</v>
      </c>
      <c r="B821" s="100">
        <v>39748</v>
      </c>
      <c r="C821" s="33">
        <v>10</v>
      </c>
      <c r="D821" s="2">
        <v>27</v>
      </c>
      <c r="E821" s="33">
        <v>300</v>
      </c>
      <c r="F821" s="92">
        <v>300</v>
      </c>
      <c r="G821" s="37">
        <v>12.449374999999995</v>
      </c>
      <c r="H821" s="4"/>
      <c r="I821" s="37"/>
      <c r="J821" s="4"/>
      <c r="K821" s="37"/>
      <c r="L821" s="4"/>
      <c r="M821" s="37"/>
      <c r="N821" s="5">
        <v>1062.03344042553</v>
      </c>
      <c r="O821" s="41">
        <v>1062.03344042553</v>
      </c>
      <c r="P821" s="4">
        <v>91.759689252765781</v>
      </c>
      <c r="Q821" s="44">
        <f t="shared" si="28"/>
        <v>91.759689252765796</v>
      </c>
      <c r="R821" s="8">
        <v>239.773908523909</v>
      </c>
      <c r="S821" s="89">
        <v>1749.5342958333299</v>
      </c>
      <c r="T821" s="27"/>
      <c r="U821" s="89">
        <v>71317.346550538714</v>
      </c>
      <c r="V821" s="51">
        <v>5.2290933030790666E-2</v>
      </c>
      <c r="W821" s="9">
        <v>1.281527540168724E-3</v>
      </c>
      <c r="X821" s="86">
        <f t="shared" si="29"/>
        <v>9722.9036317478258</v>
      </c>
    </row>
    <row r="822" spans="1:24" x14ac:dyDescent="0.3">
      <c r="A822" s="93">
        <v>2008</v>
      </c>
      <c r="B822" s="100">
        <v>39749</v>
      </c>
      <c r="C822" s="33">
        <v>10</v>
      </c>
      <c r="D822" s="2">
        <v>28</v>
      </c>
      <c r="E822" s="33">
        <v>301</v>
      </c>
      <c r="F822" s="92">
        <v>301</v>
      </c>
      <c r="G822" s="37">
        <v>6.9570624999999993</v>
      </c>
      <c r="H822" s="4"/>
      <c r="I822" s="37"/>
      <c r="J822" s="4"/>
      <c r="K822" s="37"/>
      <c r="L822" s="4"/>
      <c r="M822" s="37"/>
      <c r="N822" s="5">
        <v>1058.0762125000001</v>
      </c>
      <c r="O822" s="41">
        <v>1058.0762125000001</v>
      </c>
      <c r="P822" s="4">
        <v>91.417784760000004</v>
      </c>
      <c r="Q822" s="44">
        <f t="shared" si="28"/>
        <v>91.417784760000004</v>
      </c>
      <c r="R822" s="8">
        <v>239.92359667359699</v>
      </c>
      <c r="S822" s="89">
        <v>1750.62651041667</v>
      </c>
      <c r="T822" s="27"/>
      <c r="U822" s="89">
        <v>71293.815860646457</v>
      </c>
      <c r="V822" s="51">
        <v>5.2066564353554709E-2</v>
      </c>
      <c r="W822" s="9">
        <v>1.2772020362832217E-3</v>
      </c>
      <c r="X822" s="86">
        <f t="shared" si="29"/>
        <v>9814.3214165078261</v>
      </c>
    </row>
    <row r="823" spans="1:24" x14ac:dyDescent="0.3">
      <c r="A823" s="93">
        <v>2008</v>
      </c>
      <c r="B823" s="100">
        <v>39750</v>
      </c>
      <c r="C823" s="33">
        <v>10</v>
      </c>
      <c r="D823" s="2">
        <v>29</v>
      </c>
      <c r="E823" s="33">
        <v>302</v>
      </c>
      <c r="F823" s="92">
        <v>302</v>
      </c>
      <c r="G823" s="37">
        <v>3.2335416666666656</v>
      </c>
      <c r="H823" s="4"/>
      <c r="I823" s="37"/>
      <c r="J823" s="4"/>
      <c r="K823" s="37"/>
      <c r="L823" s="4"/>
      <c r="M823" s="37"/>
      <c r="N823" s="5">
        <v>333.6345</v>
      </c>
      <c r="O823" s="41">
        <v>333.6345</v>
      </c>
      <c r="P823" s="4">
        <v>28.826020799999998</v>
      </c>
      <c r="Q823" s="44">
        <f t="shared" si="28"/>
        <v>28.826020799999998</v>
      </c>
      <c r="R823" s="8">
        <v>240</v>
      </c>
      <c r="S823" s="89">
        <v>1751.184</v>
      </c>
      <c r="T823" s="27"/>
      <c r="U823" s="89">
        <v>71270.285170754199</v>
      </c>
      <c r="V823" s="51">
        <v>1.6408422670246139E-2</v>
      </c>
      <c r="W823" s="9">
        <v>4.0287151163385032E-4</v>
      </c>
      <c r="X823" s="86">
        <f t="shared" si="29"/>
        <v>9843.1474373078254</v>
      </c>
    </row>
    <row r="824" spans="1:24" x14ac:dyDescent="0.3">
      <c r="A824" s="93">
        <v>2008</v>
      </c>
      <c r="B824" s="100">
        <v>39751</v>
      </c>
      <c r="C824" s="33">
        <v>10</v>
      </c>
      <c r="D824" s="2">
        <v>30</v>
      </c>
      <c r="E824" s="33">
        <v>303</v>
      </c>
      <c r="F824" s="92">
        <v>303</v>
      </c>
      <c r="G824" s="37">
        <v>5.5627916666666666</v>
      </c>
      <c r="H824" s="4"/>
      <c r="I824" s="37"/>
      <c r="J824" s="4"/>
      <c r="K824" s="37"/>
      <c r="L824" s="4"/>
      <c r="M824" s="37"/>
      <c r="N824" s="5">
        <v>799.23199583333303</v>
      </c>
      <c r="O824" s="41">
        <v>799.23199583333303</v>
      </c>
      <c r="P824" s="4">
        <v>69.053644439999971</v>
      </c>
      <c r="Q824" s="44">
        <f t="shared" si="28"/>
        <v>69.053644439999971</v>
      </c>
      <c r="R824" s="8">
        <v>225.401554404145</v>
      </c>
      <c r="S824" s="89">
        <v>1644.6649875000001</v>
      </c>
      <c r="T824" s="27"/>
      <c r="U824" s="89">
        <v>71246.754480861942</v>
      </c>
      <c r="V824" s="51">
        <v>7.5434862285975804E-2</v>
      </c>
      <c r="W824" s="9">
        <v>9.6543152023551221E-4</v>
      </c>
      <c r="X824" s="86">
        <f t="shared" si="29"/>
        <v>9912.2010817478258</v>
      </c>
    </row>
    <row r="825" spans="1:24" x14ac:dyDescent="0.3">
      <c r="A825" s="93">
        <v>2008</v>
      </c>
      <c r="B825" s="100">
        <v>39752</v>
      </c>
      <c r="C825" s="33">
        <v>10</v>
      </c>
      <c r="D825" s="2">
        <v>31</v>
      </c>
      <c r="E825" s="33">
        <v>304</v>
      </c>
      <c r="F825" s="92">
        <v>304</v>
      </c>
      <c r="G825" s="37">
        <v>1.1946458333333334</v>
      </c>
      <c r="H825" s="4"/>
      <c r="I825" s="37"/>
      <c r="J825" s="4"/>
      <c r="K825" s="37"/>
      <c r="L825" s="4"/>
      <c r="M825" s="37"/>
      <c r="N825" s="5">
        <v>701.18949999999995</v>
      </c>
      <c r="O825" s="41">
        <v>701.18949999999995</v>
      </c>
      <c r="P825" s="4">
        <v>60.582772799999994</v>
      </c>
      <c r="Q825" s="44">
        <f t="shared" si="28"/>
        <v>60.582772799999994</v>
      </c>
      <c r="R825" s="8">
        <v>196.80051813471499</v>
      </c>
      <c r="S825" s="89">
        <v>1435.9746625</v>
      </c>
      <c r="T825" s="27"/>
      <c r="U825" s="89">
        <v>71223.223790969685</v>
      </c>
      <c r="V825" s="51">
        <v>6.6256019556075671E-2</v>
      </c>
      <c r="W825" s="9">
        <v>8.4729974841006703E-4</v>
      </c>
      <c r="X825" s="86">
        <f t="shared" si="29"/>
        <v>9972.7838545478262</v>
      </c>
    </row>
    <row r="826" spans="1:24" x14ac:dyDescent="0.3">
      <c r="A826" s="93">
        <v>2008</v>
      </c>
      <c r="B826" s="100">
        <v>39753</v>
      </c>
      <c r="C826" s="33">
        <v>11</v>
      </c>
      <c r="D826" s="2">
        <v>1</v>
      </c>
      <c r="E826" s="33">
        <v>305</v>
      </c>
      <c r="F826" s="92">
        <v>305</v>
      </c>
      <c r="G826" s="37">
        <v>0.62529166666666669</v>
      </c>
      <c r="H826" s="4"/>
      <c r="I826" s="37"/>
      <c r="J826" s="4"/>
      <c r="K826" s="37"/>
      <c r="L826" s="4"/>
      <c r="M826" s="37"/>
      <c r="N826" s="5" t="s">
        <v>27</v>
      </c>
      <c r="O826" s="41">
        <v>410.61619999999999</v>
      </c>
      <c r="P826" s="4" t="s">
        <v>27</v>
      </c>
      <c r="Q826" s="44">
        <f t="shared" si="28"/>
        <v>35.47723967999999</v>
      </c>
      <c r="R826" s="8">
        <v>168.19948186528501</v>
      </c>
      <c r="S826" s="89">
        <v>1227.2843375</v>
      </c>
      <c r="T826" s="27"/>
      <c r="U826" s="89">
        <v>71199.693101077428</v>
      </c>
      <c r="V826" s="51" t="s">
        <v>27</v>
      </c>
      <c r="W826" s="9" t="s">
        <v>27</v>
      </c>
      <c r="X826" s="86">
        <f t="shared" si="29"/>
        <v>10008.261094227826</v>
      </c>
    </row>
    <row r="827" spans="1:24" x14ac:dyDescent="0.3">
      <c r="A827" s="93">
        <v>2008</v>
      </c>
      <c r="B827" s="100">
        <v>39754</v>
      </c>
      <c r="C827" s="33">
        <v>11</v>
      </c>
      <c r="D827" s="2">
        <v>2</v>
      </c>
      <c r="E827" s="33">
        <v>306</v>
      </c>
      <c r="F827" s="92">
        <v>306</v>
      </c>
      <c r="G827" s="37">
        <v>0.46016666666666634</v>
      </c>
      <c r="H827" s="4"/>
      <c r="I827" s="37"/>
      <c r="J827" s="4"/>
      <c r="K827" s="37"/>
      <c r="L827" s="4"/>
      <c r="M827" s="37"/>
      <c r="N827" s="5">
        <v>120.0429</v>
      </c>
      <c r="O827" s="41">
        <v>120.0429</v>
      </c>
      <c r="P827" s="4">
        <v>10.37170656</v>
      </c>
      <c r="Q827" s="44">
        <f t="shared" si="28"/>
        <v>10.371706560000002</v>
      </c>
      <c r="R827" s="8">
        <v>139.598445595855</v>
      </c>
      <c r="S827" s="89">
        <v>1018.59401270833</v>
      </c>
      <c r="T827" s="27"/>
      <c r="U827" s="89">
        <v>71176.162411185171</v>
      </c>
      <c r="V827" s="51">
        <v>1.1368665190308928E-2</v>
      </c>
      <c r="W827" s="9">
        <v>1.451591566072269E-4</v>
      </c>
      <c r="X827" s="86">
        <f t="shared" si="29"/>
        <v>10018.632800787826</v>
      </c>
    </row>
    <row r="828" spans="1:24" x14ac:dyDescent="0.3">
      <c r="A828" s="93">
        <v>2008</v>
      </c>
      <c r="B828" s="100">
        <v>39755</v>
      </c>
      <c r="C828" s="33">
        <v>11</v>
      </c>
      <c r="D828" s="2">
        <v>3</v>
      </c>
      <c r="E828" s="33">
        <v>307</v>
      </c>
      <c r="F828" s="92">
        <v>307</v>
      </c>
      <c r="G828" s="37">
        <v>2.3847291666666668</v>
      </c>
      <c r="H828" s="4"/>
      <c r="I828" s="37"/>
      <c r="J828" s="4"/>
      <c r="K828" s="37"/>
      <c r="L828" s="4"/>
      <c r="M828" s="37"/>
      <c r="N828" s="5">
        <v>497.98576428571403</v>
      </c>
      <c r="O828" s="41">
        <v>497.98576428571403</v>
      </c>
      <c r="P828" s="4">
        <v>43.025970034285692</v>
      </c>
      <c r="Q828" s="44">
        <f t="shared" si="28"/>
        <v>43.025970034285685</v>
      </c>
      <c r="R828" s="8">
        <v>125</v>
      </c>
      <c r="S828" s="89">
        <v>912.07500000000005</v>
      </c>
      <c r="T828" s="27"/>
      <c r="U828" s="89">
        <v>71152.631721292913</v>
      </c>
      <c r="V828" s="51">
        <v>4.7215249837856084E-2</v>
      </c>
      <c r="W828" s="9">
        <v>6.0239049248107638E-4</v>
      </c>
      <c r="X828" s="86">
        <f t="shared" si="29"/>
        <v>10061.65877082211</v>
      </c>
    </row>
    <row r="829" spans="1:24" x14ac:dyDescent="0.3">
      <c r="A829" s="93">
        <v>2008</v>
      </c>
      <c r="B829" s="100">
        <v>39756</v>
      </c>
      <c r="C829" s="33">
        <v>11</v>
      </c>
      <c r="D829" s="2">
        <v>4</v>
      </c>
      <c r="E829" s="33">
        <v>308</v>
      </c>
      <c r="F829" s="92">
        <v>308</v>
      </c>
      <c r="G829" s="37">
        <v>4.562708333333334</v>
      </c>
      <c r="H829" s="4"/>
      <c r="I829" s="37"/>
      <c r="J829" s="4"/>
      <c r="K829" s="37"/>
      <c r="L829" s="4"/>
      <c r="M829" s="37"/>
      <c r="N829" s="5">
        <v>521.64331538461499</v>
      </c>
      <c r="O829" s="41">
        <v>521.64331538461499</v>
      </c>
      <c r="P829" s="4">
        <v>45.069982449230736</v>
      </c>
      <c r="Q829" s="44">
        <f t="shared" si="28"/>
        <v>45.069982449230736</v>
      </c>
      <c r="R829" s="8">
        <v>124.930529300567</v>
      </c>
      <c r="S829" s="89">
        <v>911.56809916666703</v>
      </c>
      <c r="T829" s="27"/>
      <c r="U829" s="89">
        <v>71129.101031400656</v>
      </c>
      <c r="V829" s="51">
        <v>4.9514447291490057E-2</v>
      </c>
      <c r="W829" s="9">
        <v>6.31230688220876E-4</v>
      </c>
      <c r="X829" s="86">
        <f t="shared" si="29"/>
        <v>10106.728753271342</v>
      </c>
    </row>
    <row r="830" spans="1:24" x14ac:dyDescent="0.3">
      <c r="A830" s="93">
        <v>2008</v>
      </c>
      <c r="B830" s="100">
        <v>39757</v>
      </c>
      <c r="C830" s="33">
        <v>11</v>
      </c>
      <c r="D830" s="2">
        <v>5</v>
      </c>
      <c r="E830" s="33">
        <v>309</v>
      </c>
      <c r="F830" s="92">
        <v>309</v>
      </c>
      <c r="G830" s="37">
        <v>1.1795624999999996</v>
      </c>
      <c r="H830" s="4"/>
      <c r="I830" s="37"/>
      <c r="J830" s="4"/>
      <c r="K830" s="37"/>
      <c r="L830" s="4"/>
      <c r="M830" s="37"/>
      <c r="N830" s="5" t="s">
        <v>27</v>
      </c>
      <c r="O830" s="41">
        <v>456.20748769230801</v>
      </c>
      <c r="P830" s="4" t="s">
        <v>27</v>
      </c>
      <c r="Q830" s="44">
        <f t="shared" si="28"/>
        <v>39.416326936615413</v>
      </c>
      <c r="R830" s="8">
        <v>124.794423440454</v>
      </c>
      <c r="S830" s="89">
        <v>910.57498958333395</v>
      </c>
      <c r="T830" s="27"/>
      <c r="U830" s="89">
        <v>71105.570341508399</v>
      </c>
      <c r="V830" s="51" t="s">
        <v>27</v>
      </c>
      <c r="W830" s="9" t="s">
        <v>27</v>
      </c>
      <c r="X830" s="86">
        <f t="shared" si="29"/>
        <v>10146.145080207958</v>
      </c>
    </row>
    <row r="831" spans="1:24" x14ac:dyDescent="0.3">
      <c r="A831" s="93">
        <v>2008</v>
      </c>
      <c r="B831" s="100">
        <v>39758</v>
      </c>
      <c r="C831" s="33">
        <v>11</v>
      </c>
      <c r="D831" s="2">
        <v>6</v>
      </c>
      <c r="E831" s="33">
        <v>310</v>
      </c>
      <c r="F831" s="92">
        <v>310</v>
      </c>
      <c r="G831" s="37">
        <v>0.69962500000000005</v>
      </c>
      <c r="H831" s="4"/>
      <c r="I831" s="37"/>
      <c r="J831" s="4"/>
      <c r="K831" s="37"/>
      <c r="L831" s="4"/>
      <c r="M831" s="37"/>
      <c r="N831" s="5">
        <v>390.77166</v>
      </c>
      <c r="O831" s="41">
        <v>390.77166</v>
      </c>
      <c r="P831" s="4">
        <v>33.762671424000004</v>
      </c>
      <c r="Q831" s="44">
        <f t="shared" si="28"/>
        <v>33.762671423999997</v>
      </c>
      <c r="R831" s="8">
        <v>124.65831758034</v>
      </c>
      <c r="S831" s="89">
        <v>909.58188062500005</v>
      </c>
      <c r="T831" s="27"/>
      <c r="U831" s="89">
        <v>71082.039651616142</v>
      </c>
      <c r="V831" s="51">
        <v>3.7176532518869994E-2</v>
      </c>
      <c r="W831" s="9">
        <v>4.7319945396873819E-4</v>
      </c>
      <c r="X831" s="86">
        <f t="shared" si="29"/>
        <v>10179.907751631958</v>
      </c>
    </row>
    <row r="832" spans="1:24" x14ac:dyDescent="0.3">
      <c r="A832" s="93">
        <v>2008</v>
      </c>
      <c r="B832" s="100">
        <v>39759</v>
      </c>
      <c r="C832" s="33">
        <v>11</v>
      </c>
      <c r="D832" s="2">
        <v>7</v>
      </c>
      <c r="E832" s="33">
        <v>311</v>
      </c>
      <c r="F832" s="92">
        <v>311</v>
      </c>
      <c r="G832" s="37">
        <v>2.6571458333333333</v>
      </c>
      <c r="H832" s="4"/>
      <c r="I832" s="37"/>
      <c r="J832" s="4"/>
      <c r="K832" s="37"/>
      <c r="L832" s="4"/>
      <c r="M832" s="37"/>
      <c r="N832" s="5">
        <v>507.67933555555601</v>
      </c>
      <c r="O832" s="41">
        <v>507.67933555555601</v>
      </c>
      <c r="P832" s="4">
        <v>43.863494592000038</v>
      </c>
      <c r="Q832" s="44">
        <f t="shared" si="28"/>
        <v>43.863494592000038</v>
      </c>
      <c r="R832" s="8">
        <v>124.52221172022701</v>
      </c>
      <c r="S832" s="89">
        <v>908.58877125000004</v>
      </c>
      <c r="T832" s="27"/>
      <c r="U832" s="89">
        <v>71058.508961723885</v>
      </c>
      <c r="V832" s="51">
        <v>4.8353722755315048E-2</v>
      </c>
      <c r="W832" s="9">
        <v>6.1498440247380044E-4</v>
      </c>
      <c r="X832" s="86">
        <f t="shared" si="29"/>
        <v>10223.771246223958</v>
      </c>
    </row>
    <row r="833" spans="1:24" x14ac:dyDescent="0.3">
      <c r="A833" s="93">
        <v>2008</v>
      </c>
      <c r="B833" s="100">
        <v>39760</v>
      </c>
      <c r="C833" s="33">
        <v>11</v>
      </c>
      <c r="D833" s="2">
        <v>8</v>
      </c>
      <c r="E833" s="33">
        <v>312</v>
      </c>
      <c r="F833" s="92">
        <v>312</v>
      </c>
      <c r="G833" s="37">
        <v>3.9635000000000002</v>
      </c>
      <c r="H833" s="4"/>
      <c r="I833" s="37"/>
      <c r="J833" s="4"/>
      <c r="K833" s="37"/>
      <c r="L833" s="4"/>
      <c r="M833" s="37"/>
      <c r="N833" s="5">
        <v>353.99411250000003</v>
      </c>
      <c r="O833" s="41">
        <v>353.99411250000003</v>
      </c>
      <c r="P833" s="4">
        <v>30.585091320000004</v>
      </c>
      <c r="Q833" s="44">
        <f t="shared" si="28"/>
        <v>30.58509132</v>
      </c>
      <c r="R833" s="8">
        <v>124.38610586011301</v>
      </c>
      <c r="S833" s="89">
        <v>907.59565999999995</v>
      </c>
      <c r="T833" s="27"/>
      <c r="U833" s="89">
        <v>71034.978271831627</v>
      </c>
      <c r="V833" s="51">
        <v>3.3754497090522376E-2</v>
      </c>
      <c r="W833" s="9">
        <v>4.2896726092560658E-4</v>
      </c>
      <c r="X833" s="86">
        <f t="shared" si="29"/>
        <v>10254.356337543957</v>
      </c>
    </row>
    <row r="834" spans="1:24" x14ac:dyDescent="0.3">
      <c r="A834" s="93">
        <v>2008</v>
      </c>
      <c r="B834" s="100">
        <v>39761</v>
      </c>
      <c r="C834" s="33">
        <v>11</v>
      </c>
      <c r="D834" s="2">
        <v>9</v>
      </c>
      <c r="E834" s="33">
        <v>313</v>
      </c>
      <c r="F834" s="92">
        <v>313</v>
      </c>
      <c r="G834" s="37">
        <v>5.4012291666666661</v>
      </c>
      <c r="H834" s="4"/>
      <c r="I834" s="37"/>
      <c r="J834" s="4"/>
      <c r="K834" s="37"/>
      <c r="L834" s="4"/>
      <c r="M834" s="37"/>
      <c r="N834" s="5">
        <v>562.53160000000003</v>
      </c>
      <c r="O834" s="41">
        <v>562.53160000000003</v>
      </c>
      <c r="P834" s="4">
        <v>48.60273024</v>
      </c>
      <c r="Q834" s="44">
        <f t="shared" si="28"/>
        <v>48.60273024</v>
      </c>
      <c r="R834" s="8">
        <v>124.25</v>
      </c>
      <c r="S834" s="89">
        <v>906.60254999999995</v>
      </c>
      <c r="T834" s="27"/>
      <c r="U834" s="89">
        <v>71011.44758193937</v>
      </c>
      <c r="V834" s="51">
        <v>5.3700492015136998E-2</v>
      </c>
      <c r="W834" s="9">
        <v>6.8191238896753636E-4</v>
      </c>
      <c r="X834" s="86">
        <f t="shared" si="29"/>
        <v>10302.959067783957</v>
      </c>
    </row>
    <row r="835" spans="1:24" x14ac:dyDescent="0.3">
      <c r="A835" s="93">
        <v>2008</v>
      </c>
      <c r="B835" s="100">
        <v>39762</v>
      </c>
      <c r="C835" s="33">
        <v>11</v>
      </c>
      <c r="D835" s="2">
        <v>10</v>
      </c>
      <c r="E835" s="33">
        <v>314</v>
      </c>
      <c r="F835" s="92">
        <v>314</v>
      </c>
      <c r="G835" s="37">
        <v>5.6150625000000014</v>
      </c>
      <c r="H835" s="4"/>
      <c r="I835" s="37"/>
      <c r="J835" s="4"/>
      <c r="K835" s="37"/>
      <c r="L835" s="4"/>
      <c r="M835" s="37"/>
      <c r="N835" s="5">
        <v>522.83910000000003</v>
      </c>
      <c r="O835" s="41">
        <v>522.83910000000003</v>
      </c>
      <c r="P835" s="4">
        <v>45.173298240000001</v>
      </c>
      <c r="Q835" s="44">
        <f t="shared" si="28"/>
        <v>45.173298240000001</v>
      </c>
      <c r="R835" s="8">
        <v>124.11389413988699</v>
      </c>
      <c r="S835" s="89">
        <v>905.60943999999995</v>
      </c>
      <c r="T835" s="27"/>
      <c r="U835" s="89">
        <v>70987.916892047113</v>
      </c>
      <c r="V835" s="51">
        <v>4.9968430002369169E-2</v>
      </c>
      <c r="W835" s="9">
        <v>6.3402052571312657E-4</v>
      </c>
      <c r="X835" s="86">
        <f t="shared" si="29"/>
        <v>10348.132366023958</v>
      </c>
    </row>
    <row r="836" spans="1:24" x14ac:dyDescent="0.3">
      <c r="A836" s="93">
        <v>2008</v>
      </c>
      <c r="B836" s="100">
        <v>39763</v>
      </c>
      <c r="C836" s="33">
        <v>11</v>
      </c>
      <c r="D836" s="2">
        <v>11</v>
      </c>
      <c r="E836" s="33">
        <v>315</v>
      </c>
      <c r="F836" s="92">
        <v>315</v>
      </c>
      <c r="G836" s="37">
        <v>5.1107291666666663</v>
      </c>
      <c r="H836" s="4"/>
      <c r="I836" s="37"/>
      <c r="J836" s="4"/>
      <c r="K836" s="37"/>
      <c r="L836" s="4"/>
      <c r="M836" s="37"/>
      <c r="N836" s="5" t="s">
        <v>27</v>
      </c>
      <c r="O836" s="41">
        <v>486.29766923076897</v>
      </c>
      <c r="P836" s="4" t="s">
        <v>27</v>
      </c>
      <c r="Q836" s="44">
        <f t="shared" si="28"/>
        <v>42.016118621538439</v>
      </c>
      <c r="R836" s="8">
        <v>123.97778827977299</v>
      </c>
      <c r="S836" s="89">
        <v>904.61632874999998</v>
      </c>
      <c r="T836" s="27"/>
      <c r="U836" s="89">
        <v>70964.386202154856</v>
      </c>
      <c r="V836" s="51" t="s">
        <v>27</v>
      </c>
      <c r="W836" s="9" t="s">
        <v>27</v>
      </c>
      <c r="X836" s="86">
        <f t="shared" si="29"/>
        <v>10390.148484645497</v>
      </c>
    </row>
    <row r="837" spans="1:24" x14ac:dyDescent="0.3">
      <c r="A837" s="93">
        <v>2008</v>
      </c>
      <c r="B837" s="100">
        <v>39764</v>
      </c>
      <c r="C837" s="33">
        <v>11</v>
      </c>
      <c r="D837" s="2">
        <v>12</v>
      </c>
      <c r="E837" s="33">
        <v>316</v>
      </c>
      <c r="F837" s="92">
        <v>316</v>
      </c>
      <c r="G837" s="37">
        <v>7.6370833333333339</v>
      </c>
      <c r="H837" s="4"/>
      <c r="I837" s="37"/>
      <c r="J837" s="4">
        <v>11.017692307692307</v>
      </c>
      <c r="K837" s="37">
        <v>11.071538461538459</v>
      </c>
      <c r="L837" s="4">
        <v>10.875384615384615</v>
      </c>
      <c r="M837" s="37">
        <v>9.0107692307692311</v>
      </c>
      <c r="N837" s="5" t="s">
        <v>27</v>
      </c>
      <c r="O837" s="41">
        <v>449.756238461539</v>
      </c>
      <c r="P837" s="4" t="s">
        <v>27</v>
      </c>
      <c r="Q837" s="44">
        <f t="shared" si="28"/>
        <v>38.858939003076969</v>
      </c>
      <c r="R837" s="8">
        <v>123.84168241966</v>
      </c>
      <c r="S837" s="89">
        <v>903.62321937499996</v>
      </c>
      <c r="T837" s="27"/>
      <c r="U837" s="89">
        <v>70940.855512262598</v>
      </c>
      <c r="V837" s="51" t="s">
        <v>27</v>
      </c>
      <c r="W837" s="9" t="s">
        <v>27</v>
      </c>
      <c r="X837" s="86">
        <f t="shared" si="29"/>
        <v>10429.007423648574</v>
      </c>
    </row>
    <row r="838" spans="1:24" x14ac:dyDescent="0.3">
      <c r="A838" s="93">
        <v>2008</v>
      </c>
      <c r="B838" s="100">
        <v>39765</v>
      </c>
      <c r="C838" s="33">
        <v>11</v>
      </c>
      <c r="D838" s="2">
        <v>13</v>
      </c>
      <c r="E838" s="33">
        <v>317</v>
      </c>
      <c r="F838" s="92">
        <v>317</v>
      </c>
      <c r="G838" s="37">
        <v>7.6735624999999992</v>
      </c>
      <c r="H838" s="4"/>
      <c r="I838" s="37"/>
      <c r="J838" s="4">
        <v>11.032083333333334</v>
      </c>
      <c r="K838" s="37">
        <v>11.115</v>
      </c>
      <c r="L838" s="4">
        <v>11.032500000000001</v>
      </c>
      <c r="M838" s="37">
        <v>7.9856249999999989</v>
      </c>
      <c r="N838" s="5" t="s">
        <v>27</v>
      </c>
      <c r="O838" s="41">
        <v>413.214807692308</v>
      </c>
      <c r="P838" s="4" t="s">
        <v>27</v>
      </c>
      <c r="Q838" s="44">
        <f t="shared" si="28"/>
        <v>35.701759384615414</v>
      </c>
      <c r="R838" s="8">
        <v>123.705576559546</v>
      </c>
      <c r="S838" s="89">
        <v>902.63011041666698</v>
      </c>
      <c r="T838" s="27"/>
      <c r="U838" s="89">
        <v>70917.324822370341</v>
      </c>
      <c r="V838" s="51" t="s">
        <v>27</v>
      </c>
      <c r="W838" s="9" t="s">
        <v>27</v>
      </c>
      <c r="X838" s="86">
        <f t="shared" si="29"/>
        <v>10464.70918303319</v>
      </c>
    </row>
    <row r="839" spans="1:24" x14ac:dyDescent="0.3">
      <c r="A839" s="93">
        <v>2008</v>
      </c>
      <c r="B839" s="100">
        <v>39766</v>
      </c>
      <c r="C839" s="33">
        <v>11</v>
      </c>
      <c r="D839" s="2">
        <v>14</v>
      </c>
      <c r="E839" s="33">
        <v>318</v>
      </c>
      <c r="F839" s="92">
        <v>318</v>
      </c>
      <c r="G839" s="37">
        <v>5.5687083333333334</v>
      </c>
      <c r="H839" s="4"/>
      <c r="I839" s="37"/>
      <c r="J839" s="4">
        <v>10.909791666666669</v>
      </c>
      <c r="K839" s="37">
        <v>11.051875000000001</v>
      </c>
      <c r="L839" s="4">
        <v>10.997291666666667</v>
      </c>
      <c r="M839" s="37">
        <v>8.0191666666666652</v>
      </c>
      <c r="N839" s="5" t="s">
        <v>27</v>
      </c>
      <c r="O839" s="41">
        <v>376.673376923077</v>
      </c>
      <c r="P839" s="4" t="s">
        <v>27</v>
      </c>
      <c r="Q839" s="44">
        <f t="shared" si="28"/>
        <v>32.544579766153859</v>
      </c>
      <c r="R839" s="8">
        <v>123.569470699433</v>
      </c>
      <c r="S839" s="89">
        <v>901.63700083333401</v>
      </c>
      <c r="T839" s="27"/>
      <c r="U839" s="89">
        <v>70893.794132478084</v>
      </c>
      <c r="V839" s="51" t="s">
        <v>27</v>
      </c>
      <c r="W839" s="9" t="s">
        <v>27</v>
      </c>
      <c r="X839" s="86">
        <f t="shared" si="29"/>
        <v>10497.253762799344</v>
      </c>
    </row>
    <row r="840" spans="1:24" x14ac:dyDescent="0.3">
      <c r="A840" s="93">
        <v>2008</v>
      </c>
      <c r="B840" s="100">
        <v>39767</v>
      </c>
      <c r="C840" s="33">
        <v>11</v>
      </c>
      <c r="D840" s="2">
        <v>15</v>
      </c>
      <c r="E840" s="33">
        <v>319</v>
      </c>
      <c r="F840" s="92">
        <v>319</v>
      </c>
      <c r="G840" s="37">
        <v>3.3323541666666667</v>
      </c>
      <c r="H840" s="4">
        <v>118.65925925925924</v>
      </c>
      <c r="I840" s="37">
        <v>6.1679814814814833</v>
      </c>
      <c r="J840" s="4">
        <v>10.73104166666667</v>
      </c>
      <c r="K840" s="37">
        <v>10.875208333333331</v>
      </c>
      <c r="L840" s="4">
        <v>10.813124999999999</v>
      </c>
      <c r="M840" s="37">
        <v>6.7878333333333352</v>
      </c>
      <c r="N840" s="5">
        <v>340.131946153846</v>
      </c>
      <c r="O840" s="41">
        <v>340.131946153846</v>
      </c>
      <c r="P840" s="4">
        <v>29.38740014769229</v>
      </c>
      <c r="Q840" s="44">
        <f t="shared" si="28"/>
        <v>29.387400147692297</v>
      </c>
      <c r="R840" s="8">
        <v>123.5</v>
      </c>
      <c r="S840" s="89">
        <v>901.13009999999997</v>
      </c>
      <c r="T840" s="27"/>
      <c r="U840" s="89">
        <v>70870.263442585827</v>
      </c>
      <c r="V840" s="51">
        <v>3.394212236031327E-2</v>
      </c>
      <c r="W840" s="9">
        <v>4.1319162688248411E-4</v>
      </c>
      <c r="X840" s="86">
        <f t="shared" si="29"/>
        <v>10526.641162947037</v>
      </c>
    </row>
    <row r="841" spans="1:24" x14ac:dyDescent="0.3">
      <c r="A841" s="93">
        <v>2008</v>
      </c>
      <c r="B841" s="100">
        <v>39768</v>
      </c>
      <c r="C841" s="33">
        <v>11</v>
      </c>
      <c r="D841" s="2">
        <v>16</v>
      </c>
      <c r="E841" s="33">
        <v>320</v>
      </c>
      <c r="F841" s="92">
        <v>320</v>
      </c>
      <c r="G841" s="37">
        <v>4.628729166666667</v>
      </c>
      <c r="H841" s="4">
        <v>118.06666666666668</v>
      </c>
      <c r="I841" s="37">
        <v>5.6531562500000003</v>
      </c>
      <c r="J841" s="4">
        <v>10.574791666666664</v>
      </c>
      <c r="K841" s="37">
        <v>10.757083333333341</v>
      </c>
      <c r="L841" s="4">
        <v>10.607291666666667</v>
      </c>
      <c r="M841" s="37">
        <v>6.6144791666666682</v>
      </c>
      <c r="N841" s="5">
        <v>529.65342999999996</v>
      </c>
      <c r="O841" s="41">
        <v>529.65342999999996</v>
      </c>
      <c r="P841" s="4">
        <v>45.762056351999995</v>
      </c>
      <c r="Q841" s="44">
        <f t="shared" si="28"/>
        <v>45.762056351999995</v>
      </c>
      <c r="R841" s="8">
        <v>123.71193771626299</v>
      </c>
      <c r="S841" s="89">
        <v>902.67652145833301</v>
      </c>
      <c r="T841" s="27"/>
      <c r="U841" s="89">
        <v>70846.73275269357</v>
      </c>
      <c r="V841" s="51">
        <v>5.3119954036589173E-2</v>
      </c>
      <c r="W841" s="9">
        <v>6.436500487016824E-4</v>
      </c>
      <c r="X841" s="86">
        <f t="shared" si="29"/>
        <v>10572.403219299036</v>
      </c>
    </row>
    <row r="842" spans="1:24" x14ac:dyDescent="0.3">
      <c r="A842" s="93">
        <v>2008</v>
      </c>
      <c r="B842" s="100">
        <v>39769</v>
      </c>
      <c r="C842" s="33">
        <v>11</v>
      </c>
      <c r="D842" s="2">
        <v>17</v>
      </c>
      <c r="E842" s="33">
        <v>321</v>
      </c>
      <c r="F842" s="92">
        <v>321</v>
      </c>
      <c r="G842" s="37">
        <v>4.4041041666666674</v>
      </c>
      <c r="H842" s="4">
        <v>118.3333333333333</v>
      </c>
      <c r="I842" s="37">
        <v>6.1289583333333351</v>
      </c>
      <c r="J842" s="4">
        <v>10.429583333333332</v>
      </c>
      <c r="K842" s="37">
        <v>10.788958333333339</v>
      </c>
      <c r="L842" s="4">
        <v>10.446666666666665</v>
      </c>
      <c r="M842" s="37">
        <v>6.8671842105263154</v>
      </c>
      <c r="N842" s="5">
        <v>317.46608750000001</v>
      </c>
      <c r="O842" s="41">
        <v>317.46608750000001</v>
      </c>
      <c r="P842" s="4">
        <v>27.42906996</v>
      </c>
      <c r="Q842" s="44">
        <f t="shared" si="28"/>
        <v>27.42906996</v>
      </c>
      <c r="R842" s="8">
        <v>124.127162629758</v>
      </c>
      <c r="S842" s="89">
        <v>905.70625833333304</v>
      </c>
      <c r="T842" s="27"/>
      <c r="U842" s="89">
        <v>70823.202062801312</v>
      </c>
      <c r="V842" s="51">
        <v>3.176752972733201E-2</v>
      </c>
      <c r="W842" s="9">
        <v>3.8593071213506651E-4</v>
      </c>
      <c r="X842" s="86">
        <f t="shared" si="29"/>
        <v>10599.832289259037</v>
      </c>
    </row>
    <row r="843" spans="1:24" x14ac:dyDescent="0.3">
      <c r="A843" s="93">
        <v>2008</v>
      </c>
      <c r="B843" s="100">
        <v>39770</v>
      </c>
      <c r="C843" s="33">
        <v>11</v>
      </c>
      <c r="D843" s="2">
        <v>18</v>
      </c>
      <c r="E843" s="33">
        <v>322</v>
      </c>
      <c r="F843" s="92">
        <v>322</v>
      </c>
      <c r="G843" s="37">
        <v>2.0510416666666664</v>
      </c>
      <c r="H843" s="4">
        <v>117.67916666666663</v>
      </c>
      <c r="I843" s="37">
        <v>4.7159479166666669</v>
      </c>
      <c r="J843" s="4">
        <v>10.401458333333331</v>
      </c>
      <c r="K843" s="37">
        <v>11.134374999999997</v>
      </c>
      <c r="L843" s="4">
        <v>10.500208333333335</v>
      </c>
      <c r="M843" s="37">
        <v>6.3732708333333354</v>
      </c>
      <c r="N843" s="5">
        <v>428.15429999999998</v>
      </c>
      <c r="O843" s="41">
        <v>428.15429999999998</v>
      </c>
      <c r="P843" s="4">
        <v>36.992531519999993</v>
      </c>
      <c r="Q843" s="44">
        <f t="shared" si="28"/>
        <v>36.992531519999993</v>
      </c>
      <c r="R843" s="8">
        <v>124.542387543253</v>
      </c>
      <c r="S843" s="89">
        <v>908.73598208333306</v>
      </c>
      <c r="T843" s="27"/>
      <c r="U843" s="89">
        <v>70799.671372909055</v>
      </c>
      <c r="V843" s="51">
        <v>4.3081808838033545E-2</v>
      </c>
      <c r="W843" s="9">
        <v>5.2067454904559766E-4</v>
      </c>
      <c r="X843" s="86">
        <f t="shared" si="29"/>
        <v>10636.824820779037</v>
      </c>
    </row>
    <row r="844" spans="1:24" x14ac:dyDescent="0.3">
      <c r="A844" s="93">
        <v>2008</v>
      </c>
      <c r="B844" s="100">
        <v>39771</v>
      </c>
      <c r="C844" s="33">
        <v>11</v>
      </c>
      <c r="D844" s="2">
        <v>19</v>
      </c>
      <c r="E844" s="33">
        <v>323</v>
      </c>
      <c r="F844" s="92">
        <v>323</v>
      </c>
      <c r="G844" s="37">
        <v>1.1778958333333331</v>
      </c>
      <c r="H844" s="4">
        <v>117.34166666666665</v>
      </c>
      <c r="I844" s="37">
        <v>3.4621354166666669</v>
      </c>
      <c r="J844" s="4">
        <v>10.040416666666667</v>
      </c>
      <c r="K844" s="37">
        <v>11.016875000000004</v>
      </c>
      <c r="L844" s="4">
        <v>10.346666666666668</v>
      </c>
      <c r="M844" s="37">
        <v>6.0986666666666665</v>
      </c>
      <c r="N844" s="5" t="s">
        <v>27</v>
      </c>
      <c r="O844" s="41">
        <v>399.35210909090898</v>
      </c>
      <c r="P844" s="4" t="s">
        <v>27</v>
      </c>
      <c r="Q844" s="44">
        <f t="shared" si="28"/>
        <v>34.504022225454541</v>
      </c>
      <c r="R844" s="8">
        <v>124.957612456747</v>
      </c>
      <c r="S844" s="89">
        <v>911.76571791666697</v>
      </c>
      <c r="T844" s="27"/>
      <c r="U844" s="89">
        <v>70776.140683016798</v>
      </c>
      <c r="V844" s="51" t="s">
        <v>27</v>
      </c>
      <c r="W844" s="9" t="s">
        <v>27</v>
      </c>
      <c r="X844" s="86">
        <f t="shared" si="29"/>
        <v>10671.32884300449</v>
      </c>
    </row>
    <row r="845" spans="1:24" x14ac:dyDescent="0.3">
      <c r="A845" s="93">
        <v>2008</v>
      </c>
      <c r="B845" s="100">
        <v>39772</v>
      </c>
      <c r="C845" s="33">
        <v>11</v>
      </c>
      <c r="D845" s="2">
        <v>20</v>
      </c>
      <c r="E845" s="33">
        <v>324</v>
      </c>
      <c r="F845" s="92">
        <v>324</v>
      </c>
      <c r="G845" s="37">
        <v>1.4649791666666674</v>
      </c>
      <c r="H845" s="4">
        <v>116.28333333333335</v>
      </c>
      <c r="I845" s="37">
        <v>4.104729166666667</v>
      </c>
      <c r="J845" s="4">
        <v>9.7195833333333344</v>
      </c>
      <c r="K845" s="37">
        <v>10.591041666666666</v>
      </c>
      <c r="L845" s="4">
        <v>9.8106249999999964</v>
      </c>
      <c r="M845" s="37">
        <v>6.0524999999999993</v>
      </c>
      <c r="N845" s="5" t="s">
        <v>27</v>
      </c>
      <c r="O845" s="41">
        <v>370.54991818181799</v>
      </c>
      <c r="P845" s="4" t="s">
        <v>27</v>
      </c>
      <c r="Q845" s="44">
        <f t="shared" si="28"/>
        <v>32.015512930909075</v>
      </c>
      <c r="R845" s="8">
        <v>125.372837370242</v>
      </c>
      <c r="S845" s="89">
        <v>914.79544166666699</v>
      </c>
      <c r="T845" s="27"/>
      <c r="U845" s="89">
        <v>70752.609993124541</v>
      </c>
      <c r="V845" s="51" t="s">
        <v>27</v>
      </c>
      <c r="W845" s="9" t="s">
        <v>27</v>
      </c>
      <c r="X845" s="86">
        <f t="shared" si="29"/>
        <v>10703.3443559354</v>
      </c>
    </row>
    <row r="846" spans="1:24" x14ac:dyDescent="0.3">
      <c r="A846" s="93">
        <v>2008</v>
      </c>
      <c r="B846" s="100">
        <v>39773</v>
      </c>
      <c r="C846" s="33">
        <v>11</v>
      </c>
      <c r="D846" s="2">
        <v>21</v>
      </c>
      <c r="E846" s="33">
        <v>325</v>
      </c>
      <c r="F846" s="92">
        <v>325</v>
      </c>
      <c r="G846" s="37">
        <v>0.19091666666666662</v>
      </c>
      <c r="H846" s="4">
        <v>116.21666666666665</v>
      </c>
      <c r="I846" s="37">
        <v>3.13728125</v>
      </c>
      <c r="J846" s="4">
        <v>9.7379166666666688</v>
      </c>
      <c r="K846" s="37">
        <v>10.609166666666667</v>
      </c>
      <c r="L846" s="4">
        <v>9.8683333333333287</v>
      </c>
      <c r="M846" s="37">
        <v>4.8328541666666656</v>
      </c>
      <c r="N846" s="5" t="s">
        <v>27</v>
      </c>
      <c r="O846" s="41">
        <v>341.74772727272699</v>
      </c>
      <c r="P846" s="4" t="s">
        <v>27</v>
      </c>
      <c r="Q846" s="44">
        <f t="shared" si="28"/>
        <v>29.527003636363606</v>
      </c>
      <c r="R846" s="8">
        <v>125.78806228373701</v>
      </c>
      <c r="S846" s="89">
        <v>917.82517854166599</v>
      </c>
      <c r="T846" s="27"/>
      <c r="U846" s="89">
        <v>70729.079303232284</v>
      </c>
      <c r="V846" s="51" t="s">
        <v>27</v>
      </c>
      <c r="W846" s="9" t="s">
        <v>27</v>
      </c>
      <c r="X846" s="86">
        <f t="shared" si="29"/>
        <v>10732.871359571764</v>
      </c>
    </row>
    <row r="847" spans="1:24" x14ac:dyDescent="0.3">
      <c r="A847" s="93">
        <v>2008</v>
      </c>
      <c r="B847" s="100">
        <v>39774</v>
      </c>
      <c r="C847" s="33">
        <v>11</v>
      </c>
      <c r="D847" s="2">
        <v>22</v>
      </c>
      <c r="E847" s="33">
        <v>326</v>
      </c>
      <c r="F847" s="92">
        <v>326</v>
      </c>
      <c r="G847" s="37">
        <v>10.791100000000002</v>
      </c>
      <c r="H847" s="4">
        <v>123.94499999999998</v>
      </c>
      <c r="I847" s="37">
        <v>12.102875000000001</v>
      </c>
      <c r="J847" s="4">
        <v>9.5892499999999963</v>
      </c>
      <c r="K847" s="37">
        <v>10.420749999999996</v>
      </c>
      <c r="L847" s="4">
        <v>9.7219999999999995</v>
      </c>
      <c r="M847" s="37">
        <v>6.7413000000000007</v>
      </c>
      <c r="N847" s="5" t="s">
        <v>27</v>
      </c>
      <c r="O847" s="41">
        <v>312.94553636363599</v>
      </c>
      <c r="P847" s="4" t="s">
        <v>27</v>
      </c>
      <c r="Q847" s="44">
        <f t="shared" si="28"/>
        <v>27.038494341818147</v>
      </c>
      <c r="R847" s="8">
        <v>126</v>
      </c>
      <c r="S847" s="89">
        <v>919.37159999999903</v>
      </c>
      <c r="T847" s="27"/>
      <c r="U847" s="89">
        <v>70705.548613340026</v>
      </c>
      <c r="V847" s="51" t="s">
        <v>27</v>
      </c>
      <c r="W847" s="9" t="s">
        <v>27</v>
      </c>
      <c r="X847" s="86">
        <f t="shared" si="29"/>
        <v>10759.909853913581</v>
      </c>
    </row>
    <row r="848" spans="1:24" x14ac:dyDescent="0.3">
      <c r="A848" s="93">
        <v>2008</v>
      </c>
      <c r="B848" s="100">
        <v>39775</v>
      </c>
      <c r="C848" s="33">
        <v>11</v>
      </c>
      <c r="D848" s="2">
        <v>23</v>
      </c>
      <c r="E848" s="33">
        <v>327</v>
      </c>
      <c r="F848" s="92">
        <v>327</v>
      </c>
      <c r="G848" s="37">
        <v>5.2236458333333324</v>
      </c>
      <c r="H848" s="4">
        <v>127.70833333333337</v>
      </c>
      <c r="I848" s="37">
        <v>7.5236666666666689</v>
      </c>
      <c r="J848" s="4">
        <v>9.415416666666669</v>
      </c>
      <c r="K848" s="37">
        <v>10.165208333333334</v>
      </c>
      <c r="L848" s="4">
        <v>9.4091666666666658</v>
      </c>
      <c r="M848" s="37">
        <v>7.554185185185184</v>
      </c>
      <c r="N848" s="5" t="s">
        <v>27</v>
      </c>
      <c r="O848" s="41">
        <v>284.143345454545</v>
      </c>
      <c r="P848" s="4" t="s">
        <v>27</v>
      </c>
      <c r="Q848" s="44">
        <f t="shared" si="28"/>
        <v>24.549985047272688</v>
      </c>
      <c r="R848" s="8">
        <v>127.70833</v>
      </c>
      <c r="S848" s="89">
        <v>931.83659999999998</v>
      </c>
      <c r="T848" s="27"/>
      <c r="U848" s="89">
        <v>70682.017923447769</v>
      </c>
      <c r="V848" s="51" t="s">
        <v>27</v>
      </c>
      <c r="W848" s="9" t="s">
        <v>27</v>
      </c>
      <c r="X848" s="86">
        <f t="shared" si="29"/>
        <v>10784.459838960855</v>
      </c>
    </row>
    <row r="849" spans="1:24" x14ac:dyDescent="0.3">
      <c r="A849" s="93">
        <v>2008</v>
      </c>
      <c r="B849" s="100">
        <v>39776</v>
      </c>
      <c r="C849" s="33">
        <v>11</v>
      </c>
      <c r="D849" s="2">
        <v>24</v>
      </c>
      <c r="E849" s="33">
        <v>328</v>
      </c>
      <c r="F849" s="92">
        <v>328</v>
      </c>
      <c r="G849" s="37">
        <v>-1.239625</v>
      </c>
      <c r="H849" s="4">
        <v>128.36875000000003</v>
      </c>
      <c r="I849" s="37">
        <v>1.7309375</v>
      </c>
      <c r="J849" s="4">
        <v>9.7861111111111097</v>
      </c>
      <c r="K849" s="37">
        <v>10.121666666666668</v>
      </c>
      <c r="L849" s="4">
        <v>10.431458333333332</v>
      </c>
      <c r="M849" s="37">
        <v>5.099124999999999</v>
      </c>
      <c r="N849" s="5" t="s">
        <v>27</v>
      </c>
      <c r="O849" s="41">
        <v>255.341154545455</v>
      </c>
      <c r="P849" s="4" t="s">
        <v>27</v>
      </c>
      <c r="Q849" s="44">
        <f t="shared" si="28"/>
        <v>22.061475752727311</v>
      </c>
      <c r="R849" s="8">
        <v>128.36875000000001</v>
      </c>
      <c r="S849" s="89">
        <v>936.65542000000005</v>
      </c>
      <c r="T849" s="27"/>
      <c r="U849" s="89">
        <v>70658.487233555512</v>
      </c>
      <c r="V849" s="51" t="s">
        <v>27</v>
      </c>
      <c r="W849" s="9" t="s">
        <v>27</v>
      </c>
      <c r="X849" s="86">
        <f t="shared" si="29"/>
        <v>10806.521314713582</v>
      </c>
    </row>
    <row r="850" spans="1:24" x14ac:dyDescent="0.3">
      <c r="A850" s="93">
        <v>2008</v>
      </c>
      <c r="B850" s="100">
        <v>39777</v>
      </c>
      <c r="C850" s="33">
        <v>11</v>
      </c>
      <c r="D850" s="2">
        <v>25</v>
      </c>
      <c r="E850" s="33">
        <v>329</v>
      </c>
      <c r="F850" s="92">
        <v>329</v>
      </c>
      <c r="G850" s="37">
        <v>1.6411428571428572</v>
      </c>
      <c r="H850" s="4">
        <v>128.47857142857143</v>
      </c>
      <c r="I850" s="37">
        <v>3.8574285714285712</v>
      </c>
      <c r="J850" s="4">
        <v>9.6418948412698438</v>
      </c>
      <c r="K850" s="37">
        <v>10.001656746031747</v>
      </c>
      <c r="L850" s="4">
        <v>10.293829365079363</v>
      </c>
      <c r="M850" s="37">
        <v>3.3339488636363641</v>
      </c>
      <c r="N850" s="5" t="s">
        <v>27</v>
      </c>
      <c r="O850" s="41">
        <v>226.538963636364</v>
      </c>
      <c r="P850" s="4" t="s">
        <v>27</v>
      </c>
      <c r="Q850" s="44">
        <f t="shared" si="28"/>
        <v>19.572966458181849</v>
      </c>
      <c r="R850" s="8">
        <v>128.47856999999999</v>
      </c>
      <c r="S850" s="89">
        <v>937.45672999999999</v>
      </c>
      <c r="T850" s="27"/>
      <c r="U850" s="89">
        <v>70634.956543663255</v>
      </c>
      <c r="V850" s="51" t="s">
        <v>27</v>
      </c>
      <c r="W850" s="9" t="s">
        <v>27</v>
      </c>
      <c r="X850" s="86">
        <f t="shared" si="29"/>
        <v>10826.094281171763</v>
      </c>
    </row>
    <row r="851" spans="1:24" x14ac:dyDescent="0.3">
      <c r="A851" s="93">
        <v>2008</v>
      </c>
      <c r="B851" s="100">
        <v>39778</v>
      </c>
      <c r="C851" s="33">
        <v>11</v>
      </c>
      <c r="D851" s="2">
        <v>26</v>
      </c>
      <c r="E851" s="33">
        <v>330</v>
      </c>
      <c r="F851" s="92">
        <v>330</v>
      </c>
      <c r="G851" s="37">
        <v>-3.3956249999999994</v>
      </c>
      <c r="H851" s="4">
        <v>128.68333333333334</v>
      </c>
      <c r="I851" s="37">
        <v>3.819791666666672E-2</v>
      </c>
      <c r="J851" s="4">
        <v>9.4130555555555535</v>
      </c>
      <c r="K851" s="37">
        <v>10.022291666666668</v>
      </c>
      <c r="L851" s="4">
        <v>10.187291666666667</v>
      </c>
      <c r="M851" s="37">
        <v>3.1420870662329006</v>
      </c>
      <c r="N851" s="5" t="s">
        <v>27</v>
      </c>
      <c r="O851" s="41">
        <v>197.73677272727301</v>
      </c>
      <c r="P851" s="4" t="s">
        <v>27</v>
      </c>
      <c r="Q851" s="44">
        <f t="shared" si="28"/>
        <v>17.084457163636387</v>
      </c>
      <c r="R851" s="8">
        <v>128.68333000000001</v>
      </c>
      <c r="S851" s="89">
        <v>938.95078999999998</v>
      </c>
      <c r="T851" s="27"/>
      <c r="U851" s="89">
        <v>70611.425853770997</v>
      </c>
      <c r="V851" s="51" t="s">
        <v>27</v>
      </c>
      <c r="W851" s="9" t="s">
        <v>27</v>
      </c>
      <c r="X851" s="86">
        <f t="shared" si="29"/>
        <v>10843.1787383354</v>
      </c>
    </row>
    <row r="852" spans="1:24" x14ac:dyDescent="0.3">
      <c r="A852" s="93">
        <v>2008</v>
      </c>
      <c r="B852" s="100">
        <v>39779</v>
      </c>
      <c r="C852" s="33">
        <v>11</v>
      </c>
      <c r="D852" s="2">
        <v>27</v>
      </c>
      <c r="E852" s="33">
        <v>331</v>
      </c>
      <c r="F852" s="92">
        <v>331</v>
      </c>
      <c r="G852" s="37">
        <v>-1.6222291666666677</v>
      </c>
      <c r="H852" s="4">
        <v>134.20000000000002</v>
      </c>
      <c r="I852" s="37">
        <v>0.27799999999999986</v>
      </c>
      <c r="J852" s="4">
        <v>9.2664583333333326</v>
      </c>
      <c r="K852" s="37">
        <v>9.9322916666666696</v>
      </c>
      <c r="L852" s="4">
        <v>10.017638888888889</v>
      </c>
      <c r="M852" s="37">
        <v>3.8554027777777793</v>
      </c>
      <c r="N852" s="5" t="s">
        <v>27</v>
      </c>
      <c r="O852" s="41">
        <v>168.93458181818201</v>
      </c>
      <c r="P852" s="4" t="s">
        <v>27</v>
      </c>
      <c r="Q852" s="44">
        <f t="shared" si="28"/>
        <v>14.595947869090928</v>
      </c>
      <c r="R852" s="8">
        <v>134.19999999999999</v>
      </c>
      <c r="S852" s="89">
        <v>979.20371999999998</v>
      </c>
      <c r="T852" s="27"/>
      <c r="U852" s="89">
        <v>70587.89516387874</v>
      </c>
      <c r="V852" s="51" t="s">
        <v>27</v>
      </c>
      <c r="W852" s="9" t="s">
        <v>27</v>
      </c>
      <c r="X852" s="86">
        <f t="shared" si="29"/>
        <v>10857.774686204491</v>
      </c>
    </row>
    <row r="853" spans="1:24" x14ac:dyDescent="0.3">
      <c r="A853" s="93">
        <v>2008</v>
      </c>
      <c r="B853" s="100">
        <v>39780</v>
      </c>
      <c r="C853" s="33">
        <v>11</v>
      </c>
      <c r="D853" s="2">
        <v>28</v>
      </c>
      <c r="E853" s="33">
        <v>332</v>
      </c>
      <c r="F853" s="92">
        <v>332</v>
      </c>
      <c r="G853" s="37">
        <v>-2.5625833333333339</v>
      </c>
      <c r="H853" s="4">
        <v>134.70833333333334</v>
      </c>
      <c r="I853" s="37">
        <v>-2.1351744237588646</v>
      </c>
      <c r="J853" s="4">
        <v>9.0424305555555549</v>
      </c>
      <c r="K853" s="37">
        <v>9.808263888888888</v>
      </c>
      <c r="L853" s="4">
        <v>9.8629861111111126</v>
      </c>
      <c r="M853" s="37">
        <v>3.8166805555555556</v>
      </c>
      <c r="N853" s="5" t="s">
        <v>27</v>
      </c>
      <c r="O853" s="41">
        <v>140.13239090909099</v>
      </c>
      <c r="P853" s="4" t="s">
        <v>27</v>
      </c>
      <c r="Q853" s="44">
        <f t="shared" si="28"/>
        <v>12.107438574545462</v>
      </c>
      <c r="R853" s="8">
        <v>134.70832999999999</v>
      </c>
      <c r="S853" s="89">
        <v>982.91279999999904</v>
      </c>
      <c r="T853" s="27"/>
      <c r="U853" s="89">
        <v>70564.364473986483</v>
      </c>
      <c r="V853" s="51" t="s">
        <v>27</v>
      </c>
      <c r="W853" s="9" t="s">
        <v>27</v>
      </c>
      <c r="X853" s="86">
        <f t="shared" si="29"/>
        <v>10869.882124779037</v>
      </c>
    </row>
    <row r="854" spans="1:24" x14ac:dyDescent="0.3">
      <c r="A854" s="93">
        <v>2008</v>
      </c>
      <c r="B854" s="100">
        <v>39781</v>
      </c>
      <c r="C854" s="33">
        <v>11</v>
      </c>
      <c r="D854" s="2">
        <v>29</v>
      </c>
      <c r="E854" s="33">
        <v>333</v>
      </c>
      <c r="F854" s="92">
        <v>333</v>
      </c>
      <c r="G854" s="37">
        <v>-0.47977272727272707</v>
      </c>
      <c r="H854" s="4">
        <v>128.69772727272729</v>
      </c>
      <c r="I854" s="37">
        <v>-1.2924545454545453</v>
      </c>
      <c r="J854" s="4">
        <v>8.6316375291375298</v>
      </c>
      <c r="K854" s="37">
        <v>9.4523717948717962</v>
      </c>
      <c r="L854" s="4">
        <v>9.2808624708624681</v>
      </c>
      <c r="M854" s="37">
        <v>3.4372264189299071</v>
      </c>
      <c r="N854" s="5">
        <v>111.3302</v>
      </c>
      <c r="O854" s="41">
        <v>111.3302</v>
      </c>
      <c r="P854" s="4">
        <v>9.6189292800000015</v>
      </c>
      <c r="Q854" s="44">
        <f t="shared" si="28"/>
        <v>9.6189292799999997</v>
      </c>
      <c r="R854" s="8">
        <v>128.69773000000001</v>
      </c>
      <c r="S854" s="89">
        <v>939.05586000000005</v>
      </c>
      <c r="T854" s="27"/>
      <c r="U854" s="89">
        <v>70540.833784094226</v>
      </c>
      <c r="V854" s="51">
        <v>1.0243192047654989E-2</v>
      </c>
      <c r="W854" s="9">
        <v>1.3591802860971644E-4</v>
      </c>
      <c r="X854" s="86">
        <f t="shared" si="29"/>
        <v>10879.501054059037</v>
      </c>
    </row>
    <row r="855" spans="1:24" x14ac:dyDescent="0.3">
      <c r="A855" s="93">
        <v>2008</v>
      </c>
      <c r="B855" s="100">
        <v>39782</v>
      </c>
      <c r="C855" s="33">
        <v>11</v>
      </c>
      <c r="D855" s="2">
        <v>30</v>
      </c>
      <c r="E855" s="33">
        <v>334</v>
      </c>
      <c r="F855" s="92">
        <v>334</v>
      </c>
      <c r="G855" s="37">
        <v>5.5847083333333343</v>
      </c>
      <c r="H855" s="4">
        <v>122.7520833333333</v>
      </c>
      <c r="I855" s="37">
        <v>6.9731666666666676</v>
      </c>
      <c r="J855" s="4">
        <v>8.5292708333333351</v>
      </c>
      <c r="K855" s="37">
        <v>9.2052083333333314</v>
      </c>
      <c r="L855" s="4">
        <v>9.0711458333333326</v>
      </c>
      <c r="M855" s="37">
        <v>5.9685000000000015</v>
      </c>
      <c r="N855" s="5">
        <v>270.36524827586197</v>
      </c>
      <c r="O855" s="41">
        <v>270.36524827586197</v>
      </c>
      <c r="P855" s="4">
        <v>23.359557451034473</v>
      </c>
      <c r="Q855" s="44">
        <f t="shared" si="28"/>
        <v>23.359557451034473</v>
      </c>
      <c r="R855" s="8">
        <v>122.75208000000001</v>
      </c>
      <c r="S855" s="89">
        <v>895.67282999999998</v>
      </c>
      <c r="T855" s="27"/>
      <c r="U855" s="89">
        <v>70517.303094201969</v>
      </c>
      <c r="V855" s="51">
        <v>2.6080457187503122E-2</v>
      </c>
      <c r="W855" s="9">
        <v>3.3019435373302748E-4</v>
      </c>
      <c r="X855" s="86">
        <f t="shared" si="29"/>
        <v>10902.860611510072</v>
      </c>
    </row>
    <row r="856" spans="1:24" x14ac:dyDescent="0.3">
      <c r="A856" s="93">
        <v>2008</v>
      </c>
      <c r="B856" s="100">
        <v>39783</v>
      </c>
      <c r="C856" s="33">
        <v>12</v>
      </c>
      <c r="D856" s="2">
        <v>1</v>
      </c>
      <c r="E856" s="33">
        <v>335</v>
      </c>
      <c r="F856" s="92">
        <v>335</v>
      </c>
      <c r="G856" s="37">
        <v>-0.46779166666666677</v>
      </c>
      <c r="H856" s="4">
        <v>119.79791666666667</v>
      </c>
      <c r="I856" s="37">
        <v>2.3086238918439719</v>
      </c>
      <c r="J856" s="4">
        <v>8.4765625000000036</v>
      </c>
      <c r="K856" s="37">
        <v>9.1218749999999993</v>
      </c>
      <c r="L856" s="4">
        <v>8.7033333333333331</v>
      </c>
      <c r="M856" s="37">
        <v>4.8682291666666675</v>
      </c>
      <c r="N856" s="5">
        <v>174.716434615385</v>
      </c>
      <c r="O856" s="41">
        <v>174.716434615385</v>
      </c>
      <c r="P856" s="4">
        <v>15.095499950769264</v>
      </c>
      <c r="Q856" s="44">
        <f t="shared" si="28"/>
        <v>15.095499950769264</v>
      </c>
      <c r="R856" s="8">
        <v>119.79792</v>
      </c>
      <c r="S856" s="89">
        <v>874.11749999999995</v>
      </c>
      <c r="T856" s="27"/>
      <c r="U856" s="89">
        <v>70493.772404309711</v>
      </c>
      <c r="V856" s="51">
        <v>1.7269417804522152E-2</v>
      </c>
      <c r="W856" s="9">
        <v>2.1345546822165305E-4</v>
      </c>
      <c r="X856" s="86">
        <f t="shared" si="29"/>
        <v>10917.95611146084</v>
      </c>
    </row>
    <row r="857" spans="1:24" x14ac:dyDescent="0.3">
      <c r="A857" s="93">
        <v>2008</v>
      </c>
      <c r="B857" s="100">
        <v>39784</v>
      </c>
      <c r="C857" s="33">
        <v>12</v>
      </c>
      <c r="D857" s="2">
        <v>2</v>
      </c>
      <c r="E857" s="33">
        <v>336</v>
      </c>
      <c r="F857" s="92">
        <v>336</v>
      </c>
      <c r="G857" s="37">
        <v>-3.2967291666666658</v>
      </c>
      <c r="H857" s="4">
        <v>121.30208333333336</v>
      </c>
      <c r="I857" s="37">
        <v>-0.32722916666666657</v>
      </c>
      <c r="J857" s="4">
        <v>8.3127083333333331</v>
      </c>
      <c r="K857" s="37">
        <v>8.9989583333333343</v>
      </c>
      <c r="L857" s="4">
        <v>8.5222916666666677</v>
      </c>
      <c r="M857" s="37">
        <v>2.8135729166666672</v>
      </c>
      <c r="N857" s="5">
        <v>192.168164516129</v>
      </c>
      <c r="O857" s="41">
        <v>192.168164516129</v>
      </c>
      <c r="P857" s="4">
        <v>16.603329414193542</v>
      </c>
      <c r="Q857" s="44">
        <f t="shared" si="28"/>
        <v>16.603329414193549</v>
      </c>
      <c r="R857" s="8">
        <v>121.30208</v>
      </c>
      <c r="S857" s="89">
        <v>885.09276</v>
      </c>
      <c r="T857" s="27"/>
      <c r="U857" s="89">
        <v>70470.241714417454</v>
      </c>
      <c r="V857" s="51">
        <v>1.8758857563774239E-2</v>
      </c>
      <c r="W857" s="9">
        <v>2.3486038874177007E-4</v>
      </c>
      <c r="X857" s="86">
        <f t="shared" si="29"/>
        <v>10934.559440875035</v>
      </c>
    </row>
    <row r="858" spans="1:24" x14ac:dyDescent="0.3">
      <c r="A858" s="93">
        <v>2008</v>
      </c>
      <c r="B858" s="100">
        <v>39785</v>
      </c>
      <c r="C858" s="33">
        <v>12</v>
      </c>
      <c r="D858" s="2">
        <v>3</v>
      </c>
      <c r="E858" s="33">
        <v>337</v>
      </c>
      <c r="F858" s="92">
        <v>337</v>
      </c>
      <c r="G858" s="37">
        <v>-2.9246250000000003</v>
      </c>
      <c r="H858" s="4">
        <v>127.29375000000003</v>
      </c>
      <c r="I858" s="37">
        <v>-0.56377083333333355</v>
      </c>
      <c r="J858" s="4">
        <v>8.180112007168459</v>
      </c>
      <c r="K858" s="37">
        <v>8.8578673835125432</v>
      </c>
      <c r="L858" s="4">
        <v>8.3781496415770604</v>
      </c>
      <c r="M858" s="37">
        <v>2.317727150537634</v>
      </c>
      <c r="N858" s="5">
        <v>253.22390909090899</v>
      </c>
      <c r="O858" s="41">
        <v>253.22390909090899</v>
      </c>
      <c r="P858" s="4">
        <v>21.878545745454534</v>
      </c>
      <c r="Q858" s="44">
        <f t="shared" si="28"/>
        <v>21.878545745454538</v>
      </c>
      <c r="R858" s="8">
        <v>127.29375</v>
      </c>
      <c r="S858" s="89">
        <v>928.81158000000096</v>
      </c>
      <c r="T858" s="31">
        <v>34157.916942841337</v>
      </c>
      <c r="U858" s="89">
        <v>70446.711024525197</v>
      </c>
      <c r="V858" s="51">
        <v>2.3555418886775023E-2</v>
      </c>
      <c r="W858" s="9">
        <v>3.0959069882863178E-4</v>
      </c>
      <c r="X858" s="86">
        <f t="shared" si="29"/>
        <v>10956.437986620489</v>
      </c>
    </row>
    <row r="859" spans="1:24" x14ac:dyDescent="0.3">
      <c r="A859" s="93">
        <v>2008</v>
      </c>
      <c r="B859" s="100">
        <v>39786</v>
      </c>
      <c r="C859" s="33">
        <v>12</v>
      </c>
      <c r="D859" s="2">
        <v>4</v>
      </c>
      <c r="E859" s="33">
        <v>338</v>
      </c>
      <c r="F859" s="92">
        <v>338</v>
      </c>
      <c r="G859" s="37">
        <v>-4.8517916666666663</v>
      </c>
      <c r="H859" s="4">
        <v>134.53124999999997</v>
      </c>
      <c r="I859" s="37">
        <v>-2.9398437499999996</v>
      </c>
      <c r="J859" s="4">
        <v>8.0854861111111109</v>
      </c>
      <c r="K859" s="37">
        <v>8.8154861111111114</v>
      </c>
      <c r="L859" s="4">
        <v>8.3593055555555562</v>
      </c>
      <c r="M859" s="37">
        <v>2.2690555555555556</v>
      </c>
      <c r="N859" s="5" t="s">
        <v>27</v>
      </c>
      <c r="O859" s="41">
        <v>111.87383939393899</v>
      </c>
      <c r="P859" s="4" t="s">
        <v>27</v>
      </c>
      <c r="Q859" s="44">
        <f t="shared" si="28"/>
        <v>9.6658997236363291</v>
      </c>
      <c r="R859" s="8">
        <v>134.53125</v>
      </c>
      <c r="S859" s="89">
        <v>981.62071999999898</v>
      </c>
      <c r="T859" s="27"/>
      <c r="U859" s="89">
        <v>70423.18033463294</v>
      </c>
      <c r="V859" s="51" t="s">
        <v>27</v>
      </c>
      <c r="W859" s="9" t="s">
        <v>27</v>
      </c>
      <c r="X859" s="86">
        <f t="shared" si="29"/>
        <v>10966.103886344124</v>
      </c>
    </row>
    <row r="860" spans="1:24" x14ac:dyDescent="0.3">
      <c r="A860" s="93">
        <v>2008</v>
      </c>
      <c r="B860" s="100">
        <v>39787</v>
      </c>
      <c r="C860" s="33">
        <v>12</v>
      </c>
      <c r="D860" s="2">
        <v>5</v>
      </c>
      <c r="E860" s="33">
        <v>339</v>
      </c>
      <c r="F860" s="92">
        <v>339</v>
      </c>
      <c r="G860" s="37">
        <v>-5.4479791666666664</v>
      </c>
      <c r="H860" s="4">
        <v>134.83124999999998</v>
      </c>
      <c r="I860" s="37">
        <v>-3.3873854166666648</v>
      </c>
      <c r="J860" s="4">
        <v>7.9733333333333336</v>
      </c>
      <c r="K860" s="37">
        <v>8.6040972222222223</v>
      </c>
      <c r="L860" s="4">
        <v>8.1013194444444423</v>
      </c>
      <c r="M860" s="37">
        <v>1.7983472222222219</v>
      </c>
      <c r="N860" s="5" t="s">
        <v>27</v>
      </c>
      <c r="O860" s="41">
        <v>-29.476230303030299</v>
      </c>
      <c r="P860" s="4" t="s">
        <v>27</v>
      </c>
      <c r="Q860" s="44">
        <f t="shared" si="28"/>
        <v>-2.5467462981818181</v>
      </c>
      <c r="R860" s="8">
        <v>134.83125000000001</v>
      </c>
      <c r="S860" s="89">
        <v>983.80970000000002</v>
      </c>
      <c r="T860" s="27"/>
      <c r="U860" s="89">
        <v>70399.649644740683</v>
      </c>
      <c r="V860" s="51" t="s">
        <v>27</v>
      </c>
      <c r="W860" s="9" t="s">
        <v>27</v>
      </c>
      <c r="X860" s="86">
        <f t="shared" si="29"/>
        <v>10963.557140045943</v>
      </c>
    </row>
    <row r="861" spans="1:24" x14ac:dyDescent="0.3">
      <c r="A861" s="93">
        <v>2008</v>
      </c>
      <c r="B861" s="100">
        <v>39788</v>
      </c>
      <c r="C861" s="33">
        <v>12</v>
      </c>
      <c r="D861" s="2">
        <v>6</v>
      </c>
      <c r="E861" s="33">
        <v>340</v>
      </c>
      <c r="F861" s="92">
        <v>340</v>
      </c>
      <c r="G861" s="37">
        <v>-6.7291250000000007</v>
      </c>
      <c r="H861" s="4">
        <v>140.29166666666669</v>
      </c>
      <c r="I861" s="37">
        <v>-4.4888645833333332</v>
      </c>
      <c r="J861" s="4">
        <v>7.9084722222222199</v>
      </c>
      <c r="K861" s="37">
        <v>8.5087499999999991</v>
      </c>
      <c r="L861" s="4">
        <v>8.0342361111111114</v>
      </c>
      <c r="M861" s="37">
        <v>1.739638888888889</v>
      </c>
      <c r="N861" s="5">
        <v>-170.8263</v>
      </c>
      <c r="O861" s="41">
        <v>-170.8263</v>
      </c>
      <c r="P861" s="4">
        <v>-14.75939232</v>
      </c>
      <c r="Q861" s="44">
        <f t="shared" ref="Q861:Q885" si="30">O861*60*60*24/10^6</f>
        <v>-14.759392319999998</v>
      </c>
      <c r="R861" s="8">
        <v>140.29167000000001</v>
      </c>
      <c r="S861" s="89">
        <v>1023.6522</v>
      </c>
      <c r="T861" s="27"/>
      <c r="U861" s="89">
        <v>70376.118954848425</v>
      </c>
      <c r="V861" s="51">
        <v>-1.4418366590194562E-2</v>
      </c>
      <c r="W861" s="9">
        <v>-2.0907535775469059E-4</v>
      </c>
      <c r="X861" s="86">
        <f t="shared" si="29"/>
        <v>10948.797747725943</v>
      </c>
    </row>
    <row r="862" spans="1:24" x14ac:dyDescent="0.3">
      <c r="A862" s="93">
        <v>2008</v>
      </c>
      <c r="B862" s="100">
        <v>39789</v>
      </c>
      <c r="C862" s="33">
        <v>12</v>
      </c>
      <c r="D862" s="2">
        <v>7</v>
      </c>
      <c r="E862" s="33">
        <v>341</v>
      </c>
      <c r="F862" s="92">
        <v>341</v>
      </c>
      <c r="G862" s="37">
        <v>-7.2513333333333341</v>
      </c>
      <c r="H862" s="4">
        <v>140.73333333333332</v>
      </c>
      <c r="I862" s="37">
        <v>-5.2572187499999998</v>
      </c>
      <c r="J862" s="4">
        <v>7.8130555555555548</v>
      </c>
      <c r="K862" s="37">
        <v>8.5607638888888875</v>
      </c>
      <c r="L862" s="4">
        <v>7.9870138888888889</v>
      </c>
      <c r="M862" s="37">
        <v>1.7381527777777777</v>
      </c>
      <c r="N862" s="5">
        <v>-120.8176</v>
      </c>
      <c r="O862" s="41">
        <v>-120.8176</v>
      </c>
      <c r="P862" s="4">
        <v>-10.438640640000001</v>
      </c>
      <c r="Q862" s="44">
        <f t="shared" si="30"/>
        <v>-10.438640640000001</v>
      </c>
      <c r="R862" s="8">
        <v>140.73333</v>
      </c>
      <c r="S862" s="89">
        <v>1026.8748000000001</v>
      </c>
      <c r="T862" s="27"/>
      <c r="U862" s="89">
        <v>70352.588264956168</v>
      </c>
      <c r="V862" s="51">
        <v>-1.0165445907701862E-2</v>
      </c>
      <c r="W862" s="9">
        <v>-1.4792221523117184E-4</v>
      </c>
      <c r="X862" s="86">
        <f t="shared" ref="X862:X925" si="31">X861+Q862</f>
        <v>10938.359107085942</v>
      </c>
    </row>
    <row r="863" spans="1:24" x14ac:dyDescent="0.3">
      <c r="A863" s="93">
        <v>2008</v>
      </c>
      <c r="B863" s="100">
        <v>39790</v>
      </c>
      <c r="C863" s="33">
        <v>12</v>
      </c>
      <c r="D863" s="2">
        <v>8</v>
      </c>
      <c r="E863" s="33">
        <v>342</v>
      </c>
      <c r="F863" s="92">
        <v>342</v>
      </c>
      <c r="G863" s="37">
        <v>-10.218124999999999</v>
      </c>
      <c r="H863" s="4">
        <v>140.22499999999994</v>
      </c>
      <c r="I863" s="37">
        <v>-10.761572916666669</v>
      </c>
      <c r="J863" s="4">
        <v>7.7420833333333334</v>
      </c>
      <c r="K863" s="37">
        <v>8.4986805555555538</v>
      </c>
      <c r="L863" s="4">
        <v>7.9079861111111116</v>
      </c>
      <c r="M863" s="37">
        <v>1.6979097222222224</v>
      </c>
      <c r="N863" s="5" t="s">
        <v>27</v>
      </c>
      <c r="O863" s="41">
        <v>14.97509</v>
      </c>
      <c r="P863" s="4" t="s">
        <v>27</v>
      </c>
      <c r="Q863" s="44">
        <f t="shared" si="30"/>
        <v>1.293847776</v>
      </c>
      <c r="R863" s="8">
        <v>140.22499999999999</v>
      </c>
      <c r="S863" s="89">
        <v>1023.1657</v>
      </c>
      <c r="T863" s="27"/>
      <c r="U863" s="89">
        <v>70329.057575063911</v>
      </c>
      <c r="V863" s="51" t="s">
        <v>27</v>
      </c>
      <c r="W863" s="9" t="s">
        <v>27</v>
      </c>
      <c r="X863" s="86">
        <f t="shared" si="31"/>
        <v>10939.652954861942</v>
      </c>
    </row>
    <row r="864" spans="1:24" x14ac:dyDescent="0.3">
      <c r="A864" s="93">
        <v>2008</v>
      </c>
      <c r="B864" s="100">
        <v>39791</v>
      </c>
      <c r="C864" s="33">
        <v>12</v>
      </c>
      <c r="D864" s="2">
        <v>9</v>
      </c>
      <c r="E864" s="33">
        <v>343</v>
      </c>
      <c r="F864" s="92">
        <v>343</v>
      </c>
      <c r="G864" s="37">
        <v>-11.264104166666669</v>
      </c>
      <c r="H864" s="4">
        <v>138.70208333333332</v>
      </c>
      <c r="I864" s="37">
        <v>-11.929333333333336</v>
      </c>
      <c r="J864" s="4">
        <v>7.6904027777777779</v>
      </c>
      <c r="K864" s="37">
        <v>8.5490277777777788</v>
      </c>
      <c r="L864" s="4">
        <v>7.8149999999999977</v>
      </c>
      <c r="M864" s="37">
        <v>1.5921458333333331</v>
      </c>
      <c r="N864" s="5">
        <v>150.76777999999999</v>
      </c>
      <c r="O864" s="41">
        <v>150.76777999999999</v>
      </c>
      <c r="P864" s="4">
        <v>13.026336191999999</v>
      </c>
      <c r="Q864" s="44">
        <f t="shared" si="30"/>
        <v>13.026336191999999</v>
      </c>
      <c r="R864" s="8">
        <v>138.70208</v>
      </c>
      <c r="S864" s="89">
        <v>1012.0536</v>
      </c>
      <c r="T864" s="27"/>
      <c r="U864" s="89">
        <v>70305.526885171654</v>
      </c>
      <c r="V864" s="51">
        <v>1.2871191721947509E-2</v>
      </c>
      <c r="W864" s="9">
        <v>1.8472346694885315E-4</v>
      </c>
      <c r="X864" s="86">
        <f t="shared" si="31"/>
        <v>10952.679291053943</v>
      </c>
    </row>
    <row r="865" spans="1:24" x14ac:dyDescent="0.3">
      <c r="A865" s="93">
        <v>2008</v>
      </c>
      <c r="B865" s="100">
        <v>39792</v>
      </c>
      <c r="C865" s="33">
        <v>12</v>
      </c>
      <c r="D865" s="2">
        <v>10</v>
      </c>
      <c r="E865" s="33">
        <v>344</v>
      </c>
      <c r="F865" s="92">
        <v>344</v>
      </c>
      <c r="G865" s="37">
        <v>-3.1680833333333331</v>
      </c>
      <c r="H865" s="4">
        <v>140.78749999999997</v>
      </c>
      <c r="I865" s="37">
        <v>-1.020833333333333</v>
      </c>
      <c r="J865" s="4">
        <v>7.5312400793650793</v>
      </c>
      <c r="K865" s="37">
        <v>8.4085515873015879</v>
      </c>
      <c r="L865" s="4">
        <v>7.6467182539682526</v>
      </c>
      <c r="M865" s="37">
        <v>1.5410416666666666</v>
      </c>
      <c r="N865" s="5">
        <v>134.90104705882399</v>
      </c>
      <c r="O865" s="41">
        <v>134.90104705882399</v>
      </c>
      <c r="P865" s="4">
        <v>11.655450465882392</v>
      </c>
      <c r="Q865" s="44">
        <f t="shared" si="30"/>
        <v>11.655450465882392</v>
      </c>
      <c r="R865" s="8">
        <v>140.78749999999999</v>
      </c>
      <c r="S865" s="89">
        <v>1027.2701</v>
      </c>
      <c r="T865" s="27"/>
      <c r="U865" s="89">
        <v>70281.996195279396</v>
      </c>
      <c r="V865" s="51">
        <v>1.1346043049338806E-2</v>
      </c>
      <c r="W865" s="9">
        <v>1.6534234822247922E-4</v>
      </c>
      <c r="X865" s="86">
        <f t="shared" si="31"/>
        <v>10964.334741519824</v>
      </c>
    </row>
    <row r="866" spans="1:24" x14ac:dyDescent="0.3">
      <c r="A866" s="93">
        <v>2008</v>
      </c>
      <c r="B866" s="100">
        <v>39793</v>
      </c>
      <c r="C866" s="33">
        <v>12</v>
      </c>
      <c r="D866" s="2">
        <v>11</v>
      </c>
      <c r="E866" s="33">
        <v>345</v>
      </c>
      <c r="F866" s="92">
        <v>345</v>
      </c>
      <c r="G866" s="37">
        <v>-0.25727659574468092</v>
      </c>
      <c r="H866" s="4">
        <v>140.69375000000002</v>
      </c>
      <c r="I866" s="37">
        <v>1.3251875000000002</v>
      </c>
      <c r="J866" s="4">
        <v>7.3316919191919192</v>
      </c>
      <c r="K866" s="37">
        <v>8.2652714646464673</v>
      </c>
      <c r="L866" s="4">
        <v>7.50169191919192</v>
      </c>
      <c r="M866" s="37">
        <v>1.4376426767676767</v>
      </c>
      <c r="N866" s="5" t="s">
        <v>27</v>
      </c>
      <c r="O866" s="41">
        <v>59.243898039215701</v>
      </c>
      <c r="P866" s="4" t="s">
        <v>27</v>
      </c>
      <c r="Q866" s="44">
        <f t="shared" si="30"/>
        <v>5.1186727905882368</v>
      </c>
      <c r="R866" s="8">
        <v>140.69374999999999</v>
      </c>
      <c r="S866" s="89">
        <v>1026.586</v>
      </c>
      <c r="T866" s="27"/>
      <c r="U866" s="89">
        <v>70258.465505387139</v>
      </c>
      <c r="V866" s="51" t="s">
        <v>27</v>
      </c>
      <c r="W866" s="9" t="s">
        <v>27</v>
      </c>
      <c r="X866" s="86">
        <f t="shared" si="31"/>
        <v>10969.453414310412</v>
      </c>
    </row>
    <row r="867" spans="1:24" x14ac:dyDescent="0.3">
      <c r="A867" s="93">
        <v>2008</v>
      </c>
      <c r="B867" s="100">
        <v>39794</v>
      </c>
      <c r="C867" s="33">
        <v>12</v>
      </c>
      <c r="D867" s="2">
        <v>12</v>
      </c>
      <c r="E867" s="33">
        <v>346</v>
      </c>
      <c r="F867" s="92">
        <v>346</v>
      </c>
      <c r="G867" s="37">
        <v>-1.695875</v>
      </c>
      <c r="H867" s="4">
        <v>144.37916666666666</v>
      </c>
      <c r="I867" s="37">
        <v>0.57320833333333265</v>
      </c>
      <c r="J867" s="4">
        <v>7.1189930555555554</v>
      </c>
      <c r="K867" s="37">
        <v>8.1890000000000001</v>
      </c>
      <c r="L867" s="4">
        <v>7.3968749999999988</v>
      </c>
      <c r="M867" s="37">
        <v>1.5971180555555557</v>
      </c>
      <c r="N867" s="5" t="s">
        <v>27</v>
      </c>
      <c r="O867" s="41">
        <v>-16.413250980392199</v>
      </c>
      <c r="P867" s="4" t="s">
        <v>27</v>
      </c>
      <c r="Q867" s="44">
        <f t="shared" si="30"/>
        <v>-1.4181048847058857</v>
      </c>
      <c r="R867" s="8">
        <v>144.37916999999999</v>
      </c>
      <c r="S867" s="89">
        <v>1053.4771000000001</v>
      </c>
      <c r="T867" s="27"/>
      <c r="U867" s="89">
        <v>70234.934815494882</v>
      </c>
      <c r="V867" s="51" t="s">
        <v>27</v>
      </c>
      <c r="W867" s="9" t="s">
        <v>27</v>
      </c>
      <c r="X867" s="86">
        <f t="shared" si="31"/>
        <v>10968.035309425706</v>
      </c>
    </row>
    <row r="868" spans="1:24" x14ac:dyDescent="0.3">
      <c r="A868" s="93">
        <v>2008</v>
      </c>
      <c r="B868" s="100">
        <v>39795</v>
      </c>
      <c r="C868" s="33">
        <v>12</v>
      </c>
      <c r="D868" s="2">
        <v>13</v>
      </c>
      <c r="E868" s="33">
        <v>347</v>
      </c>
      <c r="F868" s="92">
        <v>347</v>
      </c>
      <c r="G868" s="37">
        <v>-12.350833333333339</v>
      </c>
      <c r="H868" s="4">
        <v>146.79583333333338</v>
      </c>
      <c r="I868" s="37">
        <v>-8.3119375000000026</v>
      </c>
      <c r="J868" s="4">
        <v>7.2771241666666668</v>
      </c>
      <c r="K868" s="37">
        <v>8.1326694444444456</v>
      </c>
      <c r="L868" s="4">
        <v>7.4979861111111115</v>
      </c>
      <c r="M868" s="37">
        <v>1.9734191666666667</v>
      </c>
      <c r="N868" s="5">
        <v>-92.070400000000006</v>
      </c>
      <c r="O868" s="41">
        <v>-92.070400000000006</v>
      </c>
      <c r="P868" s="4">
        <v>-7.9548825600000006</v>
      </c>
      <c r="Q868" s="44">
        <f t="shared" si="30"/>
        <v>-7.9548825600000006</v>
      </c>
      <c r="R868" s="8">
        <v>146.79583</v>
      </c>
      <c r="S868" s="89">
        <v>1071.1105</v>
      </c>
      <c r="T868" s="27"/>
      <c r="U868" s="89">
        <v>70211.404125602625</v>
      </c>
      <c r="V868" s="51">
        <v>-7.4267619700321696E-3</v>
      </c>
      <c r="W868" s="9">
        <v>-1.1296785781177035E-4</v>
      </c>
      <c r="X868" s="86">
        <f t="shared" si="31"/>
        <v>10960.080426865707</v>
      </c>
    </row>
    <row r="869" spans="1:24" x14ac:dyDescent="0.3">
      <c r="A869" s="93">
        <v>2008</v>
      </c>
      <c r="B869" s="100">
        <v>39796</v>
      </c>
      <c r="C869" s="33">
        <v>12</v>
      </c>
      <c r="D869" s="2">
        <v>14</v>
      </c>
      <c r="E869" s="33">
        <v>348</v>
      </c>
      <c r="F869" s="92">
        <v>348</v>
      </c>
      <c r="G869" s="37">
        <v>-11.487083333333333</v>
      </c>
      <c r="H869" s="4">
        <v>140.2208333333333</v>
      </c>
      <c r="I869" s="37">
        <v>-7.8436979166666667</v>
      </c>
      <c r="J869" s="4">
        <v>7.2149438131313124</v>
      </c>
      <c r="K869" s="37">
        <v>8.0132196969696938</v>
      </c>
      <c r="L869" s="4">
        <v>7.363822601010102</v>
      </c>
      <c r="M869" s="37">
        <v>1.7704760101010102</v>
      </c>
      <c r="N869" s="5">
        <v>-1.5885</v>
      </c>
      <c r="O869" s="41">
        <v>-1.5885</v>
      </c>
      <c r="P869" s="4">
        <v>-0.13724639999999999</v>
      </c>
      <c r="Q869" s="44">
        <f t="shared" si="30"/>
        <v>-0.13724640000000002</v>
      </c>
      <c r="R869" s="8">
        <v>140.22083000000001</v>
      </c>
      <c r="S869" s="89">
        <v>1023.1353</v>
      </c>
      <c r="T869" s="27"/>
      <c r="U869" s="89">
        <v>70187.873435710368</v>
      </c>
      <c r="V869" s="51">
        <v>-1.3414295806268622E-4</v>
      </c>
      <c r="W869" s="9">
        <v>-1.9497438302115182E-6</v>
      </c>
      <c r="X869" s="86">
        <f t="shared" si="31"/>
        <v>10959.943180465707</v>
      </c>
    </row>
    <row r="870" spans="1:24" x14ac:dyDescent="0.3">
      <c r="A870" s="93">
        <v>2008</v>
      </c>
      <c r="B870" s="100">
        <v>39797</v>
      </c>
      <c r="C870" s="33">
        <v>12</v>
      </c>
      <c r="D870" s="2">
        <v>15</v>
      </c>
      <c r="E870" s="33">
        <v>349</v>
      </c>
      <c r="F870" s="92">
        <v>349</v>
      </c>
      <c r="G870" s="37">
        <v>-9.0481874999999992</v>
      </c>
      <c r="H870" s="4">
        <v>139.30416666666673</v>
      </c>
      <c r="I870" s="37">
        <v>-7.0017604166666665</v>
      </c>
      <c r="J870" s="4">
        <v>7.1140763888888907</v>
      </c>
      <c r="K870" s="37">
        <v>8.1112499999999965</v>
      </c>
      <c r="L870" s="4">
        <v>7.429743055555555</v>
      </c>
      <c r="M870" s="37">
        <v>2.0992013888888894</v>
      </c>
      <c r="N870" s="5" t="s">
        <v>27</v>
      </c>
      <c r="O870" s="41">
        <v>36.742192307692299</v>
      </c>
      <c r="P870" s="4" t="s">
        <v>27</v>
      </c>
      <c r="Q870" s="44">
        <f t="shared" si="30"/>
        <v>3.1745254153846143</v>
      </c>
      <c r="R870" s="8">
        <v>139.30417</v>
      </c>
      <c r="S870" s="89">
        <v>1016.4468000000001</v>
      </c>
      <c r="T870" s="27"/>
      <c r="U870" s="89">
        <v>70164.34274581811</v>
      </c>
      <c r="V870" s="51" t="s">
        <v>27</v>
      </c>
      <c r="W870" s="9" t="s">
        <v>27</v>
      </c>
      <c r="X870" s="86">
        <f t="shared" si="31"/>
        <v>10963.117705881092</v>
      </c>
    </row>
    <row r="871" spans="1:24" x14ac:dyDescent="0.3">
      <c r="A871" s="93">
        <v>2008</v>
      </c>
      <c r="B871" s="100">
        <v>39798</v>
      </c>
      <c r="C871" s="33">
        <v>12</v>
      </c>
      <c r="D871" s="2">
        <v>16</v>
      </c>
      <c r="E871" s="33">
        <v>350</v>
      </c>
      <c r="F871" s="92">
        <v>350</v>
      </c>
      <c r="G871" s="37">
        <v>-6.6684791666666667</v>
      </c>
      <c r="H871" s="4">
        <v>140.71458333333337</v>
      </c>
      <c r="I871" s="37">
        <v>-4.3885208333333319</v>
      </c>
      <c r="J871" s="4">
        <v>7.0571805555555569</v>
      </c>
      <c r="K871" s="37">
        <v>8.1653472222222234</v>
      </c>
      <c r="L871" s="4">
        <v>7.48948611111111</v>
      </c>
      <c r="M871" s="37">
        <v>2.6273333333333331</v>
      </c>
      <c r="N871" s="5">
        <v>75.072884615384595</v>
      </c>
      <c r="O871" s="41">
        <v>75.072884615384595</v>
      </c>
      <c r="P871" s="4">
        <v>6.486297230769229</v>
      </c>
      <c r="Q871" s="44">
        <f t="shared" si="30"/>
        <v>6.4862972307692299</v>
      </c>
      <c r="R871" s="8">
        <v>140.71458000000001</v>
      </c>
      <c r="S871" s="89">
        <v>1026.7380000000001</v>
      </c>
      <c r="T871" s="27"/>
      <c r="U871" s="89">
        <v>70140.812055925853</v>
      </c>
      <c r="V871" s="51">
        <v>6.3173828660714514E-3</v>
      </c>
      <c r="W871" s="9">
        <v>9.2211386144532394E-5</v>
      </c>
      <c r="X871" s="86">
        <f t="shared" si="31"/>
        <v>10969.604003111861</v>
      </c>
    </row>
    <row r="872" spans="1:24" x14ac:dyDescent="0.3">
      <c r="A872" s="93">
        <v>2008</v>
      </c>
      <c r="B872" s="100">
        <v>39799</v>
      </c>
      <c r="C872" s="33">
        <v>12</v>
      </c>
      <c r="D872" s="2">
        <v>17</v>
      </c>
      <c r="E872" s="33">
        <v>351</v>
      </c>
      <c r="F872" s="92">
        <v>351</v>
      </c>
      <c r="G872" s="37">
        <v>-4.9186041666666664</v>
      </c>
      <c r="H872" s="4">
        <v>143.51041666666666</v>
      </c>
      <c r="I872" s="37">
        <v>-2.542020833333333</v>
      </c>
      <c r="J872" s="4">
        <v>6.8041111111111121</v>
      </c>
      <c r="K872" s="37">
        <v>8.1984027777777797</v>
      </c>
      <c r="L872" s="4">
        <v>7.3771944444444442</v>
      </c>
      <c r="M872" s="37">
        <v>2.4941458333333331</v>
      </c>
      <c r="N872" s="5">
        <v>75.145300000000006</v>
      </c>
      <c r="O872" s="41">
        <v>75.145300000000006</v>
      </c>
      <c r="P872" s="4">
        <v>6.4925539200000006</v>
      </c>
      <c r="Q872" s="44">
        <f t="shared" si="30"/>
        <v>6.4925539200000015</v>
      </c>
      <c r="R872" s="8">
        <v>143.51042000000001</v>
      </c>
      <c r="S872" s="89">
        <v>1047.1380999999999</v>
      </c>
      <c r="T872" s="27"/>
      <c r="U872" s="89">
        <v>70117.281366033596</v>
      </c>
      <c r="V872" s="51">
        <v>6.2002842616921544E-3</v>
      </c>
      <c r="W872" s="9">
        <v>9.2333417191599895E-5</v>
      </c>
      <c r="X872" s="86">
        <f t="shared" si="31"/>
        <v>10976.09655703186</v>
      </c>
    </row>
    <row r="873" spans="1:24" x14ac:dyDescent="0.3">
      <c r="A873" s="93">
        <v>2008</v>
      </c>
      <c r="B873" s="100">
        <v>39800</v>
      </c>
      <c r="C873" s="33">
        <v>12</v>
      </c>
      <c r="D873" s="2">
        <v>18</v>
      </c>
      <c r="E873" s="33">
        <v>352</v>
      </c>
      <c r="F873" s="92">
        <v>352</v>
      </c>
      <c r="G873" s="37">
        <v>-8.5852500000000003</v>
      </c>
      <c r="H873" s="4">
        <v>144.29791666666662</v>
      </c>
      <c r="I873" s="37">
        <v>-6.1878229166666667</v>
      </c>
      <c r="J873" s="4">
        <v>6.3527361111111107</v>
      </c>
      <c r="K873" s="37">
        <v>8.0225972222222222</v>
      </c>
      <c r="L873" s="4">
        <v>7.2284861111111125</v>
      </c>
      <c r="M873" s="37">
        <v>2.4621874999999993</v>
      </c>
      <c r="N873" s="5">
        <v>66.406336170212796</v>
      </c>
      <c r="O873" s="41">
        <v>66.406336170212796</v>
      </c>
      <c r="P873" s="4">
        <v>5.7375074451063854</v>
      </c>
      <c r="Q873" s="44">
        <f t="shared" si="30"/>
        <v>5.7375074451063854</v>
      </c>
      <c r="R873" s="8">
        <v>144.29792</v>
      </c>
      <c r="S873" s="89">
        <v>1052.8842</v>
      </c>
      <c r="T873" s="27"/>
      <c r="U873" s="89">
        <v>70093.750676141339</v>
      </c>
      <c r="V873" s="51">
        <v>5.4493243994966694E-3</v>
      </c>
      <c r="W873" s="9">
        <v>8.1624832082135998E-5</v>
      </c>
      <c r="X873" s="86">
        <f t="shared" si="31"/>
        <v>10981.834064476967</v>
      </c>
    </row>
    <row r="874" spans="1:24" x14ac:dyDescent="0.3">
      <c r="A874" s="93">
        <v>2008</v>
      </c>
      <c r="B874" s="100">
        <v>39801</v>
      </c>
      <c r="C874" s="33">
        <v>12</v>
      </c>
      <c r="D874" s="2">
        <v>19</v>
      </c>
      <c r="E874" s="33">
        <v>353</v>
      </c>
      <c r="F874" s="92">
        <v>353</v>
      </c>
      <c r="G874" s="37">
        <v>-7.5834791666666659</v>
      </c>
      <c r="H874" s="4">
        <v>143.49166666666667</v>
      </c>
      <c r="I874" s="37">
        <v>-5.1263125000000009</v>
      </c>
      <c r="J874" s="4">
        <v>6.2612013888888889</v>
      </c>
      <c r="K874" s="37">
        <v>7.8487013888888884</v>
      </c>
      <c r="L874" s="4">
        <v>7.1312847222222233</v>
      </c>
      <c r="M874" s="37">
        <v>2.4616874999999996</v>
      </c>
      <c r="N874" s="5">
        <v>67.6023</v>
      </c>
      <c r="O874" s="41">
        <v>67.6023</v>
      </c>
      <c r="P874" s="4">
        <v>5.8408387199999998</v>
      </c>
      <c r="Q874" s="44">
        <f t="shared" si="30"/>
        <v>5.8408387199999998</v>
      </c>
      <c r="R874" s="8">
        <v>143.49167</v>
      </c>
      <c r="S874" s="89">
        <v>1047.0012999999999</v>
      </c>
      <c r="T874" s="27"/>
      <c r="U874" s="89">
        <v>70070.219986249082</v>
      </c>
      <c r="V874" s="51">
        <v>5.5786356214583286E-3</v>
      </c>
      <c r="W874" s="9">
        <v>8.3124683387130643E-5</v>
      </c>
      <c r="X874" s="86">
        <f t="shared" si="31"/>
        <v>10987.674903196967</v>
      </c>
    </row>
    <row r="875" spans="1:24" x14ac:dyDescent="0.3">
      <c r="A875" s="93">
        <v>2008</v>
      </c>
      <c r="B875" s="100">
        <v>39802</v>
      </c>
      <c r="C875" s="33">
        <v>12</v>
      </c>
      <c r="D875" s="2">
        <v>20</v>
      </c>
      <c r="E875" s="33">
        <v>354</v>
      </c>
      <c r="F875" s="92">
        <v>354</v>
      </c>
      <c r="G875" s="37">
        <v>-5.3669583333333337</v>
      </c>
      <c r="H875" s="4">
        <v>143.73541666666665</v>
      </c>
      <c r="I875" s="37">
        <v>-3.6413437500000008</v>
      </c>
      <c r="J875" s="4">
        <v>6.2615486111111123</v>
      </c>
      <c r="K875" s="37">
        <v>7.8566944444444458</v>
      </c>
      <c r="L875" s="4">
        <v>7.1181666666666672</v>
      </c>
      <c r="M875" s="37">
        <v>2.4487569444444444</v>
      </c>
      <c r="N875" s="5">
        <v>71.349599999999995</v>
      </c>
      <c r="O875" s="41">
        <v>71.349599999999995</v>
      </c>
      <c r="P875" s="4">
        <v>6.164605439999999</v>
      </c>
      <c r="Q875" s="44">
        <f t="shared" si="30"/>
        <v>6.1646054399999999</v>
      </c>
      <c r="R875" s="8">
        <v>143.73542</v>
      </c>
      <c r="S875" s="89">
        <v>1048.7799</v>
      </c>
      <c r="T875" s="27"/>
      <c r="U875" s="89">
        <v>70046.689296356824</v>
      </c>
      <c r="V875" s="51">
        <v>5.8778832291938848E-3</v>
      </c>
      <c r="W875" s="9">
        <v>8.7763893480986469E-5</v>
      </c>
      <c r="X875" s="86">
        <f t="shared" si="31"/>
        <v>10993.839508636967</v>
      </c>
    </row>
    <row r="876" spans="1:24" x14ac:dyDescent="0.3">
      <c r="A876" s="93">
        <v>2008</v>
      </c>
      <c r="B876" s="100">
        <v>39803</v>
      </c>
      <c r="C876" s="33">
        <v>12</v>
      </c>
      <c r="D876" s="2">
        <v>21</v>
      </c>
      <c r="E876" s="33">
        <v>355</v>
      </c>
      <c r="F876" s="92">
        <v>355</v>
      </c>
      <c r="G876" s="37">
        <v>-6.5112291666666664</v>
      </c>
      <c r="H876" s="4">
        <v>143.89791666666667</v>
      </c>
      <c r="I876" s="37">
        <v>-4.2387812500000006</v>
      </c>
      <c r="J876" s="4">
        <v>6.3008333333333333</v>
      </c>
      <c r="K876" s="37">
        <v>7.8138125</v>
      </c>
      <c r="L876" s="4">
        <v>7.0691527777777781</v>
      </c>
      <c r="M876" s="37">
        <v>2.4092638888888889</v>
      </c>
      <c r="N876" s="5">
        <v>54.786949999999997</v>
      </c>
      <c r="O876" s="41">
        <v>54.786949999999997</v>
      </c>
      <c r="P876" s="4">
        <v>4.7335924799999995</v>
      </c>
      <c r="Q876" s="44">
        <f t="shared" si="30"/>
        <v>4.7335924799999995</v>
      </c>
      <c r="R876" s="8">
        <v>143.89792</v>
      </c>
      <c r="S876" s="89">
        <v>1049.9656</v>
      </c>
      <c r="T876" s="27"/>
      <c r="U876" s="89">
        <v>70023.158606464567</v>
      </c>
      <c r="V876" s="51">
        <v>4.5083312787916963E-3</v>
      </c>
      <c r="W876" s="9">
        <v>6.7415122109130063E-5</v>
      </c>
      <c r="X876" s="86">
        <f t="shared" si="31"/>
        <v>10998.573101116968</v>
      </c>
    </row>
    <row r="877" spans="1:24" x14ac:dyDescent="0.3">
      <c r="A877" s="93">
        <v>2008</v>
      </c>
      <c r="B877" s="100">
        <v>39804</v>
      </c>
      <c r="C877" s="33">
        <v>12</v>
      </c>
      <c r="D877" s="2">
        <v>22</v>
      </c>
      <c r="E877" s="33">
        <v>356</v>
      </c>
      <c r="F877" s="92">
        <v>356</v>
      </c>
      <c r="G877" s="37">
        <v>-5.7275416666666672</v>
      </c>
      <c r="H877" s="4">
        <v>143.43958333333333</v>
      </c>
      <c r="I877" s="37">
        <v>-2.9892708333333338</v>
      </c>
      <c r="J877" s="4">
        <v>6.1352569444444462</v>
      </c>
      <c r="K877" s="37">
        <v>7.7926666666666646</v>
      </c>
      <c r="L877" s="4">
        <v>6.8844791666666652</v>
      </c>
      <c r="M877" s="37">
        <v>2.353951388888889</v>
      </c>
      <c r="N877" s="5" t="s">
        <v>27</v>
      </c>
      <c r="O877" s="41">
        <v>-14.653775</v>
      </c>
      <c r="P877" s="4" t="s">
        <v>27</v>
      </c>
      <c r="Q877" s="44">
        <f t="shared" si="30"/>
        <v>-1.26608616</v>
      </c>
      <c r="R877" s="8">
        <v>143.43958000000001</v>
      </c>
      <c r="S877" s="89">
        <v>1046.6212</v>
      </c>
      <c r="T877" s="27"/>
      <c r="U877" s="89">
        <v>69999.62791657231</v>
      </c>
      <c r="V877" s="51" t="s">
        <v>27</v>
      </c>
      <c r="W877" s="9" t="s">
        <v>27</v>
      </c>
      <c r="X877" s="86">
        <f t="shared" si="31"/>
        <v>10997.307014956968</v>
      </c>
    </row>
    <row r="878" spans="1:24" x14ac:dyDescent="0.3">
      <c r="A878" s="93">
        <v>2008</v>
      </c>
      <c r="B878" s="100">
        <v>39805</v>
      </c>
      <c r="C878" s="33">
        <v>12</v>
      </c>
      <c r="D878" s="2">
        <v>23</v>
      </c>
      <c r="E878" s="33">
        <v>357</v>
      </c>
      <c r="F878" s="92">
        <v>357</v>
      </c>
      <c r="G878" s="37">
        <v>-5.3465000000000016</v>
      </c>
      <c r="H878" s="4">
        <v>143.01458333333332</v>
      </c>
      <c r="I878" s="37">
        <v>-3.2740624999999999</v>
      </c>
      <c r="J878" s="4">
        <v>6.2049444444444442</v>
      </c>
      <c r="K878" s="37">
        <v>7.7046944444444421</v>
      </c>
      <c r="L878" s="4">
        <v>6.9621249999999995</v>
      </c>
      <c r="M878" s="37">
        <v>2.3537569444444442</v>
      </c>
      <c r="N878" s="5">
        <v>-84.094499999999996</v>
      </c>
      <c r="O878" s="41">
        <v>-84.094499999999996</v>
      </c>
      <c r="P878" s="4">
        <v>-7.2657647999999995</v>
      </c>
      <c r="Q878" s="44">
        <f t="shared" si="30"/>
        <v>-7.2657648000000004</v>
      </c>
      <c r="R878" s="8">
        <v>143.01458</v>
      </c>
      <c r="S878" s="89">
        <v>1043.5201999999999</v>
      </c>
      <c r="T878" s="27"/>
      <c r="U878" s="89">
        <v>69976.097226680053</v>
      </c>
      <c r="V878" s="51">
        <v>-6.9627446973005254E-3</v>
      </c>
      <c r="W878" s="9">
        <v>-1.0355228527610074E-4</v>
      </c>
      <c r="X878" s="86">
        <f t="shared" si="31"/>
        <v>10990.041250156968</v>
      </c>
    </row>
    <row r="879" spans="1:24" x14ac:dyDescent="0.3">
      <c r="A879" s="93">
        <v>2008</v>
      </c>
      <c r="B879" s="100">
        <v>39806</v>
      </c>
      <c r="C879" s="33">
        <v>12</v>
      </c>
      <c r="D879" s="2">
        <v>24</v>
      </c>
      <c r="E879" s="33">
        <v>358</v>
      </c>
      <c r="F879" s="92">
        <v>358</v>
      </c>
      <c r="G879" s="37">
        <v>-6.3153750000000004</v>
      </c>
      <c r="H879" s="4">
        <v>142.97500000000005</v>
      </c>
      <c r="I879" s="37">
        <v>-4.877052083333334</v>
      </c>
      <c r="J879" s="4">
        <v>6.2332430555555547</v>
      </c>
      <c r="K879" s="37">
        <v>7.5545763888888926</v>
      </c>
      <c r="L879" s="4">
        <v>6.9254027777777791</v>
      </c>
      <c r="M879" s="37">
        <v>2.3185416666666674</v>
      </c>
      <c r="N879" s="5" t="s">
        <v>27</v>
      </c>
      <c r="O879" s="41">
        <v>-56.926261428571401</v>
      </c>
      <c r="P879" s="4" t="s">
        <v>27</v>
      </c>
      <c r="Q879" s="44">
        <f t="shared" si="30"/>
        <v>-4.9184289874285696</v>
      </c>
      <c r="R879" s="8">
        <v>142.97499999999999</v>
      </c>
      <c r="S879" s="89">
        <v>1043.2313999999999</v>
      </c>
      <c r="T879" s="27"/>
      <c r="U879" s="89">
        <v>69952.566536787795</v>
      </c>
      <c r="V879" s="51" t="s">
        <v>27</v>
      </c>
      <c r="W879" s="9" t="s">
        <v>27</v>
      </c>
      <c r="X879" s="86">
        <f t="shared" si="31"/>
        <v>10985.12282116954</v>
      </c>
    </row>
    <row r="880" spans="1:24" x14ac:dyDescent="0.3">
      <c r="A880" s="93">
        <v>2008</v>
      </c>
      <c r="B880" s="100">
        <v>39807</v>
      </c>
      <c r="C880" s="33">
        <v>12</v>
      </c>
      <c r="D880" s="2">
        <v>25</v>
      </c>
      <c r="E880" s="33">
        <v>359</v>
      </c>
      <c r="F880" s="92">
        <v>359</v>
      </c>
      <c r="G880" s="37">
        <v>-8.0123333333333324</v>
      </c>
      <c r="H880" s="4">
        <v>143.01875000000001</v>
      </c>
      <c r="I880" s="37">
        <v>-5.9787395833333328</v>
      </c>
      <c r="J880" s="4">
        <v>6.1386458333333325</v>
      </c>
      <c r="K880" s="37">
        <v>7.5524236111111094</v>
      </c>
      <c r="L880" s="4">
        <v>6.8556458333333339</v>
      </c>
      <c r="M880" s="37">
        <v>2.2808958333333336</v>
      </c>
      <c r="N880" s="5" t="s">
        <v>27</v>
      </c>
      <c r="O880" s="41">
        <v>-29.758022857142901</v>
      </c>
      <c r="P880" s="4" t="s">
        <v>27</v>
      </c>
      <c r="Q880" s="44">
        <f t="shared" si="30"/>
        <v>-2.5710931748571464</v>
      </c>
      <c r="R880" s="8">
        <v>143.01875000000001</v>
      </c>
      <c r="S880" s="89">
        <v>1043.5506</v>
      </c>
      <c r="T880" s="27"/>
      <c r="U880" s="89">
        <v>69929.035846895538</v>
      </c>
      <c r="V880" s="51" t="s">
        <v>27</v>
      </c>
      <c r="W880" s="9" t="s">
        <v>27</v>
      </c>
      <c r="X880" s="86">
        <f t="shared" si="31"/>
        <v>10982.551727994683</v>
      </c>
    </row>
    <row r="881" spans="1:24" x14ac:dyDescent="0.3">
      <c r="A881" s="93">
        <v>2008</v>
      </c>
      <c r="B881" s="100">
        <v>39808</v>
      </c>
      <c r="C881" s="33">
        <v>12</v>
      </c>
      <c r="D881" s="2">
        <v>26</v>
      </c>
      <c r="E881" s="33">
        <v>360</v>
      </c>
      <c r="F881" s="92">
        <v>360</v>
      </c>
      <c r="G881" s="37">
        <v>-9.4718750000000007</v>
      </c>
      <c r="H881" s="4">
        <v>142.92708333333326</v>
      </c>
      <c r="I881" s="37">
        <v>-9.0988854166666648</v>
      </c>
      <c r="J881" s="4">
        <v>5.9238333333333344</v>
      </c>
      <c r="K881" s="37">
        <v>7.5457777777777784</v>
      </c>
      <c r="L881" s="4">
        <v>6.7716527777777786</v>
      </c>
      <c r="M881" s="37">
        <v>2.1992708333333328</v>
      </c>
      <c r="N881" s="5" t="s">
        <v>27</v>
      </c>
      <c r="O881" s="41">
        <v>-2.5897842857142899</v>
      </c>
      <c r="P881" s="4" t="s">
        <v>27</v>
      </c>
      <c r="Q881" s="44">
        <f t="shared" si="30"/>
        <v>-0.22375736228571466</v>
      </c>
      <c r="R881" s="8">
        <v>142.92707999999999</v>
      </c>
      <c r="S881" s="89">
        <v>1042.8816999999999</v>
      </c>
      <c r="T881" s="27"/>
      <c r="U881" s="89">
        <v>69905.505157003281</v>
      </c>
      <c r="V881" s="51" t="s">
        <v>27</v>
      </c>
      <c r="W881" s="9" t="s">
        <v>27</v>
      </c>
      <c r="X881" s="86">
        <f t="shared" si="31"/>
        <v>10982.327970632397</v>
      </c>
    </row>
    <row r="882" spans="1:24" x14ac:dyDescent="0.3">
      <c r="A882" s="93">
        <v>2008</v>
      </c>
      <c r="B882" s="100">
        <v>39809</v>
      </c>
      <c r="C882" s="33">
        <v>12</v>
      </c>
      <c r="D882" s="2">
        <v>27</v>
      </c>
      <c r="E882" s="33">
        <v>361</v>
      </c>
      <c r="F882" s="92">
        <v>361</v>
      </c>
      <c r="G882" s="37">
        <v>-7.8297083333333335</v>
      </c>
      <c r="H882" s="4">
        <v>142.99791666666681</v>
      </c>
      <c r="I882" s="37">
        <v>-7.002604166666667</v>
      </c>
      <c r="J882" s="4">
        <v>5.931111111111111</v>
      </c>
      <c r="K882" s="37">
        <v>7.4905833333333334</v>
      </c>
      <c r="L882" s="4">
        <v>6.7305555555555552</v>
      </c>
      <c r="M882" s="37">
        <v>2.1196736111111107</v>
      </c>
      <c r="N882" s="5" t="s">
        <v>27</v>
      </c>
      <c r="O882" s="41">
        <v>24.578454285714301</v>
      </c>
      <c r="P882" s="4" t="s">
        <v>27</v>
      </c>
      <c r="Q882" s="44">
        <f t="shared" si="30"/>
        <v>2.1235784502857156</v>
      </c>
      <c r="R882" s="8">
        <v>142.99791999999999</v>
      </c>
      <c r="S882" s="89">
        <v>1043.3986</v>
      </c>
      <c r="T882" s="27"/>
      <c r="U882" s="89">
        <v>69881.974467111024</v>
      </c>
      <c r="V882" s="51" t="s">
        <v>27</v>
      </c>
      <c r="W882" s="9" t="s">
        <v>27</v>
      </c>
      <c r="X882" s="86">
        <f t="shared" si="31"/>
        <v>10984.451549082683</v>
      </c>
    </row>
    <row r="883" spans="1:24" x14ac:dyDescent="0.3">
      <c r="A883" s="93">
        <v>2008</v>
      </c>
      <c r="B883" s="100">
        <v>39810</v>
      </c>
      <c r="C883" s="33">
        <v>12</v>
      </c>
      <c r="D883" s="2">
        <v>28</v>
      </c>
      <c r="E883" s="33">
        <v>362</v>
      </c>
      <c r="F883" s="92">
        <v>362</v>
      </c>
      <c r="G883" s="37">
        <v>-4.9232916666666666</v>
      </c>
      <c r="H883" s="4">
        <v>143.23541666666668</v>
      </c>
      <c r="I883" s="37">
        <v>-2.6554791666666673</v>
      </c>
      <c r="J883" s="4">
        <v>5.7301319444444454</v>
      </c>
      <c r="K883" s="37">
        <v>7.3683125000000009</v>
      </c>
      <c r="L883" s="4">
        <v>6.6664930555555566</v>
      </c>
      <c r="M883" s="37">
        <v>2.0137361111111112</v>
      </c>
      <c r="N883" s="5">
        <v>51.746692857142897</v>
      </c>
      <c r="O883" s="41">
        <v>51.746692857142897</v>
      </c>
      <c r="P883" s="4">
        <v>4.4709142628571463</v>
      </c>
      <c r="Q883" s="44">
        <f t="shared" si="30"/>
        <v>4.4709142628571463</v>
      </c>
      <c r="R883" s="8">
        <v>143.23542</v>
      </c>
      <c r="S883" s="89">
        <v>1045.1315999999999</v>
      </c>
      <c r="T883" s="27"/>
      <c r="U883" s="89">
        <v>69858.443777218767</v>
      </c>
      <c r="V883" s="51">
        <v>4.2778483725692895E-3</v>
      </c>
      <c r="W883" s="9">
        <v>6.3834492324775835E-5</v>
      </c>
      <c r="X883" s="86">
        <f t="shared" si="31"/>
        <v>10988.92246334554</v>
      </c>
    </row>
    <row r="884" spans="1:24" x14ac:dyDescent="0.3">
      <c r="A884" s="93">
        <v>2008</v>
      </c>
      <c r="B884" s="100">
        <v>39811</v>
      </c>
      <c r="C884" s="33">
        <v>12</v>
      </c>
      <c r="D884" s="2">
        <v>29</v>
      </c>
      <c r="E884" s="33">
        <v>363</v>
      </c>
      <c r="F884" s="92">
        <v>363</v>
      </c>
      <c r="G884" s="37">
        <v>-3.8877708333333332</v>
      </c>
      <c r="H884" s="4">
        <v>143.74166666666665</v>
      </c>
      <c r="I884" s="37">
        <v>-1.3131041666666663</v>
      </c>
      <c r="J884" s="4">
        <v>5.6283541666666652</v>
      </c>
      <c r="K884" s="37">
        <v>7.2164236111111109</v>
      </c>
      <c r="L884" s="4">
        <v>6.5075624999999997</v>
      </c>
      <c r="M884" s="37">
        <v>1.8999930555555558</v>
      </c>
      <c r="N884" s="5">
        <v>38.948647826086997</v>
      </c>
      <c r="O884" s="41">
        <v>38.948647826086997</v>
      </c>
      <c r="P884" s="4">
        <v>3.3651631721739164</v>
      </c>
      <c r="Q884" s="44">
        <f t="shared" si="30"/>
        <v>3.3651631721739164</v>
      </c>
      <c r="R884" s="8">
        <v>143.74167</v>
      </c>
      <c r="S884" s="89">
        <v>1048.8254999999999</v>
      </c>
      <c r="T884" s="27"/>
      <c r="U884" s="89">
        <v>69834.913087326509</v>
      </c>
      <c r="V884" s="51">
        <v>3.2085064185050521E-3</v>
      </c>
      <c r="W884" s="9">
        <v>4.8064176529650658E-5</v>
      </c>
      <c r="X884" s="86">
        <f t="shared" si="31"/>
        <v>10992.287626517713</v>
      </c>
    </row>
    <row r="885" spans="1:24" x14ac:dyDescent="0.3">
      <c r="A885" s="93">
        <v>2008</v>
      </c>
      <c r="B885" s="100">
        <v>39812</v>
      </c>
      <c r="C885" s="33">
        <v>12</v>
      </c>
      <c r="D885" s="2">
        <v>30</v>
      </c>
      <c r="E885" s="33">
        <v>364</v>
      </c>
      <c r="F885" s="92">
        <v>364</v>
      </c>
      <c r="G885" s="37">
        <v>-1.3373333333333337</v>
      </c>
      <c r="H885" s="4">
        <v>143.53958333333335</v>
      </c>
      <c r="I885" s="37">
        <v>1.0123020833333334</v>
      </c>
      <c r="J885" s="4">
        <v>5.2920138888888895</v>
      </c>
      <c r="K885" s="37">
        <v>7.1422986111111122</v>
      </c>
      <c r="L885" s="4">
        <v>6.5236111111111095</v>
      </c>
      <c r="M885" s="37">
        <v>1.8616875000000002</v>
      </c>
      <c r="N885" s="5" t="s">
        <v>27</v>
      </c>
      <c r="O885" s="41">
        <v>54.77</v>
      </c>
      <c r="P885" s="4" t="s">
        <v>27</v>
      </c>
      <c r="Q885" s="44">
        <f t="shared" si="30"/>
        <v>4.7321280000000012</v>
      </c>
      <c r="R885" s="8">
        <v>143.53958</v>
      </c>
      <c r="S885" s="89">
        <v>1047.3508999999999</v>
      </c>
      <c r="T885" s="27"/>
      <c r="U885" s="89">
        <v>69811.382397434252</v>
      </c>
      <c r="V885" s="51" t="s">
        <v>27</v>
      </c>
      <c r="W885" s="9" t="s">
        <v>27</v>
      </c>
      <c r="X885" s="86">
        <f t="shared" si="31"/>
        <v>10997.019754517712</v>
      </c>
    </row>
    <row r="886" spans="1:24" x14ac:dyDescent="0.3">
      <c r="A886" s="93">
        <v>2008</v>
      </c>
      <c r="B886" s="100">
        <v>39813</v>
      </c>
      <c r="C886" s="35">
        <v>12</v>
      </c>
      <c r="D886" s="55">
        <v>31</v>
      </c>
      <c r="E886" s="35">
        <v>365</v>
      </c>
      <c r="F886" s="93">
        <v>365</v>
      </c>
      <c r="G886" s="39">
        <v>3.7442708333333332</v>
      </c>
      <c r="H886" s="56">
        <v>139.91458333333335</v>
      </c>
      <c r="I886" s="39">
        <v>4.7210104166666671</v>
      </c>
      <c r="J886" s="56">
        <v>5.3360763888888885</v>
      </c>
      <c r="K886" s="39">
        <v>7.3320833333333333</v>
      </c>
      <c r="L886" s="56">
        <v>6.3599097222222225</v>
      </c>
      <c r="M886" s="39">
        <v>1.2077083333333334</v>
      </c>
      <c r="N886" s="57" t="s">
        <v>27</v>
      </c>
      <c r="O886" s="42">
        <v>70.64</v>
      </c>
      <c r="P886" s="56" t="s">
        <v>27</v>
      </c>
      <c r="Q886" s="45">
        <f>O886*60*60*24/10^6</f>
        <v>6.1032959999999994</v>
      </c>
      <c r="R886" s="58">
        <v>139.91458</v>
      </c>
      <c r="S886" s="90">
        <v>1020.9007</v>
      </c>
      <c r="T886" s="58"/>
      <c r="U886" s="90">
        <v>69787.851707541995</v>
      </c>
      <c r="V886" s="53" t="s">
        <v>27</v>
      </c>
      <c r="W886" s="59" t="s">
        <v>27</v>
      </c>
      <c r="X886" s="88">
        <f t="shared" si="31"/>
        <v>11003.123050517712</v>
      </c>
    </row>
    <row r="887" spans="1:24" x14ac:dyDescent="0.3">
      <c r="A887" s="99">
        <v>2009</v>
      </c>
      <c r="B887" s="100">
        <v>39814</v>
      </c>
      <c r="C887" s="32">
        <v>1</v>
      </c>
      <c r="D887" s="2">
        <v>1</v>
      </c>
      <c r="E887" s="32">
        <v>1</v>
      </c>
      <c r="F887" s="92">
        <v>366</v>
      </c>
      <c r="G887" s="4">
        <v>4.9129166666666668</v>
      </c>
      <c r="H887" s="36">
        <v>139.10416666666666</v>
      </c>
      <c r="I887" s="4">
        <v>6.3305312499999982</v>
      </c>
      <c r="J887" s="36">
        <v>5.5449236111111118</v>
      </c>
      <c r="K887" s="4">
        <v>7.3491388888888878</v>
      </c>
      <c r="L887" s="36">
        <v>6.3426180555555556</v>
      </c>
      <c r="M887" s="4">
        <v>1.7948055555555555</v>
      </c>
      <c r="N887" s="62">
        <v>86.507203703703695</v>
      </c>
      <c r="O887" s="6">
        <v>86.507203703703695</v>
      </c>
      <c r="P887" s="36">
        <v>7.4742223999999995</v>
      </c>
      <c r="Q887" s="7">
        <f>O887*60*60*24/10^6</f>
        <v>7.4742223999999986</v>
      </c>
      <c r="R887" s="60">
        <v>139.10416666666666</v>
      </c>
      <c r="S887" s="65">
        <v>1014.9874624999998</v>
      </c>
      <c r="T887" s="91"/>
      <c r="U887" s="89">
        <v>69764.321017649738</v>
      </c>
      <c r="V887" s="78">
        <v>7.3638568712862318E-3</v>
      </c>
      <c r="W887" s="79">
        <v>1.0686873467048835E-4</v>
      </c>
      <c r="X887" s="85">
        <f t="shared" si="31"/>
        <v>11010.597272917712</v>
      </c>
    </row>
    <row r="888" spans="1:24" x14ac:dyDescent="0.3">
      <c r="A888" s="99">
        <v>2009</v>
      </c>
      <c r="B888" s="100">
        <v>39815</v>
      </c>
      <c r="C888" s="33">
        <v>1</v>
      </c>
      <c r="D888" s="2">
        <v>2</v>
      </c>
      <c r="E888" s="33">
        <v>2</v>
      </c>
      <c r="F888" s="92">
        <v>367</v>
      </c>
      <c r="G888" s="4">
        <v>-6.3317083333333342</v>
      </c>
      <c r="H888" s="37">
        <v>139.97499999999997</v>
      </c>
      <c r="I888" s="4">
        <v>-2.2267812500000002</v>
      </c>
      <c r="J888" s="37">
        <v>5.6748888888888898</v>
      </c>
      <c r="K888" s="4">
        <v>7.2855069444444451</v>
      </c>
      <c r="L888" s="37">
        <v>6.2503055555555562</v>
      </c>
      <c r="M888" s="4">
        <v>2.0853402777777776</v>
      </c>
      <c r="N888" s="63" t="s">
        <v>27</v>
      </c>
      <c r="O888" s="6">
        <v>66.964299905033201</v>
      </c>
      <c r="P888" s="37" t="s">
        <v>27</v>
      </c>
      <c r="Q888" s="7">
        <f t="shared" ref="Q888:Q951" si="32">O888*60*60*24/10^6</f>
        <v>5.7857155117948684</v>
      </c>
      <c r="R888" s="60">
        <v>139.97499999999997</v>
      </c>
      <c r="S888" s="61">
        <v>1021.3415849999998</v>
      </c>
      <c r="T888" s="91"/>
      <c r="U888" s="89">
        <v>69740.790327757481</v>
      </c>
      <c r="V888" s="77" t="s">
        <v>27</v>
      </c>
      <c r="W888" s="80" t="s">
        <v>27</v>
      </c>
      <c r="X888" s="86">
        <f t="shared" si="31"/>
        <v>11016.382988429506</v>
      </c>
    </row>
    <row r="889" spans="1:24" x14ac:dyDescent="0.3">
      <c r="A889" s="99">
        <v>2009</v>
      </c>
      <c r="B889" s="100">
        <v>39816</v>
      </c>
      <c r="C889" s="33">
        <v>1</v>
      </c>
      <c r="D889" s="2">
        <v>3</v>
      </c>
      <c r="E889" s="33">
        <v>3</v>
      </c>
      <c r="F889" s="92">
        <v>368</v>
      </c>
      <c r="G889" s="4">
        <v>-5.6746041666666676</v>
      </c>
      <c r="H889" s="37">
        <v>141.57499999999996</v>
      </c>
      <c r="I889" s="4">
        <v>-4.1219062499999994</v>
      </c>
      <c r="J889" s="37">
        <v>5.6611736111111108</v>
      </c>
      <c r="K889" s="4">
        <v>7.3113125000000041</v>
      </c>
      <c r="L889" s="37">
        <v>6.2368472222222211</v>
      </c>
      <c r="M889" s="4">
        <v>2.0716666666666668</v>
      </c>
      <c r="N889" s="63" t="s">
        <v>27</v>
      </c>
      <c r="O889" s="6">
        <v>47.421396106362799</v>
      </c>
      <c r="P889" s="37" t="s">
        <v>27</v>
      </c>
      <c r="Q889" s="7">
        <f t="shared" si="32"/>
        <v>4.0972086235897454</v>
      </c>
      <c r="R889" s="60">
        <v>141.57499999999996</v>
      </c>
      <c r="S889" s="61">
        <v>1033.0161449999996</v>
      </c>
      <c r="T889" s="91"/>
      <c r="U889" s="89">
        <v>69717.259637865223</v>
      </c>
      <c r="V889" s="77" t="s">
        <v>27</v>
      </c>
      <c r="W889" s="80" t="s">
        <v>27</v>
      </c>
      <c r="X889" s="86">
        <f t="shared" si="31"/>
        <v>11020.480197053097</v>
      </c>
    </row>
    <row r="890" spans="1:24" x14ac:dyDescent="0.3">
      <c r="A890" s="99">
        <v>2009</v>
      </c>
      <c r="B890" s="100">
        <v>39817</v>
      </c>
      <c r="C890" s="33">
        <v>1</v>
      </c>
      <c r="D890" s="2">
        <v>4</v>
      </c>
      <c r="E890" s="33">
        <v>4</v>
      </c>
      <c r="F890" s="92">
        <v>369</v>
      </c>
      <c r="G890" s="4">
        <v>-3.1403750000000001</v>
      </c>
      <c r="H890" s="37">
        <v>146.12916666666669</v>
      </c>
      <c r="I890" s="4">
        <v>-1.2328020833333333</v>
      </c>
      <c r="J890" s="37">
        <v>5.6337430555555557</v>
      </c>
      <c r="K890" s="4">
        <v>7.2970000000000006</v>
      </c>
      <c r="L890" s="37">
        <v>6.1680694444444448</v>
      </c>
      <c r="M890" s="4">
        <v>2.0664375000000001</v>
      </c>
      <c r="N890" s="63">
        <v>27.878492307692301</v>
      </c>
      <c r="O890" s="6">
        <v>27.878492307692301</v>
      </c>
      <c r="P890" s="37">
        <v>2.4087017353846147</v>
      </c>
      <c r="Q890" s="7">
        <f t="shared" si="32"/>
        <v>2.4087017353846152</v>
      </c>
      <c r="R890" s="60">
        <v>146.12916666666669</v>
      </c>
      <c r="S890" s="61">
        <v>1066.2460775000002</v>
      </c>
      <c r="T890" s="91"/>
      <c r="U890" s="89">
        <v>69693.728947972966</v>
      </c>
      <c r="V890" s="77">
        <v>2.2590486250905943E-3</v>
      </c>
      <c r="W890" s="80">
        <v>3.4477634107354734E-5</v>
      </c>
      <c r="X890" s="86">
        <f t="shared" si="31"/>
        <v>11022.888898788482</v>
      </c>
    </row>
    <row r="891" spans="1:24" x14ac:dyDescent="0.3">
      <c r="A891" s="99">
        <v>2009</v>
      </c>
      <c r="B891" s="100">
        <v>39818</v>
      </c>
      <c r="C891" s="33">
        <v>1</v>
      </c>
      <c r="D891" s="2">
        <v>5</v>
      </c>
      <c r="E891" s="33">
        <v>5</v>
      </c>
      <c r="F891" s="92">
        <v>370</v>
      </c>
      <c r="G891" s="4">
        <v>-8.6475833333333316</v>
      </c>
      <c r="H891" s="37">
        <v>149.09791666666675</v>
      </c>
      <c r="I891" s="4">
        <v>-8.9307083333333335</v>
      </c>
      <c r="J891" s="37">
        <v>5.4721458333333333</v>
      </c>
      <c r="K891" s="4">
        <v>7.1832708333333342</v>
      </c>
      <c r="L891" s="37">
        <v>6.1090833333333334</v>
      </c>
      <c r="M891" s="4">
        <v>2.013826388888889</v>
      </c>
      <c r="N891" s="63">
        <v>36.534149999999997</v>
      </c>
      <c r="O891" s="6">
        <v>36.534149999999997</v>
      </c>
      <c r="P891" s="37">
        <v>3.1565505599999995</v>
      </c>
      <c r="Q891" s="7">
        <f t="shared" si="32"/>
        <v>3.1565505599999999</v>
      </c>
      <c r="R891" s="60">
        <v>149.09791666666675</v>
      </c>
      <c r="S891" s="61">
        <v>1087.9078587500005</v>
      </c>
      <c r="T891" s="91"/>
      <c r="U891" s="89">
        <v>69670.198258080709</v>
      </c>
      <c r="V891" s="77">
        <v>2.9014870465471744E-3</v>
      </c>
      <c r="W891" s="80">
        <v>4.5198485957398057E-5</v>
      </c>
      <c r="X891" s="86">
        <f t="shared" si="31"/>
        <v>11026.045449348481</v>
      </c>
    </row>
    <row r="892" spans="1:24" x14ac:dyDescent="0.3">
      <c r="A892" s="99">
        <v>2009</v>
      </c>
      <c r="B892" s="100">
        <v>39819</v>
      </c>
      <c r="C892" s="33">
        <v>1</v>
      </c>
      <c r="D892" s="2">
        <v>6</v>
      </c>
      <c r="E892" s="33">
        <v>6</v>
      </c>
      <c r="F892" s="92">
        <v>371</v>
      </c>
      <c r="G892" s="4">
        <v>-8.1749166666666682</v>
      </c>
      <c r="H892" s="37">
        <v>148.52708333333334</v>
      </c>
      <c r="I892" s="4">
        <v>-6.2862916666666662</v>
      </c>
      <c r="J892" s="37">
        <v>5.5031805555555557</v>
      </c>
      <c r="K892" s="4">
        <v>7.1708819444444467</v>
      </c>
      <c r="L892" s="37">
        <v>5.9692152777777778</v>
      </c>
      <c r="M892" s="4">
        <v>1.9442986111111107</v>
      </c>
      <c r="N892" s="63">
        <v>37.1072214285714</v>
      </c>
      <c r="O892" s="6">
        <v>37.1072214285714</v>
      </c>
      <c r="P892" s="37">
        <v>3.2060639314285688</v>
      </c>
      <c r="Q892" s="7">
        <f t="shared" si="32"/>
        <v>3.2060639314285684</v>
      </c>
      <c r="R892" s="60">
        <v>148.52708333333334</v>
      </c>
      <c r="S892" s="61">
        <v>1083.7427162499998</v>
      </c>
      <c r="T892" s="91"/>
      <c r="U892" s="89">
        <v>69646.667568188452</v>
      </c>
      <c r="V892" s="77">
        <v>2.9583257016225131E-3</v>
      </c>
      <c r="W892" s="80">
        <v>4.5924039131948762E-5</v>
      </c>
      <c r="X892" s="86">
        <f t="shared" si="31"/>
        <v>11029.251513279909</v>
      </c>
    </row>
    <row r="893" spans="1:24" x14ac:dyDescent="0.3">
      <c r="A893" s="99">
        <v>2009</v>
      </c>
      <c r="B893" s="100">
        <v>39820</v>
      </c>
      <c r="C893" s="33">
        <v>1</v>
      </c>
      <c r="D893" s="2">
        <v>7</v>
      </c>
      <c r="E893" s="33">
        <v>7</v>
      </c>
      <c r="F893" s="92">
        <v>372</v>
      </c>
      <c r="G893" s="4">
        <v>-10.492083333333333</v>
      </c>
      <c r="H893" s="37">
        <v>151.25624999999999</v>
      </c>
      <c r="I893" s="4">
        <v>-10.585447916666666</v>
      </c>
      <c r="J893" s="37">
        <v>5.575277777777778</v>
      </c>
      <c r="K893" s="4">
        <v>7.1992777777777777</v>
      </c>
      <c r="L893" s="37">
        <v>5.9924791666666657</v>
      </c>
      <c r="M893" s="4">
        <v>1.9918472222222221</v>
      </c>
      <c r="N893" s="63">
        <v>37.058477777777803</v>
      </c>
      <c r="O893" s="6">
        <v>37.058477777777803</v>
      </c>
      <c r="P893" s="37">
        <v>3.2018524800000021</v>
      </c>
      <c r="Q893" s="7">
        <f t="shared" si="32"/>
        <v>3.2018524800000017</v>
      </c>
      <c r="R893" s="60">
        <v>151.25624999999999</v>
      </c>
      <c r="S893" s="61">
        <v>1103.6563537499999</v>
      </c>
      <c r="T893" s="91"/>
      <c r="U893" s="89">
        <v>69623.136878296194</v>
      </c>
      <c r="V893" s="77">
        <v>2.9011317418875526E-3</v>
      </c>
      <c r="W893" s="80">
        <v>4.5880277730430364E-5</v>
      </c>
      <c r="X893" s="86">
        <f t="shared" si="31"/>
        <v>11032.45336575991</v>
      </c>
    </row>
    <row r="894" spans="1:24" x14ac:dyDescent="0.3">
      <c r="A894" s="99">
        <v>2009</v>
      </c>
      <c r="B894" s="100">
        <v>39821</v>
      </c>
      <c r="C894" s="33">
        <v>1</v>
      </c>
      <c r="D894" s="2">
        <v>8</v>
      </c>
      <c r="E894" s="33">
        <v>8</v>
      </c>
      <c r="F894" s="92">
        <v>373</v>
      </c>
      <c r="G894" s="4">
        <v>-11.04</v>
      </c>
      <c r="H894" s="37">
        <v>150.48541666666668</v>
      </c>
      <c r="I894" s="4">
        <v>-11.484364583333333</v>
      </c>
      <c r="J894" s="37">
        <v>5.4591041666666671</v>
      </c>
      <c r="K894" s="4">
        <v>7.2063055555555566</v>
      </c>
      <c r="L894" s="37">
        <v>5.9201388888888893</v>
      </c>
      <c r="M894" s="4">
        <v>1.8644652777777775</v>
      </c>
      <c r="N894" s="63">
        <v>30.576264285714299</v>
      </c>
      <c r="O894" s="6">
        <v>30.576264285714299</v>
      </c>
      <c r="P894" s="37">
        <v>2.6417892342857154</v>
      </c>
      <c r="Q894" s="7">
        <f t="shared" si="32"/>
        <v>2.6417892342857154</v>
      </c>
      <c r="R894" s="60">
        <v>150.48541666666668</v>
      </c>
      <c r="S894" s="61">
        <v>1098.0318912499999</v>
      </c>
      <c r="T894" s="91"/>
      <c r="U894" s="89">
        <v>69599.606188403937</v>
      </c>
      <c r="V894" s="77">
        <v>2.4059312441993843E-3</v>
      </c>
      <c r="W894" s="80">
        <v>3.7868644653217449E-5</v>
      </c>
      <c r="X894" s="86">
        <f t="shared" si="31"/>
        <v>11035.095154994195</v>
      </c>
    </row>
    <row r="895" spans="1:24" x14ac:dyDescent="0.3">
      <c r="A895" s="99">
        <v>2009</v>
      </c>
      <c r="B895" s="100">
        <v>39822</v>
      </c>
      <c r="C895" s="33">
        <v>1</v>
      </c>
      <c r="D895" s="2">
        <v>9</v>
      </c>
      <c r="E895" s="33">
        <v>9</v>
      </c>
      <c r="F895" s="92">
        <v>374</v>
      </c>
      <c r="G895" s="4">
        <v>-10.163333333333332</v>
      </c>
      <c r="H895" s="37">
        <v>150.23750000000004</v>
      </c>
      <c r="I895" s="4">
        <v>-9.3784062499999994</v>
      </c>
      <c r="J895" s="37">
        <v>5.4695416666666672</v>
      </c>
      <c r="K895" s="4">
        <v>7.1523749999999993</v>
      </c>
      <c r="L895" s="37">
        <v>5.9023541666666661</v>
      </c>
      <c r="M895" s="4">
        <v>1.8859097222222223</v>
      </c>
      <c r="N895" s="63" t="s">
        <v>27</v>
      </c>
      <c r="O895" s="6">
        <v>31.495432712215301</v>
      </c>
      <c r="P895" s="37" t="s">
        <v>27</v>
      </c>
      <c r="Q895" s="7">
        <f t="shared" si="32"/>
        <v>2.7212053863354018</v>
      </c>
      <c r="R895" s="60">
        <v>150.23750000000004</v>
      </c>
      <c r="S895" s="61">
        <v>1096.2229425000003</v>
      </c>
      <c r="T895" s="91"/>
      <c r="U895" s="89">
        <v>69576.07549851168</v>
      </c>
      <c r="V895" s="77" t="s">
        <v>27</v>
      </c>
      <c r="W895" s="80" t="s">
        <v>27</v>
      </c>
      <c r="X895" s="86">
        <f t="shared" si="31"/>
        <v>11037.81636038053</v>
      </c>
    </row>
    <row r="896" spans="1:24" x14ac:dyDescent="0.3">
      <c r="A896" s="99">
        <v>2009</v>
      </c>
      <c r="B896" s="100">
        <v>39823</v>
      </c>
      <c r="C896" s="33">
        <v>1</v>
      </c>
      <c r="D896" s="2">
        <v>10</v>
      </c>
      <c r="E896" s="33">
        <v>10</v>
      </c>
      <c r="F896" s="92">
        <v>375</v>
      </c>
      <c r="G896" s="4">
        <v>-10.672916666666667</v>
      </c>
      <c r="H896" s="37">
        <v>150.73124999999996</v>
      </c>
      <c r="I896" s="4">
        <v>-10.361229166666668</v>
      </c>
      <c r="J896" s="37">
        <v>5.5321736111111113</v>
      </c>
      <c r="K896" s="4">
        <v>7.1297777777777789</v>
      </c>
      <c r="L896" s="37">
        <v>5.8594374999999985</v>
      </c>
      <c r="M896" s="4">
        <v>1.8558263888888886</v>
      </c>
      <c r="N896" s="63" t="s">
        <v>27</v>
      </c>
      <c r="O896" s="6">
        <v>32.414601138716399</v>
      </c>
      <c r="P896" s="37" t="s">
        <v>27</v>
      </c>
      <c r="Q896" s="7">
        <f t="shared" si="32"/>
        <v>2.800621538385097</v>
      </c>
      <c r="R896" s="60">
        <v>150.73124999999996</v>
      </c>
      <c r="S896" s="61">
        <v>1099.8256387499996</v>
      </c>
      <c r="T896" s="31">
        <v>27720</v>
      </c>
      <c r="U896" s="89">
        <v>69552.544808619423</v>
      </c>
      <c r="V896" s="77" t="s">
        <v>27</v>
      </c>
      <c r="W896" s="80" t="s">
        <v>27</v>
      </c>
      <c r="X896" s="86">
        <f t="shared" si="31"/>
        <v>11040.616981918914</v>
      </c>
    </row>
    <row r="897" spans="1:24" x14ac:dyDescent="0.3">
      <c r="A897" s="99">
        <v>2009</v>
      </c>
      <c r="B897" s="100">
        <v>39824</v>
      </c>
      <c r="C897" s="33">
        <v>1</v>
      </c>
      <c r="D897" s="2">
        <v>11</v>
      </c>
      <c r="E897" s="33">
        <v>11</v>
      </c>
      <c r="F897" s="92">
        <v>376</v>
      </c>
      <c r="G897" s="4">
        <v>-7.8780833333333362</v>
      </c>
      <c r="H897" s="37">
        <v>151.00208333333333</v>
      </c>
      <c r="I897" s="4">
        <v>-5.6626979166666676</v>
      </c>
      <c r="J897" s="37">
        <v>5.3356458333333334</v>
      </c>
      <c r="K897" s="4">
        <v>7.1710625000000006</v>
      </c>
      <c r="L897" s="37">
        <v>5.9073541666666669</v>
      </c>
      <c r="M897" s="4">
        <v>1.7421597222222216</v>
      </c>
      <c r="N897" s="63">
        <v>33.333769565217402</v>
      </c>
      <c r="O897" s="6">
        <v>33.333769565217402</v>
      </c>
      <c r="P897" s="37">
        <v>2.8800376904347837</v>
      </c>
      <c r="Q897" s="7">
        <f t="shared" si="32"/>
        <v>2.8800376904347837</v>
      </c>
      <c r="R897" s="60">
        <v>151.00208333333333</v>
      </c>
      <c r="S897" s="61">
        <v>1101.8018012499999</v>
      </c>
      <c r="T897" s="91"/>
      <c r="U897" s="89">
        <v>69529.014118727166</v>
      </c>
      <c r="V897" s="77">
        <v>2.6139344546064146E-3</v>
      </c>
      <c r="W897" s="80">
        <v>4.1328603972250964E-5</v>
      </c>
      <c r="X897" s="86">
        <f t="shared" si="31"/>
        <v>11043.497019609349</v>
      </c>
    </row>
    <row r="898" spans="1:24" x14ac:dyDescent="0.3">
      <c r="A898" s="99">
        <v>2009</v>
      </c>
      <c r="B898" s="100">
        <v>39825</v>
      </c>
      <c r="C898" s="33">
        <v>1</v>
      </c>
      <c r="D898" s="2">
        <v>12</v>
      </c>
      <c r="E898" s="33">
        <v>12</v>
      </c>
      <c r="F898" s="92">
        <v>377</v>
      </c>
      <c r="G898" s="4">
        <v>-9.7610416666666673</v>
      </c>
      <c r="H898" s="37">
        <v>156.30833333333337</v>
      </c>
      <c r="I898" s="4">
        <v>-7.2446666666666673</v>
      </c>
      <c r="J898" s="37">
        <v>5.2826805555555572</v>
      </c>
      <c r="K898" s="4">
        <v>7.1894027777777767</v>
      </c>
      <c r="L898" s="37">
        <v>5.8953055555555549</v>
      </c>
      <c r="M898" s="4">
        <v>1.6964652777777778</v>
      </c>
      <c r="N898" s="63">
        <v>24.155080000000002</v>
      </c>
      <c r="O898" s="6">
        <v>24.155080000000002</v>
      </c>
      <c r="P898" s="37">
        <v>2.0869989120000003</v>
      </c>
      <c r="Q898" s="7">
        <f t="shared" si="32"/>
        <v>2.0869989119999999</v>
      </c>
      <c r="R898" s="60">
        <v>156.30833333333337</v>
      </c>
      <c r="S898" s="61">
        <v>1140.5193850000003</v>
      </c>
      <c r="T898" s="91"/>
      <c r="U898" s="89">
        <v>69505.483428834908</v>
      </c>
      <c r="V898" s="77">
        <v>1.8298671109391095E-3</v>
      </c>
      <c r="W898" s="80">
        <v>2.9959315744186529E-5</v>
      </c>
      <c r="X898" s="86">
        <f t="shared" si="31"/>
        <v>11045.584018521349</v>
      </c>
    </row>
    <row r="899" spans="1:24" x14ac:dyDescent="0.3">
      <c r="A899" s="99">
        <v>2009</v>
      </c>
      <c r="B899" s="100">
        <v>39826</v>
      </c>
      <c r="C899" s="33">
        <v>1</v>
      </c>
      <c r="D899" s="2">
        <v>13</v>
      </c>
      <c r="E899" s="33">
        <v>13</v>
      </c>
      <c r="F899" s="92">
        <v>378</v>
      </c>
      <c r="G899" s="4">
        <v>-9.9439583333333346</v>
      </c>
      <c r="H899" s="37">
        <v>159.30208333333331</v>
      </c>
      <c r="I899" s="4">
        <v>-8.8063229166666694</v>
      </c>
      <c r="J899" s="37">
        <v>5.3134722222222219</v>
      </c>
      <c r="K899" s="4">
        <v>7.1104513888888903</v>
      </c>
      <c r="L899" s="37">
        <v>5.9671388888888899</v>
      </c>
      <c r="M899" s="4">
        <v>1.6808888888888889</v>
      </c>
      <c r="N899" s="63">
        <v>56.9069</v>
      </c>
      <c r="O899" s="6">
        <v>56.9069</v>
      </c>
      <c r="P899" s="37">
        <v>4.9167561600000003</v>
      </c>
      <c r="Q899" s="7">
        <f t="shared" si="32"/>
        <v>4.9167561600000003</v>
      </c>
      <c r="R899" s="60">
        <v>159.30208333333331</v>
      </c>
      <c r="S899" s="61">
        <v>1162.3635812499999</v>
      </c>
      <c r="T899" s="91"/>
      <c r="U899" s="89">
        <v>69481.952738942651</v>
      </c>
      <c r="V899" s="77">
        <v>4.2299640485230494E-3</v>
      </c>
      <c r="W899" s="80">
        <v>7.0606632356912338E-5</v>
      </c>
      <c r="X899" s="86">
        <f t="shared" si="31"/>
        <v>11050.50077468135</v>
      </c>
    </row>
    <row r="900" spans="1:24" x14ac:dyDescent="0.3">
      <c r="A900" s="99">
        <v>2009</v>
      </c>
      <c r="B900" s="100">
        <v>39827</v>
      </c>
      <c r="C900" s="33">
        <v>1</v>
      </c>
      <c r="D900" s="2">
        <v>14</v>
      </c>
      <c r="E900" s="33">
        <v>14</v>
      </c>
      <c r="F900" s="92">
        <v>379</v>
      </c>
      <c r="G900" s="4">
        <v>-8.5393750000000015</v>
      </c>
      <c r="H900" s="37">
        <v>198.35208333333333</v>
      </c>
      <c r="I900" s="4">
        <v>-7.5737499999999995</v>
      </c>
      <c r="J900" s="37">
        <v>5.7482013888888899</v>
      </c>
      <c r="K900" s="4">
        <v>6.9254027777777774</v>
      </c>
      <c r="L900" s="37">
        <v>5.623520833333334</v>
      </c>
      <c r="M900" s="4">
        <v>2.0020694444444445</v>
      </c>
      <c r="N900" s="63">
        <v>103.850920930233</v>
      </c>
      <c r="O900" s="6">
        <v>103.850920930233</v>
      </c>
      <c r="P900" s="37">
        <v>8.9727195683721312</v>
      </c>
      <c r="Q900" s="7">
        <f t="shared" si="32"/>
        <v>8.9727195683721312</v>
      </c>
      <c r="R900" s="60">
        <v>198.35208333333333</v>
      </c>
      <c r="S900" s="61">
        <v>1447.29581125</v>
      </c>
      <c r="T900" s="91"/>
      <c r="U900" s="89">
        <v>69458.422049050394</v>
      </c>
      <c r="V900" s="77">
        <v>6.1996445361246332E-3</v>
      </c>
      <c r="W900" s="80">
        <v>1.2889858173200142E-4</v>
      </c>
      <c r="X900" s="86">
        <f t="shared" si="31"/>
        <v>11059.473494249722</v>
      </c>
    </row>
    <row r="901" spans="1:24" x14ac:dyDescent="0.3">
      <c r="A901" s="99">
        <v>2009</v>
      </c>
      <c r="B901" s="100">
        <v>39828</v>
      </c>
      <c r="C901" s="33">
        <v>1</v>
      </c>
      <c r="D901" s="2">
        <v>15</v>
      </c>
      <c r="E901" s="33">
        <v>15</v>
      </c>
      <c r="F901" s="92">
        <v>380</v>
      </c>
      <c r="G901" s="4">
        <v>-6.5272083333333351</v>
      </c>
      <c r="H901" s="37">
        <v>209.41041666666669</v>
      </c>
      <c r="I901" s="4">
        <v>-4.5704270833333336</v>
      </c>
      <c r="J901" s="37">
        <v>6.076458333333334</v>
      </c>
      <c r="K901" s="4">
        <v>6.873298611111113</v>
      </c>
      <c r="L901" s="37">
        <v>5.4722986111111132</v>
      </c>
      <c r="M901" s="4">
        <v>2.4580138888888885</v>
      </c>
      <c r="N901" s="63">
        <v>104.107252173913</v>
      </c>
      <c r="O901" s="6">
        <v>104.107252173913</v>
      </c>
      <c r="P901" s="37">
        <v>8.9948665878260829</v>
      </c>
      <c r="Q901" s="7">
        <f t="shared" si="32"/>
        <v>8.9948665878260847</v>
      </c>
      <c r="R901" s="60">
        <v>209.41041666666669</v>
      </c>
      <c r="S901" s="61">
        <v>1527.9840462500003</v>
      </c>
      <c r="T901" s="91"/>
      <c r="U901" s="89">
        <v>69434.891359158137</v>
      </c>
      <c r="V901" s="77">
        <v>5.8867542563035323E-3</v>
      </c>
      <c r="W901" s="80">
        <v>1.2926353969986408E-4</v>
      </c>
      <c r="X901" s="86">
        <f t="shared" si="31"/>
        <v>11068.468360837547</v>
      </c>
    </row>
    <row r="902" spans="1:24" x14ac:dyDescent="0.3">
      <c r="A902" s="99">
        <v>2009</v>
      </c>
      <c r="B902" s="100">
        <v>39829</v>
      </c>
      <c r="C902" s="33">
        <v>1</v>
      </c>
      <c r="D902" s="2">
        <v>16</v>
      </c>
      <c r="E902" s="33">
        <v>16</v>
      </c>
      <c r="F902" s="92">
        <v>381</v>
      </c>
      <c r="G902" s="4">
        <v>-13.209999999999999</v>
      </c>
      <c r="H902" s="37">
        <v>208.72291666666663</v>
      </c>
      <c r="I902" s="4">
        <v>-10.93403125</v>
      </c>
      <c r="J902" s="37">
        <v>6.2711527777777762</v>
      </c>
      <c r="K902" s="4">
        <v>6.9165000000000019</v>
      </c>
      <c r="L902" s="37">
        <v>6.0347083333333345</v>
      </c>
      <c r="M902" s="4">
        <v>2.986548611111111</v>
      </c>
      <c r="N902" s="63" t="s">
        <v>27</v>
      </c>
      <c r="O902" s="6">
        <v>108.445397515528</v>
      </c>
      <c r="P902" s="37" t="s">
        <v>27</v>
      </c>
      <c r="Q902" s="7">
        <f t="shared" si="32"/>
        <v>9.3696823453416194</v>
      </c>
      <c r="R902" s="60">
        <v>208.72291666666663</v>
      </c>
      <c r="S902" s="61">
        <v>1522.9676337499998</v>
      </c>
      <c r="T902" s="91"/>
      <c r="U902" s="89">
        <v>69411.36066926588</v>
      </c>
      <c r="V902" s="77" t="s">
        <v>27</v>
      </c>
      <c r="W902" s="80" t="s">
        <v>27</v>
      </c>
      <c r="X902" s="86">
        <f t="shared" si="31"/>
        <v>11077.838043182888</v>
      </c>
    </row>
    <row r="903" spans="1:24" x14ac:dyDescent="0.3">
      <c r="A903" s="99">
        <v>2009</v>
      </c>
      <c r="B903" s="100">
        <v>39830</v>
      </c>
      <c r="C903" s="33">
        <v>1</v>
      </c>
      <c r="D903" s="2">
        <v>17</v>
      </c>
      <c r="E903" s="33">
        <v>17</v>
      </c>
      <c r="F903" s="92">
        <v>382</v>
      </c>
      <c r="G903" s="4">
        <v>-12.836520833333326</v>
      </c>
      <c r="H903" s="37">
        <v>205.9083333333333</v>
      </c>
      <c r="I903" s="4">
        <v>-11.572406249999997</v>
      </c>
      <c r="J903" s="37">
        <v>6.1562361111111095</v>
      </c>
      <c r="K903" s="4">
        <v>6.9005347222222229</v>
      </c>
      <c r="L903" s="37">
        <v>6.0565347222222208</v>
      </c>
      <c r="M903" s="4">
        <v>3.3828472222222215</v>
      </c>
      <c r="N903" s="63">
        <v>112.783542857143</v>
      </c>
      <c r="O903" s="6">
        <v>112.783542857143</v>
      </c>
      <c r="P903" s="37">
        <v>9.7444981028571558</v>
      </c>
      <c r="Q903" s="7">
        <f t="shared" si="32"/>
        <v>9.7444981028571558</v>
      </c>
      <c r="R903" s="60">
        <v>205.9083333333333</v>
      </c>
      <c r="S903" s="61">
        <v>1502.4307449999997</v>
      </c>
      <c r="T903" s="91"/>
      <c r="U903" s="89">
        <v>69387.829979373622</v>
      </c>
      <c r="V903" s="77">
        <v>6.4858218159381167E-3</v>
      </c>
      <c r="W903" s="80">
        <v>1.4013786991927762E-4</v>
      </c>
      <c r="X903" s="86">
        <f t="shared" si="31"/>
        <v>11087.582541285745</v>
      </c>
    </row>
    <row r="904" spans="1:24" x14ac:dyDescent="0.3">
      <c r="A904" s="99">
        <v>2009</v>
      </c>
      <c r="B904" s="100">
        <v>39831</v>
      </c>
      <c r="C904" s="33">
        <v>1</v>
      </c>
      <c r="D904" s="2">
        <v>18</v>
      </c>
      <c r="E904" s="33">
        <v>18</v>
      </c>
      <c r="F904" s="92">
        <v>383</v>
      </c>
      <c r="G904" s="4">
        <v>-1.5427083333333329</v>
      </c>
      <c r="H904" s="37">
        <v>203.19583333333335</v>
      </c>
      <c r="I904" s="4">
        <v>0.98883333333333301</v>
      </c>
      <c r="J904" s="37">
        <v>5.4668680555555556</v>
      </c>
      <c r="K904" s="4">
        <v>6.5087986111111116</v>
      </c>
      <c r="L904" s="37">
        <v>5.6804861111111107</v>
      </c>
      <c r="M904" s="4">
        <v>2.9773402777777775</v>
      </c>
      <c r="N904" s="63">
        <v>216.151344827586</v>
      </c>
      <c r="O904" s="6">
        <v>216.151344827586</v>
      </c>
      <c r="P904" s="37">
        <v>18.675476193103428</v>
      </c>
      <c r="Q904" s="7">
        <f t="shared" si="32"/>
        <v>18.675476193103432</v>
      </c>
      <c r="R904" s="60">
        <v>203.19583333333335</v>
      </c>
      <c r="S904" s="61">
        <v>1482.6387175000002</v>
      </c>
      <c r="T904" s="91"/>
      <c r="U904" s="89">
        <v>69364.299289481365</v>
      </c>
      <c r="V904" s="77">
        <v>1.2596107178823505E-2</v>
      </c>
      <c r="W904" s="80">
        <v>2.6867370597002645E-4</v>
      </c>
      <c r="X904" s="86">
        <f t="shared" si="31"/>
        <v>11106.258017478849</v>
      </c>
    </row>
    <row r="905" spans="1:24" x14ac:dyDescent="0.3">
      <c r="A905" s="99">
        <v>2009</v>
      </c>
      <c r="B905" s="100">
        <v>39832</v>
      </c>
      <c r="C905" s="33">
        <v>1</v>
      </c>
      <c r="D905" s="2">
        <v>19</v>
      </c>
      <c r="E905" s="33">
        <v>19</v>
      </c>
      <c r="F905" s="92">
        <v>384</v>
      </c>
      <c r="G905" s="4">
        <v>-10.028333333333331</v>
      </c>
      <c r="H905" s="37">
        <v>202.70624999999993</v>
      </c>
      <c r="I905" s="4">
        <v>-7.1251666666666669</v>
      </c>
      <c r="J905" s="37">
        <v>5.8313055555555549</v>
      </c>
      <c r="K905" s="4">
        <v>6.630097222222223</v>
      </c>
      <c r="L905" s="37">
        <v>5.7673888888888882</v>
      </c>
      <c r="M905" s="4">
        <v>3.0905833333333335</v>
      </c>
      <c r="N905" s="63">
        <v>138.20634999999999</v>
      </c>
      <c r="O905" s="6">
        <v>138.20634999999999</v>
      </c>
      <c r="P905" s="37">
        <v>11.941028639999999</v>
      </c>
      <c r="Q905" s="7">
        <f t="shared" si="32"/>
        <v>11.941028640000001</v>
      </c>
      <c r="R905" s="60">
        <v>202.70624999999993</v>
      </c>
      <c r="S905" s="61">
        <v>1479.0664237499993</v>
      </c>
      <c r="T905" s="91"/>
      <c r="U905" s="89">
        <v>69340.768599589108</v>
      </c>
      <c r="V905" s="77">
        <v>8.0733552247943818E-3</v>
      </c>
      <c r="W905" s="80">
        <v>1.7185126104967991E-4</v>
      </c>
      <c r="X905" s="86">
        <f t="shared" si="31"/>
        <v>11118.199046118849</v>
      </c>
    </row>
    <row r="906" spans="1:24" x14ac:dyDescent="0.3">
      <c r="A906" s="99">
        <v>2009</v>
      </c>
      <c r="B906" s="100">
        <v>39833</v>
      </c>
      <c r="C906" s="33">
        <v>1</v>
      </c>
      <c r="D906" s="2">
        <v>20</v>
      </c>
      <c r="E906" s="33">
        <v>20</v>
      </c>
      <c r="F906" s="92">
        <v>385</v>
      </c>
      <c r="G906" s="4">
        <v>-10.523541666666668</v>
      </c>
      <c r="H906" s="37">
        <v>202.51250000000002</v>
      </c>
      <c r="I906" s="4">
        <v>-8.4178854166666675</v>
      </c>
      <c r="J906" s="37">
        <v>5.7563055555555556</v>
      </c>
      <c r="K906" s="4">
        <v>6.5880972222222232</v>
      </c>
      <c r="L906" s="37">
        <v>5.7473750000000008</v>
      </c>
      <c r="M906" s="4">
        <v>2.8635277777777781</v>
      </c>
      <c r="N906" s="63">
        <v>188.60376086956501</v>
      </c>
      <c r="O906" s="6">
        <v>188.60376086956501</v>
      </c>
      <c r="P906" s="37">
        <v>16.295364939130415</v>
      </c>
      <c r="Q906" s="7">
        <f t="shared" si="32"/>
        <v>16.295364939130419</v>
      </c>
      <c r="R906" s="60">
        <v>202.51250000000002</v>
      </c>
      <c r="S906" s="61">
        <v>1477.6527074999999</v>
      </c>
      <c r="T906" s="91"/>
      <c r="U906" s="89">
        <v>69317.237909696851</v>
      </c>
      <c r="V906" s="77">
        <v>1.1027872013783331E-2</v>
      </c>
      <c r="W906" s="80">
        <v>2.3460249876917021E-4</v>
      </c>
      <c r="X906" s="86">
        <f t="shared" si="31"/>
        <v>11134.49441105798</v>
      </c>
    </row>
    <row r="907" spans="1:24" x14ac:dyDescent="0.3">
      <c r="A907" s="99">
        <v>2009</v>
      </c>
      <c r="B907" s="100">
        <v>39834</v>
      </c>
      <c r="C907" s="33">
        <v>1</v>
      </c>
      <c r="D907" s="2">
        <v>21</v>
      </c>
      <c r="E907" s="33">
        <v>21</v>
      </c>
      <c r="F907" s="92">
        <v>386</v>
      </c>
      <c r="G907" s="4">
        <v>-11.803749999999999</v>
      </c>
      <c r="H907" s="37">
        <v>206.89583333333334</v>
      </c>
      <c r="I907" s="4">
        <v>-11.099437500000001</v>
      </c>
      <c r="J907" s="37">
        <v>5.5522847222222218</v>
      </c>
      <c r="K907" s="4">
        <v>6.4714652777777752</v>
      </c>
      <c r="L907" s="37">
        <v>5.7033749999999985</v>
      </c>
      <c r="M907" s="4">
        <v>2.6531458333333333</v>
      </c>
      <c r="N907" s="63">
        <v>180.63969166666701</v>
      </c>
      <c r="O907" s="6">
        <v>180.63969166666701</v>
      </c>
      <c r="P907" s="37">
        <v>15.607269360000029</v>
      </c>
      <c r="Q907" s="7">
        <f t="shared" si="32"/>
        <v>15.607269360000029</v>
      </c>
      <c r="R907" s="60">
        <v>206.89583333333334</v>
      </c>
      <c r="S907" s="61">
        <v>1509.6361374999999</v>
      </c>
      <c r="T907" s="91"/>
      <c r="U907" s="89">
        <v>69293.707219804593</v>
      </c>
      <c r="V907" s="77">
        <v>1.0338431210216064E-2</v>
      </c>
      <c r="W907" s="80">
        <v>2.2477762827911814E-4</v>
      </c>
      <c r="X907" s="86">
        <f t="shared" si="31"/>
        <v>11150.10168041798</v>
      </c>
    </row>
    <row r="908" spans="1:24" x14ac:dyDescent="0.3">
      <c r="A908" s="99">
        <v>2009</v>
      </c>
      <c r="B908" s="100">
        <v>39835</v>
      </c>
      <c r="C908" s="33">
        <v>1</v>
      </c>
      <c r="D908" s="2">
        <v>22</v>
      </c>
      <c r="E908" s="33">
        <v>22</v>
      </c>
      <c r="F908" s="92">
        <v>387</v>
      </c>
      <c r="G908" s="4">
        <v>-13.624375000000001</v>
      </c>
      <c r="H908" s="37">
        <v>204.63958333333332</v>
      </c>
      <c r="I908" s="4">
        <v>-11.690312500000003</v>
      </c>
      <c r="J908" s="37">
        <v>5.6197013888888891</v>
      </c>
      <c r="K908" s="4">
        <v>6.3908125000000027</v>
      </c>
      <c r="L908" s="37">
        <v>5.577263888888889</v>
      </c>
      <c r="M908" s="4">
        <v>2.5014791666666665</v>
      </c>
      <c r="N908" s="63">
        <v>151.927222727273</v>
      </c>
      <c r="O908" s="6">
        <v>151.927222727273</v>
      </c>
      <c r="P908" s="37">
        <v>13.126512043636387</v>
      </c>
      <c r="Q908" s="7">
        <f t="shared" si="32"/>
        <v>13.126512043636385</v>
      </c>
      <c r="R908" s="60">
        <v>204.63958333333332</v>
      </c>
      <c r="S908" s="61">
        <v>1493.1731837499997</v>
      </c>
      <c r="T908" s="91"/>
      <c r="U908" s="89">
        <v>69270.176529912336</v>
      </c>
      <c r="V908" s="77">
        <v>8.7910178045590617E-3</v>
      </c>
      <c r="W908" s="80">
        <v>1.8911813376842174E-4</v>
      </c>
      <c r="X908" s="86">
        <f t="shared" si="31"/>
        <v>11163.228192461616</v>
      </c>
    </row>
    <row r="909" spans="1:24" x14ac:dyDescent="0.3">
      <c r="A909" s="99">
        <v>2009</v>
      </c>
      <c r="B909" s="100">
        <v>39836</v>
      </c>
      <c r="C909" s="33">
        <v>1</v>
      </c>
      <c r="D909" s="2">
        <v>23</v>
      </c>
      <c r="E909" s="33">
        <v>23</v>
      </c>
      <c r="F909" s="92">
        <v>388</v>
      </c>
      <c r="G909" s="4">
        <v>-19.687083333333337</v>
      </c>
      <c r="H909" s="37">
        <v>207.28958333333324</v>
      </c>
      <c r="I909" s="4">
        <v>-19.329895833333332</v>
      </c>
      <c r="J909" s="37">
        <v>5.6770416666666668</v>
      </c>
      <c r="K909" s="4">
        <v>6.3677499999999982</v>
      </c>
      <c r="L909" s="37">
        <v>5.6598611111111117</v>
      </c>
      <c r="M909" s="4">
        <v>2.5069652777777778</v>
      </c>
      <c r="N909" s="63" t="s">
        <v>27</v>
      </c>
      <c r="O909" s="6">
        <v>126.207753671329</v>
      </c>
      <c r="P909" s="37" t="s">
        <v>27</v>
      </c>
      <c r="Q909" s="7">
        <f t="shared" si="32"/>
        <v>10.904349917202826</v>
      </c>
      <c r="R909" s="60">
        <v>207.28958333333324</v>
      </c>
      <c r="S909" s="61">
        <v>1512.5091737499993</v>
      </c>
      <c r="T909" s="91"/>
      <c r="U909" s="89">
        <v>69246.645840020079</v>
      </c>
      <c r="V909" s="77" t="s">
        <v>27</v>
      </c>
      <c r="W909" s="80" t="s">
        <v>27</v>
      </c>
      <c r="X909" s="86">
        <f t="shared" si="31"/>
        <v>11174.132542378818</v>
      </c>
    </row>
    <row r="910" spans="1:24" x14ac:dyDescent="0.3">
      <c r="A910" s="99">
        <v>2009</v>
      </c>
      <c r="B910" s="100">
        <v>39837</v>
      </c>
      <c r="C910" s="33">
        <v>1</v>
      </c>
      <c r="D910" s="2">
        <v>24</v>
      </c>
      <c r="E910" s="33">
        <v>24</v>
      </c>
      <c r="F910" s="92">
        <v>389</v>
      </c>
      <c r="G910" s="4">
        <v>-16.081666666666667</v>
      </c>
      <c r="H910" s="37">
        <v>206.96875000000003</v>
      </c>
      <c r="I910" s="4">
        <v>-14.142468749999999</v>
      </c>
      <c r="J910" s="37">
        <v>5.6681805555555549</v>
      </c>
      <c r="K910" s="4">
        <v>6.3072083333333326</v>
      </c>
      <c r="L910" s="37">
        <v>5.6023472222222219</v>
      </c>
      <c r="M910" s="4">
        <v>2.4228888888888886</v>
      </c>
      <c r="N910" s="63">
        <v>100.488284615385</v>
      </c>
      <c r="O910" s="6">
        <v>100.488284615385</v>
      </c>
      <c r="P910" s="37">
        <v>8.6821877907692642</v>
      </c>
      <c r="Q910" s="7">
        <f t="shared" si="32"/>
        <v>8.6821877907692642</v>
      </c>
      <c r="R910" s="60">
        <v>206.96875000000003</v>
      </c>
      <c r="S910" s="61">
        <v>1510.1681812500001</v>
      </c>
      <c r="T910" s="91"/>
      <c r="U910" s="89">
        <v>69223.115150127822</v>
      </c>
      <c r="V910" s="77">
        <v>5.7491529079779858E-3</v>
      </c>
      <c r="W910" s="80">
        <v>1.2517814922596217E-4</v>
      </c>
      <c r="X910" s="86">
        <f t="shared" si="31"/>
        <v>11182.814730169588</v>
      </c>
    </row>
    <row r="911" spans="1:24" x14ac:dyDescent="0.3">
      <c r="A911" s="99">
        <v>2009</v>
      </c>
      <c r="B911" s="100">
        <v>39838</v>
      </c>
      <c r="C911" s="33">
        <v>1</v>
      </c>
      <c r="D911" s="2">
        <v>25</v>
      </c>
      <c r="E911" s="33">
        <v>25</v>
      </c>
      <c r="F911" s="92">
        <v>390</v>
      </c>
      <c r="G911" s="4">
        <v>-4.6300624999999984</v>
      </c>
      <c r="H911" s="37">
        <v>207.46041666666665</v>
      </c>
      <c r="I911" s="4">
        <v>-2.0134895833333335</v>
      </c>
      <c r="J911" s="37">
        <v>5.3685555555555551</v>
      </c>
      <c r="K911" s="4">
        <v>6.1410555555555559</v>
      </c>
      <c r="L911" s="37">
        <v>5.3539513888888903</v>
      </c>
      <c r="M911" s="4">
        <v>2.2867569444444436</v>
      </c>
      <c r="N911" s="63">
        <v>120.578761904762</v>
      </c>
      <c r="O911" s="6">
        <v>120.578761904762</v>
      </c>
      <c r="P911" s="37">
        <v>10.418005028571438</v>
      </c>
      <c r="Q911" s="7">
        <f t="shared" si="32"/>
        <v>10.418005028571438</v>
      </c>
      <c r="R911" s="60">
        <v>207.46041666666665</v>
      </c>
      <c r="S911" s="61">
        <v>1513.7556762499996</v>
      </c>
      <c r="T911" s="91"/>
      <c r="U911" s="89">
        <v>69199.584460235565</v>
      </c>
      <c r="V911" s="77">
        <v>6.8822235926340363E-3</v>
      </c>
      <c r="W911" s="80">
        <v>1.5025943765193636E-4</v>
      </c>
      <c r="X911" s="86">
        <f t="shared" si="31"/>
        <v>11193.23273519816</v>
      </c>
    </row>
    <row r="912" spans="1:24" x14ac:dyDescent="0.3">
      <c r="A912" s="99">
        <v>2009</v>
      </c>
      <c r="B912" s="100">
        <v>39839</v>
      </c>
      <c r="C912" s="33">
        <v>1</v>
      </c>
      <c r="D912" s="2">
        <v>26</v>
      </c>
      <c r="E912" s="33">
        <v>26</v>
      </c>
      <c r="F912" s="92">
        <v>391</v>
      </c>
      <c r="G912" s="4">
        <v>-3.9290416666666665</v>
      </c>
      <c r="H912" s="37">
        <v>205.85416666666671</v>
      </c>
      <c r="I912" s="4">
        <v>-2.1057291666666664</v>
      </c>
      <c r="J912" s="37">
        <v>5.4291527777777766</v>
      </c>
      <c r="K912" s="4">
        <v>6.1948680555555553</v>
      </c>
      <c r="L912" s="37">
        <v>5.5149791666666665</v>
      </c>
      <c r="M912" s="4">
        <v>2.274729166666666</v>
      </c>
      <c r="N912" s="63">
        <v>102.4426</v>
      </c>
      <c r="O912" s="6">
        <v>102.4426</v>
      </c>
      <c r="P912" s="37">
        <v>8.8510406400000008</v>
      </c>
      <c r="Q912" s="7">
        <f t="shared" si="32"/>
        <v>8.8510406400000008</v>
      </c>
      <c r="R912" s="60">
        <v>205.85416666666671</v>
      </c>
      <c r="S912" s="61">
        <v>1502.0355125000001</v>
      </c>
      <c r="T912" s="91"/>
      <c r="U912" s="89">
        <v>69176.053770343307</v>
      </c>
      <c r="V912" s="77">
        <v>5.8926973206300942E-3</v>
      </c>
      <c r="W912" s="80">
        <v>1.2770545068059095E-4</v>
      </c>
      <c r="X912" s="86">
        <f t="shared" si="31"/>
        <v>11202.08377583816</v>
      </c>
    </row>
    <row r="913" spans="1:24" x14ac:dyDescent="0.3">
      <c r="A913" s="99">
        <v>2009</v>
      </c>
      <c r="B913" s="100">
        <v>39840</v>
      </c>
      <c r="C913" s="33">
        <v>1</v>
      </c>
      <c r="D913" s="2">
        <v>27</v>
      </c>
      <c r="E913" s="33">
        <v>27</v>
      </c>
      <c r="F913" s="92">
        <v>392</v>
      </c>
      <c r="G913" s="4">
        <v>-4.9658124999999993</v>
      </c>
      <c r="H913" s="37">
        <v>206.47083333333339</v>
      </c>
      <c r="I913" s="4">
        <v>-3.2893958333333337</v>
      </c>
      <c r="J913" s="37">
        <v>5.4445000000000014</v>
      </c>
      <c r="K913" s="4">
        <v>6.1561944444444459</v>
      </c>
      <c r="L913" s="37">
        <v>5.5283958333333336</v>
      </c>
      <c r="M913" s="4">
        <v>2.2705625</v>
      </c>
      <c r="N913" s="63">
        <v>131.383030434783</v>
      </c>
      <c r="O913" s="6">
        <v>131.383030434783</v>
      </c>
      <c r="P913" s="37">
        <v>11.35149382956525</v>
      </c>
      <c r="Q913" s="7">
        <f t="shared" si="32"/>
        <v>11.351493829565252</v>
      </c>
      <c r="R913" s="60">
        <v>206.47083333333339</v>
      </c>
      <c r="S913" s="61">
        <v>1506.5350825000005</v>
      </c>
      <c r="T913" s="91"/>
      <c r="U913" s="89">
        <v>69152.52308045105</v>
      </c>
      <c r="V913" s="77">
        <v>7.5348353725212674E-3</v>
      </c>
      <c r="W913" s="80">
        <v>1.6384231545075878E-4</v>
      </c>
      <c r="X913" s="86">
        <f t="shared" si="31"/>
        <v>11213.435269667725</v>
      </c>
    </row>
    <row r="914" spans="1:24" x14ac:dyDescent="0.3">
      <c r="A914" s="99">
        <v>2009</v>
      </c>
      <c r="B914" s="100">
        <v>39841</v>
      </c>
      <c r="C914" s="33">
        <v>1</v>
      </c>
      <c r="D914" s="2">
        <v>28</v>
      </c>
      <c r="E914" s="33">
        <v>28</v>
      </c>
      <c r="F914" s="92">
        <v>393</v>
      </c>
      <c r="G914" s="4">
        <v>-6.1017500000000018</v>
      </c>
      <c r="H914" s="37">
        <v>206.06874999999994</v>
      </c>
      <c r="I914" s="4">
        <v>-3.9360208333333331</v>
      </c>
      <c r="J914" s="37">
        <v>5.3781249999999998</v>
      </c>
      <c r="K914" s="4">
        <v>6.1335347222222216</v>
      </c>
      <c r="L914" s="37">
        <v>5.4904791666666668</v>
      </c>
      <c r="M914" s="4">
        <v>2.2920000000000003</v>
      </c>
      <c r="N914" s="63">
        <v>116.63684000000001</v>
      </c>
      <c r="O914" s="6">
        <v>116.63684000000001</v>
      </c>
      <c r="P914" s="37">
        <v>10.077422975999999</v>
      </c>
      <c r="Q914" s="7">
        <f t="shared" si="32"/>
        <v>10.077422975999999</v>
      </c>
      <c r="R914" s="60">
        <v>206.06874999999994</v>
      </c>
      <c r="S914" s="61">
        <v>1503.6012412499995</v>
      </c>
      <c r="T914" s="91"/>
      <c r="U914" s="89">
        <v>69128.992390558793</v>
      </c>
      <c r="V914" s="77">
        <v>6.7021911791069443E-3</v>
      </c>
      <c r="W914" s="80">
        <v>1.4550588695435074E-4</v>
      </c>
      <c r="X914" s="86">
        <f t="shared" si="31"/>
        <v>11223.512692643726</v>
      </c>
    </row>
    <row r="915" spans="1:24" x14ac:dyDescent="0.3">
      <c r="A915" s="99">
        <v>2009</v>
      </c>
      <c r="B915" s="100">
        <v>39842</v>
      </c>
      <c r="C915" s="33">
        <v>1</v>
      </c>
      <c r="D915" s="2">
        <v>29</v>
      </c>
      <c r="E915" s="33">
        <v>29</v>
      </c>
      <c r="F915" s="92">
        <v>394</v>
      </c>
      <c r="G915" s="4">
        <v>-9.9174999999999986</v>
      </c>
      <c r="H915" s="37">
        <v>207.89999999999995</v>
      </c>
      <c r="I915" s="4">
        <v>-9.7516145833333336</v>
      </c>
      <c r="J915" s="37">
        <v>5.3603402777777776</v>
      </c>
      <c r="K915" s="4">
        <v>6.1077569444444437</v>
      </c>
      <c r="L915" s="37">
        <v>5.3530833333333332</v>
      </c>
      <c r="M915" s="4">
        <v>2.2196180555555558</v>
      </c>
      <c r="N915" s="63" t="s">
        <v>27</v>
      </c>
      <c r="O915" s="6">
        <v>114.65941896551701</v>
      </c>
      <c r="P915" s="37" t="s">
        <v>27</v>
      </c>
      <c r="Q915" s="7">
        <f t="shared" si="32"/>
        <v>9.9065737986206699</v>
      </c>
      <c r="R915" s="60">
        <v>207.89999999999995</v>
      </c>
      <c r="S915" s="61">
        <v>1516.9631399999996</v>
      </c>
      <c r="T915" s="91"/>
      <c r="U915" s="89">
        <v>69105.461700666536</v>
      </c>
      <c r="V915" s="77" t="s">
        <v>27</v>
      </c>
      <c r="W915" s="80" t="s">
        <v>27</v>
      </c>
      <c r="X915" s="86">
        <f t="shared" si="31"/>
        <v>11233.419266442346</v>
      </c>
    </row>
    <row r="916" spans="1:24" x14ac:dyDescent="0.3">
      <c r="A916" s="99">
        <v>2009</v>
      </c>
      <c r="B916" s="100">
        <v>39843</v>
      </c>
      <c r="C916" s="33">
        <v>1</v>
      </c>
      <c r="D916" s="2">
        <v>30</v>
      </c>
      <c r="E916" s="33">
        <v>30</v>
      </c>
      <c r="F916" s="92">
        <v>395</v>
      </c>
      <c r="G916" s="4">
        <v>-11.995416666666669</v>
      </c>
      <c r="H916" s="37">
        <v>208.02291666666665</v>
      </c>
      <c r="I916" s="4">
        <v>-11.597447916666665</v>
      </c>
      <c r="J916" s="37">
        <v>5.2371249999999998</v>
      </c>
      <c r="K916" s="4">
        <v>6.0394722222222201</v>
      </c>
      <c r="L916" s="37">
        <v>5.3390347222222223</v>
      </c>
      <c r="M916" s="4">
        <v>2.0832361111111117</v>
      </c>
      <c r="N916" s="63" t="s">
        <v>27</v>
      </c>
      <c r="O916" s="6">
        <v>112.681997931034</v>
      </c>
      <c r="P916" s="37" t="s">
        <v>27</v>
      </c>
      <c r="Q916" s="7">
        <f t="shared" si="32"/>
        <v>9.7357246212413386</v>
      </c>
      <c r="R916" s="60">
        <v>208.02291666666665</v>
      </c>
      <c r="S916" s="61">
        <v>1517.86001375</v>
      </c>
      <c r="T916" s="91"/>
      <c r="U916" s="89">
        <v>69081.931010774279</v>
      </c>
      <c r="V916" s="77" t="s">
        <v>27</v>
      </c>
      <c r="W916" s="80" t="s">
        <v>27</v>
      </c>
      <c r="X916" s="86">
        <f t="shared" si="31"/>
        <v>11243.154991063588</v>
      </c>
    </row>
    <row r="917" spans="1:24" x14ac:dyDescent="0.3">
      <c r="A917" s="99">
        <v>2009</v>
      </c>
      <c r="B917" s="100">
        <v>39844</v>
      </c>
      <c r="C917" s="33">
        <v>1</v>
      </c>
      <c r="D917" s="2">
        <v>31</v>
      </c>
      <c r="E917" s="33">
        <v>31</v>
      </c>
      <c r="F917" s="92">
        <v>396</v>
      </c>
      <c r="G917" s="4">
        <v>-16.198125000000005</v>
      </c>
      <c r="H917" s="37">
        <v>208.24374999999989</v>
      </c>
      <c r="I917" s="4">
        <v>-14.413229166666667</v>
      </c>
      <c r="J917" s="37">
        <v>5.4113263888888889</v>
      </c>
      <c r="K917" s="4">
        <v>6.0294652777777777</v>
      </c>
      <c r="L917" s="37">
        <v>5.4286944444444449</v>
      </c>
      <c r="M917" s="4">
        <v>2.1191458333333331</v>
      </c>
      <c r="N917" s="63" t="s">
        <v>27</v>
      </c>
      <c r="O917" s="6">
        <v>110.704576896552</v>
      </c>
      <c r="P917" s="37" t="s">
        <v>27</v>
      </c>
      <c r="Q917" s="7">
        <f t="shared" si="32"/>
        <v>9.5648754438620909</v>
      </c>
      <c r="R917" s="60">
        <v>208.24374999999989</v>
      </c>
      <c r="S917" s="61">
        <v>1519.4713462499992</v>
      </c>
      <c r="T917" s="91"/>
      <c r="U917" s="89">
        <v>69058.400320882021</v>
      </c>
      <c r="V917" s="77" t="s">
        <v>27</v>
      </c>
      <c r="W917" s="80" t="s">
        <v>27</v>
      </c>
      <c r="X917" s="86">
        <f t="shared" si="31"/>
        <v>11252.71986650745</v>
      </c>
    </row>
    <row r="918" spans="1:24" x14ac:dyDescent="0.3">
      <c r="A918" s="99">
        <v>2009</v>
      </c>
      <c r="B918" s="100">
        <v>39845</v>
      </c>
      <c r="C918" s="33">
        <v>2</v>
      </c>
      <c r="D918" s="2">
        <v>1</v>
      </c>
      <c r="E918" s="33">
        <v>32</v>
      </c>
      <c r="F918" s="92">
        <v>397</v>
      </c>
      <c r="G918" s="4">
        <v>-11.831041666666669</v>
      </c>
      <c r="H918" s="37">
        <v>207.88541666666671</v>
      </c>
      <c r="I918" s="4">
        <v>-8.4258750000000013</v>
      </c>
      <c r="J918" s="37">
        <v>5.4887430555555552</v>
      </c>
      <c r="K918" s="4">
        <v>6.0945486111111116</v>
      </c>
      <c r="L918" s="37">
        <v>5.4185555555555558</v>
      </c>
      <c r="M918" s="4">
        <v>2.0639444444444446</v>
      </c>
      <c r="N918" s="63" t="s">
        <v>27</v>
      </c>
      <c r="O918" s="6">
        <v>108.727155862069</v>
      </c>
      <c r="P918" s="37" t="s">
        <v>27</v>
      </c>
      <c r="Q918" s="7">
        <f t="shared" si="32"/>
        <v>9.3940262664827614</v>
      </c>
      <c r="R918" s="60">
        <v>207.88541666666671</v>
      </c>
      <c r="S918" s="61">
        <v>1516.8567312500004</v>
      </c>
      <c r="T918" s="91"/>
      <c r="U918" s="89">
        <v>69034.869630989764</v>
      </c>
      <c r="V918" s="77" t="s">
        <v>27</v>
      </c>
      <c r="W918" s="80" t="s">
        <v>27</v>
      </c>
      <c r="X918" s="86">
        <f t="shared" si="31"/>
        <v>11262.113892773932</v>
      </c>
    </row>
    <row r="919" spans="1:24" x14ac:dyDescent="0.3">
      <c r="A919" s="99">
        <v>2009</v>
      </c>
      <c r="B919" s="100">
        <v>39846</v>
      </c>
      <c r="C919" s="33">
        <v>2</v>
      </c>
      <c r="D919" s="2">
        <v>2</v>
      </c>
      <c r="E919" s="33">
        <v>33</v>
      </c>
      <c r="F919" s="92">
        <v>398</v>
      </c>
      <c r="G919" s="4">
        <v>-11.540416666666667</v>
      </c>
      <c r="H919" s="37">
        <v>206.70208333333335</v>
      </c>
      <c r="I919" s="4">
        <v>-9.8616666666666664</v>
      </c>
      <c r="J919" s="37">
        <v>5.4025833333333333</v>
      </c>
      <c r="K919" s="4">
        <v>6.0252222222222223</v>
      </c>
      <c r="L919" s="37">
        <v>5.4377777777777778</v>
      </c>
      <c r="M919" s="4">
        <v>2.0900277777777778</v>
      </c>
      <c r="N919" s="63" t="s">
        <v>27</v>
      </c>
      <c r="O919" s="6">
        <v>106.749734827586</v>
      </c>
      <c r="P919" s="37" t="s">
        <v>27</v>
      </c>
      <c r="Q919" s="7">
        <f t="shared" si="32"/>
        <v>9.2231770891034301</v>
      </c>
      <c r="R919" s="60">
        <v>206.70208333333335</v>
      </c>
      <c r="S919" s="61">
        <v>1508.2224212500003</v>
      </c>
      <c r="T919" s="91"/>
      <c r="U919" s="89">
        <v>69011.338941097507</v>
      </c>
      <c r="V919" s="77" t="s">
        <v>27</v>
      </c>
      <c r="W919" s="80" t="s">
        <v>27</v>
      </c>
      <c r="X919" s="86">
        <f t="shared" si="31"/>
        <v>11271.337069863035</v>
      </c>
    </row>
    <row r="920" spans="1:24" x14ac:dyDescent="0.3">
      <c r="A920" s="99">
        <v>2009</v>
      </c>
      <c r="B920" s="100">
        <v>39847</v>
      </c>
      <c r="C920" s="33">
        <v>2</v>
      </c>
      <c r="D920" s="2">
        <v>3</v>
      </c>
      <c r="E920" s="33">
        <v>34</v>
      </c>
      <c r="F920" s="92">
        <v>399</v>
      </c>
      <c r="G920" s="4">
        <v>-11.762291666666668</v>
      </c>
      <c r="H920" s="37">
        <v>207.07916666666657</v>
      </c>
      <c r="I920" s="4">
        <v>-13.751458333333332</v>
      </c>
      <c r="J920" s="37">
        <v>5.3079652777777779</v>
      </c>
      <c r="K920" s="4">
        <v>5.9755486111111118</v>
      </c>
      <c r="L920" s="37">
        <v>5.3338680555555555</v>
      </c>
      <c r="M920" s="4">
        <v>2.0374722222222226</v>
      </c>
      <c r="N920" s="63">
        <v>104.772313793103</v>
      </c>
      <c r="O920" s="6">
        <v>104.772313793103</v>
      </c>
      <c r="P920" s="37">
        <v>9.0523279117240971</v>
      </c>
      <c r="Q920" s="7">
        <f t="shared" si="32"/>
        <v>9.0523279117240989</v>
      </c>
      <c r="R920" s="60">
        <v>207.07916666666657</v>
      </c>
      <c r="S920" s="61">
        <v>1510.973847499999</v>
      </c>
      <c r="T920" s="91"/>
      <c r="U920" s="89">
        <v>68987.80825120525</v>
      </c>
      <c r="V920" s="77">
        <v>5.991055322831524E-3</v>
      </c>
      <c r="W920" s="80">
        <v>1.3099076248924085E-4</v>
      </c>
      <c r="X920" s="86">
        <f t="shared" si="31"/>
        <v>11280.389397774759</v>
      </c>
    </row>
    <row r="921" spans="1:24" x14ac:dyDescent="0.3">
      <c r="A921" s="99">
        <v>2009</v>
      </c>
      <c r="B921" s="100">
        <v>39848</v>
      </c>
      <c r="C921" s="33">
        <v>2</v>
      </c>
      <c r="D921" s="2">
        <v>4</v>
      </c>
      <c r="E921" s="33">
        <v>35</v>
      </c>
      <c r="F921" s="92">
        <v>400</v>
      </c>
      <c r="G921" s="4">
        <v>-10.759583333333333</v>
      </c>
      <c r="H921" s="37">
        <v>207.23958333333329</v>
      </c>
      <c r="I921" s="4">
        <v>-10.394885416666668</v>
      </c>
      <c r="J921" s="37">
        <v>5.3659166666666662</v>
      </c>
      <c r="K921" s="4">
        <v>6.0127222222222221</v>
      </c>
      <c r="L921" s="37">
        <v>5.3727847222222218</v>
      </c>
      <c r="M921" s="4">
        <v>1.9357222222222223</v>
      </c>
      <c r="N921" s="63">
        <v>120.2685125</v>
      </c>
      <c r="O921" s="6">
        <v>120.2685125</v>
      </c>
      <c r="P921" s="37">
        <v>10.391199479999999</v>
      </c>
      <c r="Q921" s="7">
        <f t="shared" si="32"/>
        <v>10.391199480000001</v>
      </c>
      <c r="R921" s="60">
        <v>207.23958333333329</v>
      </c>
      <c r="S921" s="61">
        <v>1512.1443437499995</v>
      </c>
      <c r="T921" s="91"/>
      <c r="U921" s="89">
        <v>68964.277561312992</v>
      </c>
      <c r="V921" s="77">
        <v>6.8718304062366413E-3</v>
      </c>
      <c r="W921" s="80">
        <v>1.5041962302809444E-4</v>
      </c>
      <c r="X921" s="86">
        <f t="shared" si="31"/>
        <v>11290.780597254759</v>
      </c>
    </row>
    <row r="922" spans="1:24" x14ac:dyDescent="0.3">
      <c r="A922" s="99">
        <v>2009</v>
      </c>
      <c r="B922" s="100">
        <v>39849</v>
      </c>
      <c r="C922" s="33">
        <v>2</v>
      </c>
      <c r="D922" s="2">
        <v>5</v>
      </c>
      <c r="E922" s="33">
        <v>36</v>
      </c>
      <c r="F922" s="92">
        <v>401</v>
      </c>
      <c r="G922" s="4">
        <v>-6.8058750000000003</v>
      </c>
      <c r="H922" s="37">
        <v>207.13750000000005</v>
      </c>
      <c r="I922" s="4">
        <v>-6.8647499999999999</v>
      </c>
      <c r="J922" s="37">
        <v>5.2987499999999992</v>
      </c>
      <c r="K922" s="4">
        <v>5.9341388888888886</v>
      </c>
      <c r="L922" s="37">
        <v>5.2102777777777769</v>
      </c>
      <c r="M922" s="4">
        <v>1.7962013888888884</v>
      </c>
      <c r="N922" s="63">
        <v>141.58775652173901</v>
      </c>
      <c r="O922" s="6">
        <v>141.58775652173901</v>
      </c>
      <c r="P922" s="37">
        <v>12.233182163478249</v>
      </c>
      <c r="Q922" s="7">
        <f t="shared" si="32"/>
        <v>12.233182163478251</v>
      </c>
      <c r="R922" s="60">
        <v>207.13750000000005</v>
      </c>
      <c r="S922" s="61">
        <v>1511.3994825000002</v>
      </c>
      <c r="T922" s="91"/>
      <c r="U922" s="89">
        <v>68940.746871420735</v>
      </c>
      <c r="V922" s="77">
        <v>8.0939435967275764E-3</v>
      </c>
      <c r="W922" s="80">
        <v>1.7714819669064664E-4</v>
      </c>
      <c r="X922" s="86">
        <f t="shared" si="31"/>
        <v>11303.013779418237</v>
      </c>
    </row>
    <row r="923" spans="1:24" x14ac:dyDescent="0.3">
      <c r="A923" s="99">
        <v>2009</v>
      </c>
      <c r="B923" s="100">
        <v>39850</v>
      </c>
      <c r="C923" s="33">
        <v>2</v>
      </c>
      <c r="D923" s="2">
        <v>6</v>
      </c>
      <c r="E923" s="33">
        <v>37</v>
      </c>
      <c r="F923" s="92">
        <v>402</v>
      </c>
      <c r="G923" s="4">
        <v>-4.1757083333333345</v>
      </c>
      <c r="H923" s="37">
        <v>207.96666666666661</v>
      </c>
      <c r="I923" s="4">
        <v>-1.9226562500000004</v>
      </c>
      <c r="J923" s="37">
        <v>5.0484166666666681</v>
      </c>
      <c r="K923" s="4">
        <v>5.8300833333333344</v>
      </c>
      <c r="L923" s="37">
        <v>5.0198333333333318</v>
      </c>
      <c r="M923" s="4">
        <v>1.6620694444444439</v>
      </c>
      <c r="N923" s="63">
        <v>97.174559459459502</v>
      </c>
      <c r="O923" s="6">
        <v>97.174559459459502</v>
      </c>
      <c r="P923" s="37">
        <v>8.3958819372973004</v>
      </c>
      <c r="Q923" s="7">
        <f t="shared" si="32"/>
        <v>8.3958819372973004</v>
      </c>
      <c r="R923" s="60">
        <v>207.96666666666661</v>
      </c>
      <c r="S923" s="61">
        <v>1517.4495799999995</v>
      </c>
      <c r="T923" s="91"/>
      <c r="U923" s="89">
        <v>68917.216181528478</v>
      </c>
      <c r="V923" s="77">
        <v>5.5328902178728755E-3</v>
      </c>
      <c r="W923" s="80">
        <v>1.2162480379062802E-4</v>
      </c>
      <c r="X923" s="86">
        <f t="shared" si="31"/>
        <v>11311.409661355534</v>
      </c>
    </row>
    <row r="924" spans="1:24" x14ac:dyDescent="0.3">
      <c r="A924" s="99">
        <v>2009</v>
      </c>
      <c r="B924" s="100">
        <v>39851</v>
      </c>
      <c r="C924" s="33">
        <v>2</v>
      </c>
      <c r="D924" s="2">
        <v>7</v>
      </c>
      <c r="E924" s="33">
        <v>38</v>
      </c>
      <c r="F924" s="92">
        <v>403</v>
      </c>
      <c r="G924" s="4">
        <v>-4.9620624999999992</v>
      </c>
      <c r="H924" s="37">
        <v>209.88124999999999</v>
      </c>
      <c r="I924" s="4">
        <v>-3.0560312500000002</v>
      </c>
      <c r="J924" s="37">
        <v>4.9216180555555553</v>
      </c>
      <c r="K924" s="4">
        <v>5.6950277777777778</v>
      </c>
      <c r="L924" s="37">
        <v>5.0667638888888895</v>
      </c>
      <c r="M924" s="4">
        <v>1.6586527777777775</v>
      </c>
      <c r="N924" s="63">
        <v>101.41858999999999</v>
      </c>
      <c r="O924" s="6">
        <v>101.41858999999999</v>
      </c>
      <c r="P924" s="37">
        <v>8.7625661759999982</v>
      </c>
      <c r="Q924" s="7">
        <f t="shared" si="32"/>
        <v>8.7625661759999982</v>
      </c>
      <c r="R924" s="60">
        <v>209.88124999999999</v>
      </c>
      <c r="S924" s="61">
        <v>1531.4195287499999</v>
      </c>
      <c r="T924" s="91"/>
      <c r="U924" s="89">
        <v>68893.685491636221</v>
      </c>
      <c r="V924" s="77">
        <v>5.7218587144127137E-3</v>
      </c>
      <c r="W924" s="80">
        <v>1.2698304449292893E-4</v>
      </c>
      <c r="X924" s="86">
        <f t="shared" si="31"/>
        <v>11320.172227531533</v>
      </c>
    </row>
    <row r="925" spans="1:24" x14ac:dyDescent="0.3">
      <c r="A925" s="99">
        <v>2009</v>
      </c>
      <c r="B925" s="100">
        <v>39852</v>
      </c>
      <c r="C925" s="33">
        <v>2</v>
      </c>
      <c r="D925" s="2">
        <v>8</v>
      </c>
      <c r="E925" s="33">
        <v>39</v>
      </c>
      <c r="F925" s="92">
        <v>404</v>
      </c>
      <c r="G925" s="4">
        <v>-14.221666666666662</v>
      </c>
      <c r="H925" s="37">
        <v>210.10833333333332</v>
      </c>
      <c r="I925" s="4">
        <v>-13.954583333333337</v>
      </c>
      <c r="J925" s="37">
        <v>5.130472222222223</v>
      </c>
      <c r="K925" s="4">
        <v>5.8953750000000014</v>
      </c>
      <c r="L925" s="37">
        <v>5.183937499999999</v>
      </c>
      <c r="M925" s="4">
        <v>1.7188125000000001</v>
      </c>
      <c r="N925" s="63">
        <v>80.370388888888897</v>
      </c>
      <c r="O925" s="6">
        <v>80.370388888888897</v>
      </c>
      <c r="P925" s="37">
        <v>6.9440016</v>
      </c>
      <c r="Q925" s="7">
        <f t="shared" si="32"/>
        <v>6.9440016000000009</v>
      </c>
      <c r="R925" s="60">
        <v>210.10833333333332</v>
      </c>
      <c r="S925" s="61">
        <v>1533.0764649999996</v>
      </c>
      <c r="T925" s="91"/>
      <c r="U925" s="89">
        <v>68870.154801743964</v>
      </c>
      <c r="V925" s="77">
        <v>4.5294554828352943E-3</v>
      </c>
      <c r="W925" s="80">
        <v>1.0066601792031542E-4</v>
      </c>
      <c r="X925" s="86">
        <f t="shared" si="31"/>
        <v>11327.116229131534</v>
      </c>
    </row>
    <row r="926" spans="1:24" x14ac:dyDescent="0.3">
      <c r="A926" s="99">
        <v>2009</v>
      </c>
      <c r="B926" s="100">
        <v>39853</v>
      </c>
      <c r="C926" s="33">
        <v>2</v>
      </c>
      <c r="D926" s="2">
        <v>9</v>
      </c>
      <c r="E926" s="33">
        <v>40</v>
      </c>
      <c r="F926" s="92">
        <v>405</v>
      </c>
      <c r="G926" s="4">
        <v>-13.144166666666665</v>
      </c>
      <c r="H926" s="37">
        <v>211.2083333333334</v>
      </c>
      <c r="I926" s="4">
        <v>-12.675531250000001</v>
      </c>
      <c r="J926" s="37">
        <v>5.1101041666666669</v>
      </c>
      <c r="K926" s="4">
        <v>5.9091319444444439</v>
      </c>
      <c r="L926" s="37">
        <v>5.1488958333333334</v>
      </c>
      <c r="M926" s="4">
        <v>1.7194861111111113</v>
      </c>
      <c r="N926" s="63">
        <v>100.47879268292699</v>
      </c>
      <c r="O926" s="6">
        <v>100.47879268292699</v>
      </c>
      <c r="P926" s="37">
        <v>8.681367687804892</v>
      </c>
      <c r="Q926" s="7">
        <f t="shared" si="32"/>
        <v>8.681367687804892</v>
      </c>
      <c r="R926" s="60">
        <v>211.2083333333334</v>
      </c>
      <c r="S926" s="61">
        <v>1541.1027250000004</v>
      </c>
      <c r="T926" s="91"/>
      <c r="U926" s="89">
        <v>68846.624111851706</v>
      </c>
      <c r="V926" s="77">
        <v>5.6332180502794774E-3</v>
      </c>
      <c r="W926" s="80">
        <v>1.2589832102831124E-4</v>
      </c>
      <c r="X926" s="86">
        <f t="shared" ref="X926:X989" si="33">X925+Q926</f>
        <v>11335.797596819339</v>
      </c>
    </row>
    <row r="927" spans="1:24" x14ac:dyDescent="0.3">
      <c r="A927" s="99">
        <v>2009</v>
      </c>
      <c r="B927" s="100">
        <v>39854</v>
      </c>
      <c r="C927" s="33">
        <v>2</v>
      </c>
      <c r="D927" s="2">
        <v>10</v>
      </c>
      <c r="E927" s="33">
        <v>41</v>
      </c>
      <c r="F927" s="92">
        <v>406</v>
      </c>
      <c r="G927" s="4">
        <v>-15.538958333333333</v>
      </c>
      <c r="H927" s="37">
        <v>211.84583333333333</v>
      </c>
      <c r="I927" s="4">
        <v>-15.307812500000001</v>
      </c>
      <c r="J927" s="37">
        <v>5.2072499999999993</v>
      </c>
      <c r="K927" s="4">
        <v>5.8461250000000007</v>
      </c>
      <c r="L927" s="37">
        <v>5.1036666666666664</v>
      </c>
      <c r="M927" s="4">
        <v>1.6955069444444444</v>
      </c>
      <c r="N927" s="63">
        <v>108.45958043478301</v>
      </c>
      <c r="O927" s="6">
        <v>108.45958043478301</v>
      </c>
      <c r="P927" s="37">
        <v>9.3709077495652515</v>
      </c>
      <c r="Q927" s="7">
        <f t="shared" si="32"/>
        <v>9.3709077495652515</v>
      </c>
      <c r="R927" s="60">
        <v>211.84583333333333</v>
      </c>
      <c r="S927" s="61">
        <v>1545.7543075000001</v>
      </c>
      <c r="T927" s="91"/>
      <c r="U927" s="89">
        <v>68823.093421959449</v>
      </c>
      <c r="V927" s="77">
        <v>6.0623526676248651E-3</v>
      </c>
      <c r="W927" s="80">
        <v>1.3594781100592261E-4</v>
      </c>
      <c r="X927" s="86">
        <f t="shared" si="33"/>
        <v>11345.168504568905</v>
      </c>
    </row>
    <row r="928" spans="1:24" x14ac:dyDescent="0.3">
      <c r="A928" s="99">
        <v>2009</v>
      </c>
      <c r="B928" s="100">
        <v>39855</v>
      </c>
      <c r="C928" s="33">
        <v>2</v>
      </c>
      <c r="D928" s="2">
        <v>11</v>
      </c>
      <c r="E928" s="33">
        <v>42</v>
      </c>
      <c r="F928" s="92">
        <v>407</v>
      </c>
      <c r="G928" s="4">
        <v>-13.500000000000005</v>
      </c>
      <c r="H928" s="37">
        <v>211.79999999999998</v>
      </c>
      <c r="I928" s="4">
        <v>-13.665812500000001</v>
      </c>
      <c r="J928" s="37">
        <v>5.1549097222222224</v>
      </c>
      <c r="K928" s="4">
        <v>5.8244930555555543</v>
      </c>
      <c r="L928" s="37">
        <v>5.0683541666666665</v>
      </c>
      <c r="M928" s="4">
        <v>1.7165347222222216</v>
      </c>
      <c r="N928" s="63">
        <v>112.035258536585</v>
      </c>
      <c r="O928" s="6">
        <v>112.035258536585</v>
      </c>
      <c r="P928" s="37">
        <v>9.679846337560944</v>
      </c>
      <c r="Q928" s="7">
        <f t="shared" si="32"/>
        <v>9.679846337560944</v>
      </c>
      <c r="R928" s="60">
        <v>211.79999999999998</v>
      </c>
      <c r="S928" s="61">
        <v>1545.4198799999999</v>
      </c>
      <c r="T928" s="91"/>
      <c r="U928" s="89">
        <v>68799.562732067192</v>
      </c>
      <c r="V928" s="77">
        <v>6.2635704786979602E-3</v>
      </c>
      <c r="W928" s="80">
        <v>1.4048108293679984E-4</v>
      </c>
      <c r="X928" s="86">
        <f t="shared" si="33"/>
        <v>11354.848350906466</v>
      </c>
    </row>
    <row r="929" spans="1:24" x14ac:dyDescent="0.3">
      <c r="A929" s="99">
        <v>2009</v>
      </c>
      <c r="B929" s="100">
        <v>39856</v>
      </c>
      <c r="C929" s="33">
        <v>2</v>
      </c>
      <c r="D929" s="2">
        <v>12</v>
      </c>
      <c r="E929" s="33">
        <v>43</v>
      </c>
      <c r="F929" s="92">
        <v>408</v>
      </c>
      <c r="G929" s="4">
        <v>-7.214291666666667</v>
      </c>
      <c r="H929" s="37">
        <v>217.24583333333331</v>
      </c>
      <c r="I929" s="4">
        <v>-6.5715312500000014</v>
      </c>
      <c r="J929" s="37">
        <v>5.1120069444444445</v>
      </c>
      <c r="K929" s="4">
        <v>5.7975972222222225</v>
      </c>
      <c r="L929" s="37">
        <v>4.9640902777777782</v>
      </c>
      <c r="M929" s="4">
        <v>1.7259722222222218</v>
      </c>
      <c r="N929" s="63">
        <v>95.326815384615401</v>
      </c>
      <c r="O929" s="6">
        <v>95.326815384615401</v>
      </c>
      <c r="P929" s="37">
        <v>8.2362368492307709</v>
      </c>
      <c r="Q929" s="7">
        <f t="shared" si="32"/>
        <v>8.2362368492307692</v>
      </c>
      <c r="R929" s="60">
        <v>217.24583333333331</v>
      </c>
      <c r="S929" s="61">
        <v>1585.1559474999999</v>
      </c>
      <c r="T929" s="91"/>
      <c r="U929" s="89">
        <v>68776.032042174935</v>
      </c>
      <c r="V929" s="77">
        <v>5.1958527249135354E-3</v>
      </c>
      <c r="W929" s="80">
        <v>1.1957409298318831E-4</v>
      </c>
      <c r="X929" s="86">
        <f t="shared" si="33"/>
        <v>11363.084587755697</v>
      </c>
    </row>
    <row r="930" spans="1:24" x14ac:dyDescent="0.3">
      <c r="A930" s="99">
        <v>2009</v>
      </c>
      <c r="B930" s="100">
        <v>39857</v>
      </c>
      <c r="C930" s="33">
        <v>2</v>
      </c>
      <c r="D930" s="2">
        <v>13</v>
      </c>
      <c r="E930" s="33">
        <v>44</v>
      </c>
      <c r="F930" s="92">
        <v>409</v>
      </c>
      <c r="G930" s="4">
        <v>-0.99074999999999969</v>
      </c>
      <c r="H930" s="37">
        <v>215.89374999999998</v>
      </c>
      <c r="I930" s="4">
        <v>3.7062499999999748E-2</v>
      </c>
      <c r="J930" s="37">
        <v>5.0748402777777786</v>
      </c>
      <c r="K930" s="4">
        <v>5.7527152777777779</v>
      </c>
      <c r="L930" s="37">
        <v>4.9955902777777785</v>
      </c>
      <c r="M930" s="4">
        <v>1.6233194444444443</v>
      </c>
      <c r="N930" s="63">
        <v>101.876827659575</v>
      </c>
      <c r="O930" s="6">
        <v>101.876827659575</v>
      </c>
      <c r="P930" s="37">
        <v>8.8021579097872795</v>
      </c>
      <c r="Q930" s="7">
        <f t="shared" si="32"/>
        <v>8.8021579097872813</v>
      </c>
      <c r="R930" s="60">
        <v>215.89374999999998</v>
      </c>
      <c r="S930" s="61">
        <v>1575.2903362499999</v>
      </c>
      <c r="T930" s="91"/>
      <c r="U930" s="89">
        <v>68752.501352282678</v>
      </c>
      <c r="V930" s="77">
        <v>5.5876416602294006E-3</v>
      </c>
      <c r="W930" s="80">
        <v>1.2783694004176371E-4</v>
      </c>
      <c r="X930" s="86">
        <f t="shared" si="33"/>
        <v>11371.886745665484</v>
      </c>
    </row>
    <row r="931" spans="1:24" x14ac:dyDescent="0.3">
      <c r="A931" s="99">
        <v>2009</v>
      </c>
      <c r="B931" s="100">
        <v>39858</v>
      </c>
      <c r="C931" s="33">
        <v>2</v>
      </c>
      <c r="D931" s="2">
        <v>14</v>
      </c>
      <c r="E931" s="33">
        <v>45</v>
      </c>
      <c r="F931" s="92">
        <v>410</v>
      </c>
      <c r="G931" s="4">
        <v>-1.7625000000000004</v>
      </c>
      <c r="H931" s="37">
        <v>213.92291666666685</v>
      </c>
      <c r="I931" s="4">
        <v>-1.2149062500000003</v>
      </c>
      <c r="J931" s="37">
        <v>5.1283680555555549</v>
      </c>
      <c r="K931" s="4">
        <v>5.7139236111111105</v>
      </c>
      <c r="L931" s="37">
        <v>4.8358055555555559</v>
      </c>
      <c r="M931" s="4">
        <v>1.6750902777777774</v>
      </c>
      <c r="N931" s="63">
        <v>102.753053846154</v>
      </c>
      <c r="O931" s="6">
        <v>102.753053846154</v>
      </c>
      <c r="P931" s="37">
        <v>8.8778638523077049</v>
      </c>
      <c r="Q931" s="7">
        <f t="shared" si="32"/>
        <v>8.8778638523077067</v>
      </c>
      <c r="R931" s="60">
        <v>213.92291666666685</v>
      </c>
      <c r="S931" s="61">
        <v>1560.9099537500013</v>
      </c>
      <c r="T931" s="91"/>
      <c r="U931" s="89">
        <v>68728.97066239042</v>
      </c>
      <c r="V931" s="77">
        <v>5.687620756712532E-3</v>
      </c>
      <c r="W931" s="80">
        <v>1.2898365902606679E-4</v>
      </c>
      <c r="X931" s="86">
        <f t="shared" si="33"/>
        <v>11380.764609517792</v>
      </c>
    </row>
    <row r="932" spans="1:24" x14ac:dyDescent="0.3">
      <c r="A932" s="99">
        <v>2009</v>
      </c>
      <c r="B932" s="100">
        <v>39859</v>
      </c>
      <c r="C932" s="33">
        <v>2</v>
      </c>
      <c r="D932" s="2">
        <v>15</v>
      </c>
      <c r="E932" s="33">
        <v>46</v>
      </c>
      <c r="F932" s="92">
        <v>411</v>
      </c>
      <c r="G932" s="4">
        <v>-10.199270833333335</v>
      </c>
      <c r="H932" s="37">
        <v>212.71875000000003</v>
      </c>
      <c r="I932" s="4">
        <v>-11.262947916666668</v>
      </c>
      <c r="J932" s="37">
        <v>5.103958333333332</v>
      </c>
      <c r="K932" s="4">
        <v>5.7140555555555546</v>
      </c>
      <c r="L932" s="37">
        <v>4.9129791666666671</v>
      </c>
      <c r="M932" s="4">
        <v>1.6625972222222216</v>
      </c>
      <c r="N932" s="63">
        <v>92.164124000000001</v>
      </c>
      <c r="O932" s="6">
        <v>92.164124000000001</v>
      </c>
      <c r="P932" s="37">
        <v>7.9629803135999992</v>
      </c>
      <c r="Q932" s="7">
        <f t="shared" si="32"/>
        <v>7.962980313600001</v>
      </c>
      <c r="R932" s="60">
        <v>212.71875000000003</v>
      </c>
      <c r="S932" s="61">
        <v>1552.12363125</v>
      </c>
      <c r="T932" s="91"/>
      <c r="U932" s="89">
        <v>68705.439972498163</v>
      </c>
      <c r="V932" s="77">
        <v>5.1303776021933431E-3</v>
      </c>
      <c r="W932" s="80">
        <v>1.1573398676809161E-4</v>
      </c>
      <c r="X932" s="86">
        <f t="shared" si="33"/>
        <v>11388.727589831391</v>
      </c>
    </row>
    <row r="933" spans="1:24" x14ac:dyDescent="0.3">
      <c r="A933" s="99">
        <v>2009</v>
      </c>
      <c r="B933" s="100">
        <v>39860</v>
      </c>
      <c r="C933" s="33">
        <v>2</v>
      </c>
      <c r="D933" s="2">
        <v>16</v>
      </c>
      <c r="E933" s="33">
        <v>47</v>
      </c>
      <c r="F933" s="92">
        <v>412</v>
      </c>
      <c r="G933" s="4">
        <v>-1.5124166666666661</v>
      </c>
      <c r="H933" s="37">
        <v>213.08125000000015</v>
      </c>
      <c r="I933" s="4">
        <v>-1.2371249999999991</v>
      </c>
      <c r="J933" s="37">
        <v>4.936826388888889</v>
      </c>
      <c r="K933" s="4">
        <v>5.7158888888888884</v>
      </c>
      <c r="L933" s="37">
        <v>4.9079652777777776</v>
      </c>
      <c r="M933" s="4">
        <v>1.5663958333333337</v>
      </c>
      <c r="N933" s="63">
        <v>120.290327906977</v>
      </c>
      <c r="O933" s="6">
        <v>120.290327906977</v>
      </c>
      <c r="P933" s="37">
        <v>10.393084331162811</v>
      </c>
      <c r="Q933" s="7">
        <f t="shared" si="32"/>
        <v>10.393084331162814</v>
      </c>
      <c r="R933" s="60">
        <v>213.08125000000015</v>
      </c>
      <c r="S933" s="61">
        <v>1554.7686487500011</v>
      </c>
      <c r="T933" s="91"/>
      <c r="U933" s="89">
        <v>68681.909282605906</v>
      </c>
      <c r="V933" s="77">
        <v>6.6846500535746051E-3</v>
      </c>
      <c r="W933" s="80">
        <v>1.5110848128209215E-4</v>
      </c>
      <c r="X933" s="86">
        <f t="shared" si="33"/>
        <v>11399.120674162554</v>
      </c>
    </row>
    <row r="934" spans="1:24" x14ac:dyDescent="0.3">
      <c r="A934" s="99">
        <v>2009</v>
      </c>
      <c r="B934" s="100">
        <v>39861</v>
      </c>
      <c r="C934" s="33">
        <v>2</v>
      </c>
      <c r="D934" s="2">
        <v>17</v>
      </c>
      <c r="E934" s="33">
        <v>48</v>
      </c>
      <c r="F934" s="92">
        <v>413</v>
      </c>
      <c r="G934" s="4">
        <v>4.3403125000000005</v>
      </c>
      <c r="H934" s="37">
        <v>210.04583333333326</v>
      </c>
      <c r="I934" s="4">
        <v>3.3180208333333332</v>
      </c>
      <c r="J934" s="37">
        <v>4.7723263888888887</v>
      </c>
      <c r="K934" s="4">
        <v>5.6157916666666665</v>
      </c>
      <c r="L934" s="37">
        <v>4.8389305555555557</v>
      </c>
      <c r="M934" s="4">
        <v>1.5581875000000001</v>
      </c>
      <c r="N934" s="63">
        <v>83.149737500000001</v>
      </c>
      <c r="O934" s="6">
        <v>83.149737500000001</v>
      </c>
      <c r="P934" s="37">
        <v>7.1841373199999996</v>
      </c>
      <c r="Q934" s="7">
        <f t="shared" si="32"/>
        <v>7.1841373200000014</v>
      </c>
      <c r="R934" s="60">
        <v>210.04583333333326</v>
      </c>
      <c r="S934" s="61">
        <v>1532.6204274999993</v>
      </c>
      <c r="T934" s="91"/>
      <c r="U934" s="89">
        <v>68658.378592713649</v>
      </c>
      <c r="V934" s="77">
        <v>4.6874863411018987E-3</v>
      </c>
      <c r="W934" s="80">
        <v>1.0449083278623668E-4</v>
      </c>
      <c r="X934" s="86">
        <f t="shared" si="33"/>
        <v>11406.304811482554</v>
      </c>
    </row>
    <row r="935" spans="1:24" x14ac:dyDescent="0.3">
      <c r="A935" s="99">
        <v>2009</v>
      </c>
      <c r="B935" s="100">
        <v>39862</v>
      </c>
      <c r="C935" s="33">
        <v>2</v>
      </c>
      <c r="D935" s="2">
        <v>18</v>
      </c>
      <c r="E935" s="33">
        <v>49</v>
      </c>
      <c r="F935" s="92">
        <v>414</v>
      </c>
      <c r="G935" s="4">
        <v>3.6884791666666668</v>
      </c>
      <c r="H935" s="37">
        <v>197.92083333333335</v>
      </c>
      <c r="I935" s="4">
        <v>2.5657708333333336</v>
      </c>
      <c r="J935" s="37">
        <v>4.8851597222222232</v>
      </c>
      <c r="K935" s="4">
        <v>5.5824999999999996</v>
      </c>
      <c r="L935" s="37">
        <v>4.4909097222222227</v>
      </c>
      <c r="M935" s="4">
        <v>1.4810347222222224</v>
      </c>
      <c r="N935" s="63">
        <v>113.565144</v>
      </c>
      <c r="O935" s="6">
        <v>113.565144</v>
      </c>
      <c r="P935" s="37">
        <v>9.8120284416000008</v>
      </c>
      <c r="Q935" s="7">
        <f t="shared" si="32"/>
        <v>9.8120284416000025</v>
      </c>
      <c r="R935" s="60">
        <v>197.92083333333335</v>
      </c>
      <c r="S935" s="61">
        <v>1444.1491524999999</v>
      </c>
      <c r="T935" s="91"/>
      <c r="U935" s="89">
        <v>68634.847902821391</v>
      </c>
      <c r="V935" s="77">
        <v>6.794331752100655E-3</v>
      </c>
      <c r="W935" s="80">
        <v>1.4276495024028251E-4</v>
      </c>
      <c r="X935" s="86">
        <f t="shared" si="33"/>
        <v>11416.116839924154</v>
      </c>
    </row>
    <row r="936" spans="1:24" x14ac:dyDescent="0.3">
      <c r="A936" s="99">
        <v>2009</v>
      </c>
      <c r="B936" s="100">
        <v>39863</v>
      </c>
      <c r="C936" s="33">
        <v>2</v>
      </c>
      <c r="D936" s="2">
        <v>19</v>
      </c>
      <c r="E936" s="33">
        <v>50</v>
      </c>
      <c r="F936" s="92">
        <v>415</v>
      </c>
      <c r="G936" s="4">
        <v>-5.9830624999999991</v>
      </c>
      <c r="H936" s="37">
        <v>197.63750000000002</v>
      </c>
      <c r="I936" s="4">
        <v>-3.7803333333333331</v>
      </c>
      <c r="J936" s="37">
        <v>5.0939583333333331</v>
      </c>
      <c r="K936" s="4">
        <v>5.5680486111111103</v>
      </c>
      <c r="L936" s="37">
        <v>4.5775555555555547</v>
      </c>
      <c r="M936" s="4">
        <v>1.4657777777777774</v>
      </c>
      <c r="N936" s="63" t="s">
        <v>27</v>
      </c>
      <c r="O936" s="6">
        <v>81.658056999999999</v>
      </c>
      <c r="P936" s="37" t="s">
        <v>27</v>
      </c>
      <c r="Q936" s="7">
        <f t="shared" si="32"/>
        <v>7.0552561247999988</v>
      </c>
      <c r="R936" s="60">
        <v>197.63750000000002</v>
      </c>
      <c r="S936" s="61">
        <v>1442.0817824999999</v>
      </c>
      <c r="T936" s="91"/>
      <c r="U936" s="89">
        <v>68611.317212929134</v>
      </c>
      <c r="V936" s="77" t="s">
        <v>27</v>
      </c>
      <c r="W936" s="80" t="s">
        <v>27</v>
      </c>
      <c r="X936" s="86">
        <f t="shared" si="33"/>
        <v>11423.172096048955</v>
      </c>
    </row>
    <row r="937" spans="1:24" x14ac:dyDescent="0.3">
      <c r="A937" s="99">
        <v>2009</v>
      </c>
      <c r="B937" s="100">
        <v>39864</v>
      </c>
      <c r="C937" s="33">
        <v>2</v>
      </c>
      <c r="D937" s="2">
        <v>20</v>
      </c>
      <c r="E937" s="33">
        <v>51</v>
      </c>
      <c r="F937" s="92">
        <v>416</v>
      </c>
      <c r="G937" s="4">
        <v>-6.7990833333333329</v>
      </c>
      <c r="H937" s="37">
        <v>197.22708333333333</v>
      </c>
      <c r="I937" s="4">
        <v>-5.4983020833333338</v>
      </c>
      <c r="J937" s="37">
        <v>4.9551249999999998</v>
      </c>
      <c r="K937" s="4">
        <v>5.5417916666666658</v>
      </c>
      <c r="L937" s="37">
        <v>4.606694444444444</v>
      </c>
      <c r="M937" s="4">
        <v>1.4405277777777774</v>
      </c>
      <c r="N937" s="63">
        <v>49.750970000000002</v>
      </c>
      <c r="O937" s="6">
        <v>49.750970000000002</v>
      </c>
      <c r="P937" s="37">
        <v>4.2984838080000003</v>
      </c>
      <c r="Q937" s="7">
        <f t="shared" si="32"/>
        <v>4.2984838080000003</v>
      </c>
      <c r="R937" s="60">
        <v>197.22708333333333</v>
      </c>
      <c r="S937" s="61">
        <v>1439.0871362499997</v>
      </c>
      <c r="T937" s="91"/>
      <c r="U937" s="89">
        <v>68587.786523036877</v>
      </c>
      <c r="V937" s="77">
        <v>2.9869517277467091E-3</v>
      </c>
      <c r="W937" s="80">
        <v>6.258881643618933E-5</v>
      </c>
      <c r="X937" s="86">
        <f t="shared" si="33"/>
        <v>11427.470579856954</v>
      </c>
    </row>
    <row r="938" spans="1:24" x14ac:dyDescent="0.3">
      <c r="A938" s="99">
        <v>2009</v>
      </c>
      <c r="B938" s="100">
        <v>39865</v>
      </c>
      <c r="C938" s="33">
        <v>2</v>
      </c>
      <c r="D938" s="2">
        <v>21</v>
      </c>
      <c r="E938" s="33">
        <v>52</v>
      </c>
      <c r="F938" s="92">
        <v>417</v>
      </c>
      <c r="G938" s="4">
        <v>-11.197500000000003</v>
      </c>
      <c r="H938" s="37">
        <v>200.46041666666667</v>
      </c>
      <c r="I938" s="4">
        <v>-9.0806354166666701</v>
      </c>
      <c r="J938" s="37">
        <v>4.8587152777777778</v>
      </c>
      <c r="K938" s="4">
        <v>5.6356319444444436</v>
      </c>
      <c r="L938" s="37">
        <v>4.5803611111111113</v>
      </c>
      <c r="M938" s="4">
        <v>1.3653819444444446</v>
      </c>
      <c r="N938" s="63">
        <v>78.108417073170799</v>
      </c>
      <c r="O938" s="6">
        <v>78.108417073170799</v>
      </c>
      <c r="P938" s="37">
        <v>6.748567235121957</v>
      </c>
      <c r="Q938" s="7">
        <f t="shared" si="32"/>
        <v>6.7485672351219561</v>
      </c>
      <c r="R938" s="60">
        <v>200.46041666666667</v>
      </c>
      <c r="S938" s="61">
        <v>1462.6794762500001</v>
      </c>
      <c r="T938" s="91"/>
      <c r="U938" s="89">
        <v>68564.25583314462</v>
      </c>
      <c r="V938" s="77">
        <v>4.6138387423223107E-3</v>
      </c>
      <c r="W938" s="80">
        <v>9.8299754392374444E-5</v>
      </c>
      <c r="X938" s="86">
        <f t="shared" si="33"/>
        <v>11434.219147092075</v>
      </c>
    </row>
    <row r="939" spans="1:24" x14ac:dyDescent="0.3">
      <c r="A939" s="99">
        <v>2009</v>
      </c>
      <c r="B939" s="100">
        <v>39866</v>
      </c>
      <c r="C939" s="33">
        <v>2</v>
      </c>
      <c r="D939" s="2">
        <v>22</v>
      </c>
      <c r="E939" s="33">
        <v>53</v>
      </c>
      <c r="F939" s="92">
        <v>418</v>
      </c>
      <c r="G939" s="4">
        <v>-10.942020833333332</v>
      </c>
      <c r="H939" s="37">
        <v>199.67083333333338</v>
      </c>
      <c r="I939" s="4">
        <v>-11.965947916666664</v>
      </c>
      <c r="J939" s="37">
        <v>4.8878819444444455</v>
      </c>
      <c r="K939" s="4">
        <v>5.6314166666666674</v>
      </c>
      <c r="L939" s="37">
        <v>4.531493055555555</v>
      </c>
      <c r="M939" s="4">
        <v>1.1646041666666667</v>
      </c>
      <c r="N939" s="63">
        <v>77.798291176470599</v>
      </c>
      <c r="O939" s="6">
        <v>77.798291176470599</v>
      </c>
      <c r="P939" s="37">
        <v>6.7217723576470592</v>
      </c>
      <c r="Q939" s="7">
        <f t="shared" si="32"/>
        <v>6.7217723576470583</v>
      </c>
      <c r="R939" s="60">
        <v>199.67083333333338</v>
      </c>
      <c r="S939" s="61">
        <v>1456.9182025000002</v>
      </c>
      <c r="T939" s="91"/>
      <c r="U939" s="89">
        <v>68540.725143252363</v>
      </c>
      <c r="V939" s="77">
        <v>4.6136923446442133E-3</v>
      </c>
      <c r="W939" s="80">
        <v>9.7945417616847555E-5</v>
      </c>
      <c r="X939" s="86">
        <f t="shared" si="33"/>
        <v>11440.940919449722</v>
      </c>
    </row>
    <row r="940" spans="1:24" x14ac:dyDescent="0.3">
      <c r="A940" s="99">
        <v>2009</v>
      </c>
      <c r="B940" s="100">
        <v>39867</v>
      </c>
      <c r="C940" s="33">
        <v>2</v>
      </c>
      <c r="D940" s="2">
        <v>23</v>
      </c>
      <c r="E940" s="33">
        <v>54</v>
      </c>
      <c r="F940" s="92">
        <v>419</v>
      </c>
      <c r="G940" s="4">
        <v>-5.6935833333333354</v>
      </c>
      <c r="H940" s="37">
        <v>199.51458333333332</v>
      </c>
      <c r="I940" s="4">
        <v>-7.7861145833333332</v>
      </c>
      <c r="J940" s="37">
        <v>4.8439305555555565</v>
      </c>
      <c r="K940" s="4">
        <v>5.6398472222222216</v>
      </c>
      <c r="L940" s="37">
        <v>4.5588194444444445</v>
      </c>
      <c r="M940" s="4">
        <v>1.0371736111111109</v>
      </c>
      <c r="N940" s="63">
        <v>53.684142857142902</v>
      </c>
      <c r="O940" s="6">
        <v>53.684142857142902</v>
      </c>
      <c r="P940" s="37">
        <v>4.6383099428571466</v>
      </c>
      <c r="Q940" s="7">
        <f t="shared" si="32"/>
        <v>4.6383099428571466</v>
      </c>
      <c r="R940" s="60">
        <v>199.51458333333332</v>
      </c>
      <c r="S940" s="61">
        <v>1455.77810875</v>
      </c>
      <c r="T940" s="91"/>
      <c r="U940" s="89">
        <v>68517.194453360105</v>
      </c>
      <c r="V940" s="77">
        <v>3.1861379938181783E-3</v>
      </c>
      <c r="W940" s="80">
        <v>6.7611351092277145E-5</v>
      </c>
      <c r="X940" s="86">
        <f t="shared" si="33"/>
        <v>11445.579229392579</v>
      </c>
    </row>
    <row r="941" spans="1:24" x14ac:dyDescent="0.3">
      <c r="A941" s="99">
        <v>2009</v>
      </c>
      <c r="B941" s="100">
        <v>39868</v>
      </c>
      <c r="C941" s="33">
        <v>2</v>
      </c>
      <c r="D941" s="2">
        <v>24</v>
      </c>
      <c r="E941" s="33">
        <v>55</v>
      </c>
      <c r="F941" s="92">
        <v>420</v>
      </c>
      <c r="G941" s="4">
        <v>-3.1733958333333341</v>
      </c>
      <c r="H941" s="37">
        <v>215.46250000000009</v>
      </c>
      <c r="I941" s="4">
        <v>-1.1914687500000003</v>
      </c>
      <c r="J941" s="37">
        <v>4.9558958333333329</v>
      </c>
      <c r="K941" s="4">
        <v>5.5590208333333342</v>
      </c>
      <c r="L941" s="37">
        <v>4.584083333333334</v>
      </c>
      <c r="M941" s="4">
        <v>1.3420208333333337</v>
      </c>
      <c r="N941" s="63">
        <v>84.867628571428597</v>
      </c>
      <c r="O941" s="6">
        <v>84.867628571428597</v>
      </c>
      <c r="P941" s="37">
        <v>7.3325631085714305</v>
      </c>
      <c r="Q941" s="7">
        <f t="shared" si="32"/>
        <v>7.3325631085714296</v>
      </c>
      <c r="R941" s="60">
        <v>215.46250000000009</v>
      </c>
      <c r="S941" s="61">
        <v>1572.1436775000006</v>
      </c>
      <c r="T941" s="91"/>
      <c r="U941" s="89">
        <v>68493.663763467848</v>
      </c>
      <c r="V941" s="77">
        <v>4.6640540642134964E-3</v>
      </c>
      <c r="W941" s="80">
        <v>1.0692401144010465E-4</v>
      </c>
      <c r="X941" s="86">
        <f t="shared" si="33"/>
        <v>11452.911792501151</v>
      </c>
    </row>
    <row r="942" spans="1:24" x14ac:dyDescent="0.3">
      <c r="A942" s="99">
        <v>2009</v>
      </c>
      <c r="B942" s="100">
        <v>39869</v>
      </c>
      <c r="C942" s="33">
        <v>2</v>
      </c>
      <c r="D942" s="2">
        <v>25</v>
      </c>
      <c r="E942" s="33">
        <v>56</v>
      </c>
      <c r="F942" s="92">
        <v>421</v>
      </c>
      <c r="G942" s="4">
        <v>-5.1278333333333341</v>
      </c>
      <c r="H942" s="37">
        <v>270.11875000000003</v>
      </c>
      <c r="I942" s="4">
        <v>-4.4572708333333324</v>
      </c>
      <c r="J942" s="37">
        <v>5.0156111111111121</v>
      </c>
      <c r="K942" s="4">
        <v>5.256388888888889</v>
      </c>
      <c r="L942" s="37">
        <v>4.5387777777777787</v>
      </c>
      <c r="M942" s="4">
        <v>2.4877847222222216</v>
      </c>
      <c r="N942" s="63">
        <v>43.08811</v>
      </c>
      <c r="O942" s="6">
        <v>43.08811</v>
      </c>
      <c r="P942" s="37">
        <v>3.7228127039999999</v>
      </c>
      <c r="Q942" s="7">
        <f t="shared" si="32"/>
        <v>3.7228127039999999</v>
      </c>
      <c r="R942" s="60">
        <v>270.11875000000003</v>
      </c>
      <c r="S942" s="61">
        <v>1970.9484712500002</v>
      </c>
      <c r="T942" s="91"/>
      <c r="U942" s="89">
        <v>68470.133073575591</v>
      </c>
      <c r="V942" s="77">
        <v>1.8888432439022342E-3</v>
      </c>
      <c r="W942" s="80">
        <v>5.4306306400884853E-5</v>
      </c>
      <c r="X942" s="86">
        <f t="shared" si="33"/>
        <v>11456.63460520515</v>
      </c>
    </row>
    <row r="943" spans="1:24" x14ac:dyDescent="0.3">
      <c r="A943" s="99">
        <v>2009</v>
      </c>
      <c r="B943" s="100">
        <v>39870</v>
      </c>
      <c r="C943" s="33">
        <v>2</v>
      </c>
      <c r="D943" s="2">
        <v>26</v>
      </c>
      <c r="E943" s="33">
        <v>57</v>
      </c>
      <c r="F943" s="92">
        <v>422</v>
      </c>
      <c r="G943" s="4">
        <v>-5.5345208333333318</v>
      </c>
      <c r="H943" s="37">
        <v>273.58333333333331</v>
      </c>
      <c r="I943" s="4">
        <v>-4.1911145833333343</v>
      </c>
      <c r="J943" s="37">
        <v>5.0277986111111117</v>
      </c>
      <c r="K943" s="4">
        <v>5.3392986111111114</v>
      </c>
      <c r="L943" s="37">
        <v>4.4820416666666665</v>
      </c>
      <c r="M943" s="4">
        <v>2.3062916666666666</v>
      </c>
      <c r="N943" s="63">
        <v>56.704825925925903</v>
      </c>
      <c r="O943" s="6">
        <v>56.704825925925903</v>
      </c>
      <c r="P943" s="37">
        <v>4.8992969599999983</v>
      </c>
      <c r="Q943" s="7">
        <f t="shared" si="32"/>
        <v>4.8992969599999983</v>
      </c>
      <c r="R943" s="60">
        <v>273.58333333333331</v>
      </c>
      <c r="S943" s="61">
        <v>1996.2281499999997</v>
      </c>
      <c r="T943" s="91"/>
      <c r="U943" s="89">
        <v>68446.602383683334</v>
      </c>
      <c r="V943" s="77">
        <v>2.4542770624690364E-3</v>
      </c>
      <c r="W943" s="80">
        <v>7.1494485510109807E-5</v>
      </c>
      <c r="X943" s="86">
        <f t="shared" si="33"/>
        <v>11461.533902165151</v>
      </c>
    </row>
    <row r="944" spans="1:24" x14ac:dyDescent="0.3">
      <c r="A944" s="99">
        <v>2009</v>
      </c>
      <c r="B944" s="100">
        <v>39871</v>
      </c>
      <c r="C944" s="33">
        <v>2</v>
      </c>
      <c r="D944" s="2">
        <v>27</v>
      </c>
      <c r="E944" s="33">
        <v>58</v>
      </c>
      <c r="F944" s="92">
        <v>423</v>
      </c>
      <c r="G944" s="4">
        <v>-1.3062708333333328</v>
      </c>
      <c r="H944" s="37">
        <v>279.83958333333334</v>
      </c>
      <c r="I944" s="4">
        <v>0.63989583333333333</v>
      </c>
      <c r="J944" s="37">
        <v>4.5710902777777784</v>
      </c>
      <c r="K944" s="4">
        <v>5.1398263888888893</v>
      </c>
      <c r="L944" s="37">
        <v>4.3769583333333335</v>
      </c>
      <c r="M944" s="4">
        <v>1.9073402777777773</v>
      </c>
      <c r="N944" s="63">
        <v>77.667624444444499</v>
      </c>
      <c r="O944" s="6">
        <v>77.667624444444499</v>
      </c>
      <c r="P944" s="37">
        <v>6.7104827520000043</v>
      </c>
      <c r="Q944" s="7">
        <f t="shared" si="32"/>
        <v>6.7104827520000052</v>
      </c>
      <c r="R944" s="60">
        <v>279.83958333333334</v>
      </c>
      <c r="S944" s="61">
        <v>2041.87750375</v>
      </c>
      <c r="T944" s="91"/>
      <c r="U944" s="89">
        <v>68423.071693791077</v>
      </c>
      <c r="V944" s="77">
        <v>3.2864276822071356E-3</v>
      </c>
      <c r="W944" s="80">
        <v>9.7960796400250953E-5</v>
      </c>
      <c r="X944" s="86">
        <f t="shared" si="33"/>
        <v>11468.24438491715</v>
      </c>
    </row>
    <row r="945" spans="1:24" x14ac:dyDescent="0.3">
      <c r="A945" s="99">
        <v>2009</v>
      </c>
      <c r="B945" s="100">
        <v>39872</v>
      </c>
      <c r="C945" s="33">
        <v>2</v>
      </c>
      <c r="D945" s="2">
        <v>28</v>
      </c>
      <c r="E945" s="33">
        <v>59</v>
      </c>
      <c r="F945" s="92">
        <v>424</v>
      </c>
      <c r="G945" s="4">
        <v>-1.931604166666667</v>
      </c>
      <c r="H945" s="37">
        <v>273.7520833333333</v>
      </c>
      <c r="I945" s="4">
        <v>-0.25582291666666657</v>
      </c>
      <c r="J945" s="37">
        <v>4.815534722222222</v>
      </c>
      <c r="K945" s="4">
        <v>5.3836805555555562</v>
      </c>
      <c r="L945" s="37">
        <v>4.4755902777777772</v>
      </c>
      <c r="M945" s="4">
        <v>1.6109583333333335</v>
      </c>
      <c r="N945" s="63">
        <v>73.136700000000005</v>
      </c>
      <c r="O945" s="6">
        <v>73.136700000000005</v>
      </c>
      <c r="P945" s="37">
        <v>6.3190108800000004</v>
      </c>
      <c r="Q945" s="7">
        <f t="shared" si="32"/>
        <v>6.3190108799999996</v>
      </c>
      <c r="R945" s="60">
        <v>273.7520833333333</v>
      </c>
      <c r="S945" s="61">
        <v>1997.4594512499998</v>
      </c>
      <c r="T945" s="91"/>
      <c r="U945" s="89">
        <v>68399.541003898819</v>
      </c>
      <c r="V945" s="77">
        <v>3.163523983450876E-3</v>
      </c>
      <c r="W945" s="80">
        <v>9.2279974588784487E-5</v>
      </c>
      <c r="X945" s="86">
        <f t="shared" si="33"/>
        <v>11474.563395797151</v>
      </c>
    </row>
    <row r="946" spans="1:24" x14ac:dyDescent="0.3">
      <c r="A946" s="99">
        <v>2009</v>
      </c>
      <c r="B946" s="100">
        <v>39873</v>
      </c>
      <c r="C946" s="33">
        <v>3</v>
      </c>
      <c r="D946" s="2">
        <v>1</v>
      </c>
      <c r="E946" s="33">
        <v>60</v>
      </c>
      <c r="F946" s="92">
        <v>425</v>
      </c>
      <c r="G946" s="4">
        <v>-4.501854166666666</v>
      </c>
      <c r="H946" s="37">
        <v>272.10833333333341</v>
      </c>
      <c r="I946" s="4">
        <v>-5.0383854166666664</v>
      </c>
      <c r="J946" s="37">
        <v>5.0040555555555555</v>
      </c>
      <c r="K946" s="4">
        <v>5.4654444444444437</v>
      </c>
      <c r="L946" s="37">
        <v>4.5349027777777779</v>
      </c>
      <c r="M946" s="4">
        <v>1.4122986111111107</v>
      </c>
      <c r="N946" s="63">
        <v>96.589603333333301</v>
      </c>
      <c r="O946" s="6">
        <v>96.589603333333301</v>
      </c>
      <c r="P946" s="37">
        <v>8.3453417279999975</v>
      </c>
      <c r="Q946" s="7">
        <f t="shared" si="32"/>
        <v>8.3453417279999957</v>
      </c>
      <c r="R946" s="60">
        <v>272.10833333333341</v>
      </c>
      <c r="S946" s="61">
        <v>1985.4656650000004</v>
      </c>
      <c r="T946" s="91"/>
      <c r="U946" s="89">
        <v>68376.010314006562</v>
      </c>
      <c r="V946" s="77">
        <v>4.2032163411901639E-3</v>
      </c>
      <c r="W946" s="80">
        <v>1.2191646658984763E-4</v>
      </c>
      <c r="X946" s="86">
        <f t="shared" si="33"/>
        <v>11482.908737525151</v>
      </c>
    </row>
    <row r="947" spans="1:24" x14ac:dyDescent="0.3">
      <c r="A947" s="99">
        <v>2009</v>
      </c>
      <c r="B947" s="100">
        <v>39874</v>
      </c>
      <c r="C947" s="33">
        <v>3</v>
      </c>
      <c r="D947" s="2">
        <v>2</v>
      </c>
      <c r="E947" s="33">
        <v>61</v>
      </c>
      <c r="F947" s="92">
        <v>426</v>
      </c>
      <c r="G947" s="4">
        <v>-7.8658125000000014</v>
      </c>
      <c r="H947" s="37">
        <v>273.39999999999998</v>
      </c>
      <c r="I947" s="4">
        <v>-6.7308124999999981</v>
      </c>
      <c r="J947" s="37">
        <v>5.0435902777777768</v>
      </c>
      <c r="K947" s="4">
        <v>5.4697222222222228</v>
      </c>
      <c r="L947" s="37">
        <v>4.5344791666666673</v>
      </c>
      <c r="M947" s="4">
        <v>1.2391458333333334</v>
      </c>
      <c r="N947" s="63">
        <v>66.737575000000007</v>
      </c>
      <c r="O947" s="6">
        <v>66.737575000000007</v>
      </c>
      <c r="P947" s="37">
        <v>5.7661264800000005</v>
      </c>
      <c r="Q947" s="7">
        <f t="shared" si="32"/>
        <v>5.7661264800000005</v>
      </c>
      <c r="R947" s="60">
        <v>273.39999999999998</v>
      </c>
      <c r="S947" s="61">
        <v>1994.8904399999997</v>
      </c>
      <c r="T947" s="91"/>
      <c r="U947" s="89">
        <v>68352.479624114305</v>
      </c>
      <c r="V947" s="77">
        <v>2.8904476979698199E-3</v>
      </c>
      <c r="W947" s="80">
        <v>8.4267933687561441E-5</v>
      </c>
      <c r="X947" s="86">
        <f t="shared" si="33"/>
        <v>11488.674864005152</v>
      </c>
    </row>
    <row r="948" spans="1:24" x14ac:dyDescent="0.3">
      <c r="A948" s="99">
        <v>2009</v>
      </c>
      <c r="B948" s="100">
        <v>39875</v>
      </c>
      <c r="C948" s="33">
        <v>3</v>
      </c>
      <c r="D948" s="2">
        <v>3</v>
      </c>
      <c r="E948" s="33">
        <v>62</v>
      </c>
      <c r="F948" s="92">
        <v>427</v>
      </c>
      <c r="G948" s="4">
        <v>-7.6560208333333337</v>
      </c>
      <c r="H948" s="37">
        <v>273.93124999999992</v>
      </c>
      <c r="I948" s="4">
        <v>-6.6195833333333329</v>
      </c>
      <c r="J948" s="37">
        <v>5.1244375</v>
      </c>
      <c r="K948" s="4">
        <v>5.489826388888889</v>
      </c>
      <c r="L948" s="37">
        <v>4.4588888888888896</v>
      </c>
      <c r="M948" s="4">
        <v>1.0936458333333334</v>
      </c>
      <c r="N948" s="63">
        <v>64.686980000000005</v>
      </c>
      <c r="O948" s="6">
        <v>64.686980000000005</v>
      </c>
      <c r="P948" s="37">
        <v>5.5889550720000001</v>
      </c>
      <c r="Q948" s="7">
        <f t="shared" si="32"/>
        <v>5.588955072000001</v>
      </c>
      <c r="R948" s="60">
        <v>273.93124999999992</v>
      </c>
      <c r="S948" s="61">
        <v>1998.7667587499993</v>
      </c>
      <c r="T948" s="91"/>
      <c r="U948" s="89">
        <v>68328.948934222048</v>
      </c>
      <c r="V948" s="77">
        <v>2.7962017316594031E-3</v>
      </c>
      <c r="W948" s="80">
        <v>8.1708793137245616E-5</v>
      </c>
      <c r="X948" s="86">
        <f t="shared" si="33"/>
        <v>11494.263819077152</v>
      </c>
    </row>
    <row r="949" spans="1:24" x14ac:dyDescent="0.3">
      <c r="A949" s="99">
        <v>2009</v>
      </c>
      <c r="B949" s="100">
        <v>39876</v>
      </c>
      <c r="C949" s="33">
        <v>3</v>
      </c>
      <c r="D949" s="2">
        <v>4</v>
      </c>
      <c r="E949" s="33">
        <v>63</v>
      </c>
      <c r="F949" s="92">
        <v>428</v>
      </c>
      <c r="G949" s="4">
        <v>-1.3487916666666659</v>
      </c>
      <c r="H949" s="37">
        <v>276.125</v>
      </c>
      <c r="I949" s="4">
        <v>-0.52088541666666699</v>
      </c>
      <c r="J949" s="37">
        <v>5.0826458333333333</v>
      </c>
      <c r="K949" s="4">
        <v>5.461423611111111</v>
      </c>
      <c r="L949" s="37">
        <v>4.3732708333333337</v>
      </c>
      <c r="M949" s="4">
        <v>0.94745138888888913</v>
      </c>
      <c r="N949" s="63">
        <v>90.647237500000003</v>
      </c>
      <c r="O949" s="6">
        <v>90.647237500000003</v>
      </c>
      <c r="P949" s="37">
        <v>7.8319213200000002</v>
      </c>
      <c r="Q949" s="7">
        <f t="shared" si="32"/>
        <v>7.8319213200000002</v>
      </c>
      <c r="R949" s="60">
        <v>276.125</v>
      </c>
      <c r="S949" s="61">
        <v>2014.7736749999999</v>
      </c>
      <c r="T949" s="91"/>
      <c r="U949" s="89">
        <v>68305.41824432979</v>
      </c>
      <c r="V949" s="77">
        <v>3.8872462039687911E-3</v>
      </c>
      <c r="W949" s="80">
        <v>1.145424713818009E-4</v>
      </c>
      <c r="X949" s="86">
        <f t="shared" si="33"/>
        <v>11502.095740397152</v>
      </c>
    </row>
    <row r="950" spans="1:24" x14ac:dyDescent="0.3">
      <c r="A950" s="99">
        <v>2009</v>
      </c>
      <c r="B950" s="100">
        <v>39877</v>
      </c>
      <c r="C950" s="33">
        <v>3</v>
      </c>
      <c r="D950" s="2">
        <v>5</v>
      </c>
      <c r="E950" s="33">
        <v>64</v>
      </c>
      <c r="F950" s="92">
        <v>429</v>
      </c>
      <c r="G950" s="4">
        <v>1.188791666666666</v>
      </c>
      <c r="H950" s="37">
        <v>272.20416666666665</v>
      </c>
      <c r="I950" s="4">
        <v>3.3886458333333334</v>
      </c>
      <c r="J950" s="37">
        <v>5.1323680555555553</v>
      </c>
      <c r="K950" s="4">
        <v>5.4826180555555561</v>
      </c>
      <c r="L950" s="37">
        <v>4.28767361111111</v>
      </c>
      <c r="M950" s="4">
        <v>0.89664583333333348</v>
      </c>
      <c r="N950" s="63">
        <v>69.890230769230797</v>
      </c>
      <c r="O950" s="6">
        <v>69.890230769230797</v>
      </c>
      <c r="P950" s="37">
        <v>6.0385159384615408</v>
      </c>
      <c r="Q950" s="7">
        <f t="shared" si="32"/>
        <v>6.0385159384615408</v>
      </c>
      <c r="R950" s="60">
        <v>272.20416666666665</v>
      </c>
      <c r="S950" s="61">
        <v>1986.1649224999999</v>
      </c>
      <c r="T950" s="91"/>
      <c r="U950" s="89">
        <v>68281.887554437533</v>
      </c>
      <c r="V950" s="77">
        <v>3.0402892881930561E-3</v>
      </c>
      <c r="W950" s="80">
        <v>8.8346340611056149E-5</v>
      </c>
      <c r="X950" s="86">
        <f t="shared" si="33"/>
        <v>11508.134256335614</v>
      </c>
    </row>
    <row r="951" spans="1:24" x14ac:dyDescent="0.3">
      <c r="A951" s="99">
        <v>2009</v>
      </c>
      <c r="B951" s="100">
        <v>39878</v>
      </c>
      <c r="C951" s="33">
        <v>3</v>
      </c>
      <c r="D951" s="2">
        <v>6</v>
      </c>
      <c r="E951" s="33">
        <v>65</v>
      </c>
      <c r="F951" s="92">
        <v>430</v>
      </c>
      <c r="G951" s="4">
        <v>-7.6442916666666649</v>
      </c>
      <c r="H951" s="37">
        <v>287.77291666666662</v>
      </c>
      <c r="I951" s="4">
        <v>-6.5623750000000012</v>
      </c>
      <c r="J951" s="37">
        <v>5.2514722222222225</v>
      </c>
      <c r="K951" s="4">
        <v>5.5001458333333337</v>
      </c>
      <c r="L951" s="37">
        <v>4.250506944444445</v>
      </c>
      <c r="M951" s="4">
        <v>0.87420833333333325</v>
      </c>
      <c r="N951" s="63">
        <v>88.850233333333307</v>
      </c>
      <c r="O951" s="6">
        <v>88.850233333333307</v>
      </c>
      <c r="P951" s="37">
        <v>7.6766601599999973</v>
      </c>
      <c r="Q951" s="7">
        <f t="shared" si="32"/>
        <v>7.6766601599999982</v>
      </c>
      <c r="R951" s="60">
        <v>287.77291666666662</v>
      </c>
      <c r="S951" s="61">
        <v>2099.7638637499995</v>
      </c>
      <c r="T951" s="91"/>
      <c r="U951" s="89">
        <v>68258.356864545276</v>
      </c>
      <c r="V951" s="77">
        <v>3.6559635550114365E-3</v>
      </c>
      <c r="W951" s="80">
        <v>1.1235459473289835E-4</v>
      </c>
      <c r="X951" s="86">
        <f t="shared" si="33"/>
        <v>11515.810916495613</v>
      </c>
    </row>
    <row r="952" spans="1:24" x14ac:dyDescent="0.3">
      <c r="A952" s="99">
        <v>2009</v>
      </c>
      <c r="B952" s="100">
        <v>39879</v>
      </c>
      <c r="C952" s="33">
        <v>3</v>
      </c>
      <c r="D952" s="2">
        <v>7</v>
      </c>
      <c r="E952" s="33">
        <v>66</v>
      </c>
      <c r="F952" s="92">
        <v>431</v>
      </c>
      <c r="G952" s="4">
        <v>-8.9353333333333307</v>
      </c>
      <c r="H952" s="37">
        <v>285.01666666666682</v>
      </c>
      <c r="I952" s="4">
        <v>-9.7181874999999991</v>
      </c>
      <c r="J952" s="37">
        <v>5.2590694444444441</v>
      </c>
      <c r="K952" s="4">
        <v>5.5455902777777775</v>
      </c>
      <c r="L952" s="37">
        <v>4.2145138888888889</v>
      </c>
      <c r="M952" s="4">
        <v>0.82975694444444448</v>
      </c>
      <c r="N952" s="63">
        <v>148.26397499999999</v>
      </c>
      <c r="O952" s="6">
        <v>148.26397499999999</v>
      </c>
      <c r="P952" s="37">
        <v>12.81000744</v>
      </c>
      <c r="Q952" s="7">
        <f t="shared" ref="Q952:Q1015" si="34">O952*60*60*24/10^6</f>
        <v>12.810007439999998</v>
      </c>
      <c r="R952" s="60">
        <v>285.01666666666682</v>
      </c>
      <c r="S952" s="61">
        <v>2079.652610000001</v>
      </c>
      <c r="T952" s="91"/>
      <c r="U952" s="89">
        <v>68234.826174653019</v>
      </c>
      <c r="V952" s="77">
        <v>6.1596861795105255E-3</v>
      </c>
      <c r="W952" s="80">
        <v>1.8755478022586895E-4</v>
      </c>
      <c r="X952" s="86">
        <f t="shared" si="33"/>
        <v>11528.620923935614</v>
      </c>
    </row>
    <row r="953" spans="1:24" x14ac:dyDescent="0.3">
      <c r="A953" s="99">
        <v>2009</v>
      </c>
      <c r="B953" s="100">
        <v>39880</v>
      </c>
      <c r="C953" s="33">
        <v>3</v>
      </c>
      <c r="D953" s="2">
        <v>8</v>
      </c>
      <c r="E953" s="33">
        <v>67</v>
      </c>
      <c r="F953" s="92">
        <v>432</v>
      </c>
      <c r="G953" s="4">
        <v>-3.5243541666666687</v>
      </c>
      <c r="H953" s="37">
        <v>282.48124999999999</v>
      </c>
      <c r="I953" s="4">
        <v>-3.8733854166666672</v>
      </c>
      <c r="J953" s="37">
        <v>5.3319513888888892</v>
      </c>
      <c r="K953" s="4">
        <v>5.5378402777777778</v>
      </c>
      <c r="L953" s="37">
        <v>4.1312638888888884</v>
      </c>
      <c r="M953" s="4">
        <v>0.76642361111111068</v>
      </c>
      <c r="N953" s="63">
        <v>47.088724999999997</v>
      </c>
      <c r="O953" s="6">
        <v>47.088724999999997</v>
      </c>
      <c r="P953" s="37">
        <v>4.06846584</v>
      </c>
      <c r="Q953" s="7">
        <f t="shared" si="34"/>
        <v>4.06846584</v>
      </c>
      <c r="R953" s="60">
        <v>282.48124999999999</v>
      </c>
      <c r="S953" s="61">
        <v>2061.1526887499999</v>
      </c>
      <c r="T953" s="91"/>
      <c r="U953" s="89">
        <v>68211.295484760762</v>
      </c>
      <c r="V953" s="77">
        <v>1.9738789184353678E-3</v>
      </c>
      <c r="W953" s="80">
        <v>5.9589497299652509E-5</v>
      </c>
      <c r="X953" s="86">
        <f t="shared" si="33"/>
        <v>11532.689389775614</v>
      </c>
    </row>
    <row r="954" spans="1:24" x14ac:dyDescent="0.3">
      <c r="A954" s="99">
        <v>2009</v>
      </c>
      <c r="B954" s="100">
        <v>39881</v>
      </c>
      <c r="C954" s="33">
        <v>3</v>
      </c>
      <c r="D954" s="2">
        <v>9</v>
      </c>
      <c r="E954" s="33">
        <v>68</v>
      </c>
      <c r="F954" s="92">
        <v>433</v>
      </c>
      <c r="G954" s="4">
        <v>-0.73322916666666715</v>
      </c>
      <c r="H954" s="37">
        <v>283.63541666666663</v>
      </c>
      <c r="I954" s="4">
        <v>0.79333333333333333</v>
      </c>
      <c r="J954" s="37">
        <v>5.2283194444444447</v>
      </c>
      <c r="K954" s="4">
        <v>5.4948611111111108</v>
      </c>
      <c r="L954" s="37">
        <v>4.0837777777777768</v>
      </c>
      <c r="M954" s="4">
        <v>0.72375694444444461</v>
      </c>
      <c r="N954" s="63">
        <v>65.151250000000005</v>
      </c>
      <c r="O954" s="6">
        <v>65.151250000000005</v>
      </c>
      <c r="P954" s="37">
        <v>5.6290680000000002</v>
      </c>
      <c r="Q954" s="7">
        <f t="shared" si="34"/>
        <v>5.6290680000000011</v>
      </c>
      <c r="R954" s="60">
        <v>283.63541666666663</v>
      </c>
      <c r="S954" s="61">
        <v>2069.5741812499996</v>
      </c>
      <c r="T954" s="91"/>
      <c r="U954" s="89">
        <v>68187.764794868504</v>
      </c>
      <c r="V954" s="77">
        <v>2.7199160344183004E-3</v>
      </c>
      <c r="W954" s="80">
        <v>8.2477577078516202E-5</v>
      </c>
      <c r="X954" s="86">
        <f t="shared" si="33"/>
        <v>11538.318457775615</v>
      </c>
    </row>
    <row r="955" spans="1:24" x14ac:dyDescent="0.3">
      <c r="A955" s="99">
        <v>2009</v>
      </c>
      <c r="B955" s="100">
        <v>39882</v>
      </c>
      <c r="C955" s="33">
        <v>3</v>
      </c>
      <c r="D955" s="2">
        <v>10</v>
      </c>
      <c r="E955" s="33">
        <v>69</v>
      </c>
      <c r="F955" s="92">
        <v>434</v>
      </c>
      <c r="G955" s="4">
        <v>2.3520833333333337</v>
      </c>
      <c r="H955" s="37">
        <v>282.57083333333333</v>
      </c>
      <c r="I955" s="4">
        <v>5.0743020833333334</v>
      </c>
      <c r="J955" s="37">
        <v>5.145104166666667</v>
      </c>
      <c r="K955" s="4">
        <v>5.5156944444444456</v>
      </c>
      <c r="L955" s="37">
        <v>3.9761666666666664</v>
      </c>
      <c r="M955" s="4">
        <v>0.7245069444444443</v>
      </c>
      <c r="N955" s="63">
        <v>66.273819047619099</v>
      </c>
      <c r="O955" s="6">
        <v>66.273819047619099</v>
      </c>
      <c r="P955" s="37">
        <v>5.7260579657142898</v>
      </c>
      <c r="Q955" s="7">
        <f t="shared" si="34"/>
        <v>5.7260579657142907</v>
      </c>
      <c r="R955" s="60">
        <v>282.57083333333333</v>
      </c>
      <c r="S955" s="61">
        <v>2061.8063424999996</v>
      </c>
      <c r="T955" s="91"/>
      <c r="U955" s="89">
        <v>68164.234104976247</v>
      </c>
      <c r="V955" s="77">
        <v>2.777204554900767E-3</v>
      </c>
      <c r="W955" s="80">
        <v>8.3929676679243335E-5</v>
      </c>
      <c r="X955" s="86">
        <f t="shared" si="33"/>
        <v>11544.044515741329</v>
      </c>
    </row>
    <row r="956" spans="1:24" x14ac:dyDescent="0.3">
      <c r="A956" s="99">
        <v>2009</v>
      </c>
      <c r="B956" s="100">
        <v>39883</v>
      </c>
      <c r="C956" s="33">
        <v>3</v>
      </c>
      <c r="D956" s="2">
        <v>11</v>
      </c>
      <c r="E956" s="33">
        <v>70</v>
      </c>
      <c r="F956" s="92">
        <v>435</v>
      </c>
      <c r="G956" s="4">
        <v>-0.63037499999999991</v>
      </c>
      <c r="H956" s="37">
        <v>290.91041666666666</v>
      </c>
      <c r="I956" s="4">
        <v>2.0474166666666664</v>
      </c>
      <c r="J956" s="37">
        <v>5.1332847222222222</v>
      </c>
      <c r="K956" s="4">
        <v>5.4944444444444436</v>
      </c>
      <c r="L956" s="37">
        <v>4.037805555555555</v>
      </c>
      <c r="M956" s="4">
        <v>0.72392361111111114</v>
      </c>
      <c r="N956" s="63" t="s">
        <v>27</v>
      </c>
      <c r="O956" s="6">
        <v>84.887230952381003</v>
      </c>
      <c r="P956" s="37" t="s">
        <v>27</v>
      </c>
      <c r="Q956" s="7">
        <f t="shared" si="34"/>
        <v>7.3342567542857191</v>
      </c>
      <c r="R956" s="60">
        <v>290.91041666666666</v>
      </c>
      <c r="S956" s="61">
        <v>2122.6569462499997</v>
      </c>
      <c r="T956" s="91"/>
      <c r="U956" s="89">
        <v>68140.70341508399</v>
      </c>
      <c r="V956" s="77" t="s">
        <v>27</v>
      </c>
      <c r="W956" s="80" t="s">
        <v>27</v>
      </c>
      <c r="X956" s="86">
        <f t="shared" si="33"/>
        <v>11551.378772495615</v>
      </c>
    </row>
    <row r="957" spans="1:24" x14ac:dyDescent="0.3">
      <c r="A957" s="99">
        <v>2009</v>
      </c>
      <c r="B957" s="100">
        <v>39884</v>
      </c>
      <c r="C957" s="33">
        <v>3</v>
      </c>
      <c r="D957" s="2">
        <v>12</v>
      </c>
      <c r="E957" s="33">
        <v>71</v>
      </c>
      <c r="F957" s="92">
        <v>436</v>
      </c>
      <c r="G957" s="4">
        <v>-0.49660416666666657</v>
      </c>
      <c r="H957" s="37">
        <v>300.03541666666666</v>
      </c>
      <c r="I957" s="4">
        <v>1.2221354166666667</v>
      </c>
      <c r="J957" s="37">
        <v>5.1304236111111114</v>
      </c>
      <c r="K957" s="4">
        <v>5.4825833333333334</v>
      </c>
      <c r="L957" s="37">
        <v>3.9554722222222214</v>
      </c>
      <c r="M957" s="4">
        <v>0.73845833333333355</v>
      </c>
      <c r="N957" s="63">
        <v>103.50064285714301</v>
      </c>
      <c r="O957" s="6">
        <v>103.50064285714301</v>
      </c>
      <c r="P957" s="37">
        <v>8.9424555428571555</v>
      </c>
      <c r="Q957" s="7">
        <f t="shared" si="34"/>
        <v>8.9424555428571555</v>
      </c>
      <c r="R957" s="60">
        <v>300.03541666666666</v>
      </c>
      <c r="S957" s="61">
        <v>2189.2384212500001</v>
      </c>
      <c r="T957" s="91"/>
      <c r="U957" s="89">
        <v>68117.172725191733</v>
      </c>
      <c r="V957" s="77">
        <v>4.0847335110039034E-3</v>
      </c>
      <c r="W957" s="80">
        <v>1.3117093037072131E-4</v>
      </c>
      <c r="X957" s="86">
        <f t="shared" si="33"/>
        <v>11560.321228038472</v>
      </c>
    </row>
    <row r="958" spans="1:24" x14ac:dyDescent="0.3">
      <c r="A958" s="99">
        <v>2009</v>
      </c>
      <c r="B958" s="100">
        <v>39885</v>
      </c>
      <c r="C958" s="33">
        <v>3</v>
      </c>
      <c r="D958" s="2">
        <v>13</v>
      </c>
      <c r="E958" s="33">
        <v>72</v>
      </c>
      <c r="F958" s="92">
        <v>437</v>
      </c>
      <c r="G958" s="4">
        <v>-1.7759375000000002</v>
      </c>
      <c r="H958" s="37">
        <v>302.8145833333333</v>
      </c>
      <c r="I958" s="4">
        <v>0.49914583333333351</v>
      </c>
      <c r="J958" s="37">
        <v>5.2083194444444452</v>
      </c>
      <c r="K958" s="4">
        <v>5.4977222222222224</v>
      </c>
      <c r="L958" s="37">
        <v>3.9122569444444451</v>
      </c>
      <c r="M958" s="4">
        <v>0.76865277777777807</v>
      </c>
      <c r="N958" s="63" t="s">
        <v>27</v>
      </c>
      <c r="O958" s="6">
        <v>94.623071428571393</v>
      </c>
      <c r="P958" s="37" t="s">
        <v>27</v>
      </c>
      <c r="Q958" s="7">
        <f t="shared" si="34"/>
        <v>8.1754333714285679</v>
      </c>
      <c r="R958" s="60">
        <v>302.8145833333333</v>
      </c>
      <c r="S958" s="61">
        <v>2209.5168887499995</v>
      </c>
      <c r="T958" s="91"/>
      <c r="U958" s="89">
        <v>68093.642035299476</v>
      </c>
      <c r="V958" s="77" t="s">
        <v>27</v>
      </c>
      <c r="W958" s="80" t="s">
        <v>27</v>
      </c>
      <c r="X958" s="86">
        <f t="shared" si="33"/>
        <v>11568.496661409901</v>
      </c>
    </row>
    <row r="959" spans="1:24" x14ac:dyDescent="0.3">
      <c r="A959" s="99">
        <v>2009</v>
      </c>
      <c r="B959" s="100">
        <v>39886</v>
      </c>
      <c r="C959" s="33">
        <v>3</v>
      </c>
      <c r="D959" s="2">
        <v>14</v>
      </c>
      <c r="E959" s="33">
        <v>73</v>
      </c>
      <c r="F959" s="92">
        <v>438</v>
      </c>
      <c r="G959" s="4">
        <v>-4.1336041666666663</v>
      </c>
      <c r="H959" s="37">
        <v>299.31041666666675</v>
      </c>
      <c r="I959" s="4">
        <v>-5.0112916666666667</v>
      </c>
      <c r="J959" s="37">
        <v>5.2493263888888881</v>
      </c>
      <c r="K959" s="4">
        <v>5.5330486111111119</v>
      </c>
      <c r="L959" s="37">
        <v>3.9284583333333329</v>
      </c>
      <c r="M959" s="4">
        <v>0.79561805555555543</v>
      </c>
      <c r="N959" s="63">
        <v>85.745500000000007</v>
      </c>
      <c r="O959" s="6">
        <v>85.745500000000007</v>
      </c>
      <c r="P959" s="37">
        <v>7.4084111999999998</v>
      </c>
      <c r="Q959" s="7">
        <f t="shared" si="34"/>
        <v>7.4084112000000015</v>
      </c>
      <c r="R959" s="60">
        <v>299.31041666666675</v>
      </c>
      <c r="S959" s="61">
        <v>2183.9483862500006</v>
      </c>
      <c r="T959" s="91"/>
      <c r="U959" s="89">
        <v>68070.111345407218</v>
      </c>
      <c r="V959" s="77">
        <v>3.3922098373033371E-3</v>
      </c>
      <c r="W959" s="80">
        <v>1.0874946409215529E-4</v>
      </c>
      <c r="X959" s="86">
        <f t="shared" si="33"/>
        <v>11575.905072609901</v>
      </c>
    </row>
    <row r="960" spans="1:24" x14ac:dyDescent="0.3">
      <c r="A960" s="99">
        <v>2009</v>
      </c>
      <c r="B960" s="100">
        <v>39887</v>
      </c>
      <c r="C960" s="33">
        <v>3</v>
      </c>
      <c r="D960" s="2">
        <v>15</v>
      </c>
      <c r="E960" s="33">
        <v>74</v>
      </c>
      <c r="F960" s="92">
        <v>439</v>
      </c>
      <c r="G960" s="4">
        <v>-0.98414583333333339</v>
      </c>
      <c r="H960" s="37">
        <v>297.88541666666663</v>
      </c>
      <c r="I960" s="4">
        <v>-2.4641770833333325</v>
      </c>
      <c r="J960" s="37">
        <v>5.3013402777777765</v>
      </c>
      <c r="K960" s="4">
        <v>5.5366111111111111</v>
      </c>
      <c r="L960" s="37">
        <v>3.9037638888888879</v>
      </c>
      <c r="M960" s="4">
        <v>0.80006250000000012</v>
      </c>
      <c r="N960" s="63">
        <v>57.995646153846202</v>
      </c>
      <c r="O960" s="6">
        <v>57.995646153846202</v>
      </c>
      <c r="P960" s="37">
        <v>5.0108238276923123</v>
      </c>
      <c r="Q960" s="7">
        <f t="shared" si="34"/>
        <v>5.0108238276923114</v>
      </c>
      <c r="R960" s="60">
        <v>297.88541666666663</v>
      </c>
      <c r="S960" s="61">
        <v>2173.5507312499994</v>
      </c>
      <c r="T960" s="91"/>
      <c r="U960" s="89">
        <v>68046.580655514961</v>
      </c>
      <c r="V960" s="77">
        <v>2.3053631809231384E-3</v>
      </c>
      <c r="W960" s="80">
        <v>7.3582050696651007E-5</v>
      </c>
      <c r="X960" s="86">
        <f t="shared" si="33"/>
        <v>11580.915896437593</v>
      </c>
    </row>
    <row r="961" spans="1:24" x14ac:dyDescent="0.3">
      <c r="A961" s="99">
        <v>2009</v>
      </c>
      <c r="B961" s="100">
        <v>39888</v>
      </c>
      <c r="C961" s="33">
        <v>3</v>
      </c>
      <c r="D961" s="2">
        <v>16</v>
      </c>
      <c r="E961" s="33">
        <v>75</v>
      </c>
      <c r="F961" s="92">
        <v>440</v>
      </c>
      <c r="G961" s="4">
        <v>1.9057708333333334</v>
      </c>
      <c r="H961" s="37">
        <v>294.94166666666678</v>
      </c>
      <c r="I961" s="4">
        <v>2.2284479166666671</v>
      </c>
      <c r="J961" s="37">
        <v>5.1456597222222227</v>
      </c>
      <c r="K961" s="4">
        <v>5.4885555555555543</v>
      </c>
      <c r="L961" s="37">
        <v>3.8076666666666661</v>
      </c>
      <c r="M961" s="4">
        <v>0.8035000000000001</v>
      </c>
      <c r="N961" s="63">
        <v>84.2606258064516</v>
      </c>
      <c r="O961" s="6">
        <v>84.2606258064516</v>
      </c>
      <c r="P961" s="37">
        <v>7.2801180696774175</v>
      </c>
      <c r="Q961" s="7">
        <f t="shared" si="34"/>
        <v>7.2801180696774184</v>
      </c>
      <c r="R961" s="60">
        <v>294.94166666666678</v>
      </c>
      <c r="S961" s="61">
        <v>2152.0713650000007</v>
      </c>
      <c r="T961" s="91"/>
      <c r="U961" s="89">
        <v>68023.049965622704</v>
      </c>
      <c r="V961" s="77">
        <v>3.3828423109367543E-3</v>
      </c>
      <c r="W961" s="80">
        <v>1.0694535909914221E-4</v>
      </c>
      <c r="X961" s="86">
        <f t="shared" si="33"/>
        <v>11588.19601450727</v>
      </c>
    </row>
    <row r="962" spans="1:24" x14ac:dyDescent="0.3">
      <c r="A962" s="99">
        <v>2009</v>
      </c>
      <c r="B962" s="100">
        <v>39889</v>
      </c>
      <c r="C962" s="33">
        <v>3</v>
      </c>
      <c r="D962" s="2">
        <v>17</v>
      </c>
      <c r="E962" s="33">
        <v>76</v>
      </c>
      <c r="F962" s="92">
        <v>441</v>
      </c>
      <c r="G962" s="4">
        <v>6.3354583333333325</v>
      </c>
      <c r="H962" s="37">
        <v>290.45416666666677</v>
      </c>
      <c r="I962" s="4">
        <v>2.3782187499999998</v>
      </c>
      <c r="J962" s="37">
        <v>5.1751874999999998</v>
      </c>
      <c r="K962" s="4">
        <v>5.5175208333333332</v>
      </c>
      <c r="L962" s="37">
        <v>3.8105694444444445</v>
      </c>
      <c r="M962" s="4">
        <v>0.91312499999999996</v>
      </c>
      <c r="N962" s="63">
        <v>132.64167708333301</v>
      </c>
      <c r="O962" s="6">
        <v>132.64167708333301</v>
      </c>
      <c r="P962" s="37">
        <v>11.460240899999972</v>
      </c>
      <c r="Q962" s="7">
        <f t="shared" si="34"/>
        <v>11.460240899999972</v>
      </c>
      <c r="R962" s="60">
        <v>290.45416666666677</v>
      </c>
      <c r="S962" s="61">
        <v>2119.3278725000005</v>
      </c>
      <c r="T962" s="91"/>
      <c r="U962" s="89">
        <v>67999.519275730447</v>
      </c>
      <c r="V962" s="77">
        <v>5.4074884064452232E-3</v>
      </c>
      <c r="W962" s="80">
        <v>1.6841396226401507E-4</v>
      </c>
      <c r="X962" s="86">
        <f t="shared" si="33"/>
        <v>11599.65625540727</v>
      </c>
    </row>
    <row r="963" spans="1:24" x14ac:dyDescent="0.3">
      <c r="A963" s="99">
        <v>2009</v>
      </c>
      <c r="B963" s="100">
        <v>39890</v>
      </c>
      <c r="C963" s="33">
        <v>3</v>
      </c>
      <c r="D963" s="2">
        <v>18</v>
      </c>
      <c r="E963" s="33">
        <v>77</v>
      </c>
      <c r="F963" s="92">
        <v>442</v>
      </c>
      <c r="G963" s="4">
        <v>4.3300425531914897</v>
      </c>
      <c r="H963" s="37">
        <v>281.76595744680844</v>
      </c>
      <c r="I963" s="4">
        <v>2.9876382978723406</v>
      </c>
      <c r="J963" s="37">
        <v>5.1644917257683218</v>
      </c>
      <c r="K963" s="4">
        <v>5.5560069444444444</v>
      </c>
      <c r="L963" s="37">
        <v>3.922861554373521</v>
      </c>
      <c r="M963" s="4">
        <v>1.6070814125295509</v>
      </c>
      <c r="N963" s="63">
        <v>164.431166666667</v>
      </c>
      <c r="O963" s="6">
        <v>164.431166666667</v>
      </c>
      <c r="P963" s="37">
        <v>14.206852800000028</v>
      </c>
      <c r="Q963" s="7">
        <f t="shared" si="34"/>
        <v>14.206852800000027</v>
      </c>
      <c r="R963" s="60">
        <v>281.76595744680844</v>
      </c>
      <c r="S963" s="61">
        <v>2055.9334851063822</v>
      </c>
      <c r="T963" s="91"/>
      <c r="U963" s="89">
        <v>67975.988585838189</v>
      </c>
      <c r="V963" s="77">
        <v>6.9101714150372473E-3</v>
      </c>
      <c r="W963" s="80">
        <v>2.0885415205509087E-4</v>
      </c>
      <c r="X963" s="86">
        <f t="shared" si="33"/>
        <v>11613.86310820727</v>
      </c>
    </row>
    <row r="964" spans="1:24" x14ac:dyDescent="0.3">
      <c r="A964" s="99">
        <v>2009</v>
      </c>
      <c r="B964" s="100">
        <v>39891</v>
      </c>
      <c r="C964" s="33">
        <v>3</v>
      </c>
      <c r="D964" s="2">
        <v>19</v>
      </c>
      <c r="E964" s="33">
        <v>78</v>
      </c>
      <c r="F964" s="92">
        <v>443</v>
      </c>
      <c r="G964" s="4">
        <v>-2.2962708333333337</v>
      </c>
      <c r="H964" s="37">
        <v>281.48124999999993</v>
      </c>
      <c r="I964" s="4">
        <v>1.2537395833333336</v>
      </c>
      <c r="J964" s="37">
        <v>5.275368055555556</v>
      </c>
      <c r="K964" s="4">
        <v>5.6295972222222224</v>
      </c>
      <c r="L964" s="37">
        <v>4.0024791666666673</v>
      </c>
      <c r="M964" s="4">
        <v>1.7159097222222222</v>
      </c>
      <c r="N964" s="63" t="s">
        <v>27</v>
      </c>
      <c r="O964" s="6">
        <v>99.8221833333333</v>
      </c>
      <c r="P964" s="37" t="s">
        <v>27</v>
      </c>
      <c r="Q964" s="7">
        <f t="shared" si="34"/>
        <v>8.6246366399999967</v>
      </c>
      <c r="R964" s="60">
        <v>281.48124999999993</v>
      </c>
      <c r="S964" s="61">
        <v>2053.8560887499993</v>
      </c>
      <c r="T964" s="91"/>
      <c r="U964" s="89">
        <v>67952.457895945932</v>
      </c>
      <c r="V964" s="77" t="s">
        <v>27</v>
      </c>
      <c r="W964" s="80" t="s">
        <v>27</v>
      </c>
      <c r="X964" s="86">
        <f t="shared" si="33"/>
        <v>11622.487744847269</v>
      </c>
    </row>
    <row r="965" spans="1:24" x14ac:dyDescent="0.3">
      <c r="A965" s="99">
        <v>2009</v>
      </c>
      <c r="B965" s="100">
        <v>39892</v>
      </c>
      <c r="C965" s="33">
        <v>3</v>
      </c>
      <c r="D965" s="2">
        <v>20</v>
      </c>
      <c r="E965" s="33">
        <v>79</v>
      </c>
      <c r="F965" s="92">
        <v>444</v>
      </c>
      <c r="G965" s="4">
        <v>-1.2076666666666669</v>
      </c>
      <c r="H965" s="37">
        <v>281.71666666666653</v>
      </c>
      <c r="I965" s="4">
        <v>0.71732291666666681</v>
      </c>
      <c r="J965" s="37">
        <v>5.2679166666666655</v>
      </c>
      <c r="K965" s="4">
        <v>5.5928055555555547</v>
      </c>
      <c r="L965" s="37">
        <v>3.990472222222222</v>
      </c>
      <c r="M965" s="4">
        <v>1.4921249999999999</v>
      </c>
      <c r="N965" s="63">
        <v>35.213200000000001</v>
      </c>
      <c r="O965" s="6">
        <v>35.213200000000001</v>
      </c>
      <c r="P965" s="37">
        <v>3.0424204799999996</v>
      </c>
      <c r="Q965" s="7">
        <f t="shared" si="34"/>
        <v>3.0424204799999996</v>
      </c>
      <c r="R965" s="60">
        <v>281.71666666666653</v>
      </c>
      <c r="S965" s="61">
        <v>2055.5738299999989</v>
      </c>
      <c r="T965" s="91"/>
      <c r="U965" s="89">
        <v>67928.927206053675</v>
      </c>
      <c r="V965" s="77">
        <v>1.4800832913892475E-3</v>
      </c>
      <c r="W965" s="80">
        <v>4.4759622987889713E-5</v>
      </c>
      <c r="X965" s="86">
        <f t="shared" si="33"/>
        <v>11625.530165327269</v>
      </c>
    </row>
    <row r="966" spans="1:24" x14ac:dyDescent="0.3">
      <c r="A966" s="99">
        <v>2009</v>
      </c>
      <c r="B966" s="100">
        <v>39893</v>
      </c>
      <c r="C966" s="33">
        <v>3</v>
      </c>
      <c r="D966" s="2">
        <v>21</v>
      </c>
      <c r="E966" s="33">
        <v>80</v>
      </c>
      <c r="F966" s="92">
        <v>445</v>
      </c>
      <c r="G966" s="4">
        <v>2.1677291666666663</v>
      </c>
      <c r="H966" s="37">
        <v>289.86874999999992</v>
      </c>
      <c r="I966" s="4">
        <v>4.1557395833333324</v>
      </c>
      <c r="J966" s="37">
        <v>5.0164513888888891</v>
      </c>
      <c r="K966" s="4">
        <v>5.4399097222222226</v>
      </c>
      <c r="L966" s="37">
        <v>3.6230694444444445</v>
      </c>
      <c r="M966" s="4">
        <v>2.0188194444444445</v>
      </c>
      <c r="N966" s="63">
        <v>119.55625714285701</v>
      </c>
      <c r="O966" s="6">
        <v>119.55625714285701</v>
      </c>
      <c r="P966" s="37">
        <v>10.329660617142844</v>
      </c>
      <c r="Q966" s="7">
        <f t="shared" si="34"/>
        <v>10.329660617142846</v>
      </c>
      <c r="R966" s="60">
        <v>289.86874999999992</v>
      </c>
      <c r="S966" s="61">
        <v>2115.0563212499997</v>
      </c>
      <c r="T966" s="91"/>
      <c r="U966" s="89">
        <v>67905.396516161418</v>
      </c>
      <c r="V966" s="77">
        <v>4.8838702370998842E-3</v>
      </c>
      <c r="W966" s="80">
        <v>1.5202475141550301E-4</v>
      </c>
      <c r="X966" s="86">
        <f t="shared" si="33"/>
        <v>11635.859825944412</v>
      </c>
    </row>
    <row r="967" spans="1:24" x14ac:dyDescent="0.3">
      <c r="A967" s="99">
        <v>2009</v>
      </c>
      <c r="B967" s="100">
        <v>39894</v>
      </c>
      <c r="C967" s="33">
        <v>3</v>
      </c>
      <c r="D967" s="2">
        <v>22</v>
      </c>
      <c r="E967" s="33">
        <v>81</v>
      </c>
      <c r="F967" s="92">
        <v>446</v>
      </c>
      <c r="G967" s="4">
        <v>0.70256249999999987</v>
      </c>
      <c r="H967" s="37">
        <v>306.67708333333343</v>
      </c>
      <c r="I967" s="4">
        <v>3.1911354166666666</v>
      </c>
      <c r="J967" s="37">
        <v>5.1726874999999994</v>
      </c>
      <c r="K967" s="4">
        <v>5.3103680555555552</v>
      </c>
      <c r="L967" s="37">
        <v>3.5109652777777778</v>
      </c>
      <c r="M967" s="4">
        <v>3.404798611111111</v>
      </c>
      <c r="N967" s="63">
        <v>61.8582055555556</v>
      </c>
      <c r="O967" s="6">
        <v>61.8582055555556</v>
      </c>
      <c r="P967" s="37">
        <v>5.3445489600000036</v>
      </c>
      <c r="Q967" s="7">
        <f t="shared" si="34"/>
        <v>5.3445489600000036</v>
      </c>
      <c r="R967" s="60">
        <v>306.67708333333343</v>
      </c>
      <c r="S967" s="61">
        <v>2237.7000062500006</v>
      </c>
      <c r="T967" s="91"/>
      <c r="U967" s="89">
        <v>67881.865826269161</v>
      </c>
      <c r="V967" s="77">
        <v>2.3884117375306919E-3</v>
      </c>
      <c r="W967" s="80">
        <v>7.8686537241642773E-5</v>
      </c>
      <c r="X967" s="86">
        <f t="shared" si="33"/>
        <v>11641.204374904411</v>
      </c>
    </row>
    <row r="968" spans="1:24" x14ac:dyDescent="0.3">
      <c r="A968" s="99">
        <v>2009</v>
      </c>
      <c r="B968" s="100">
        <v>39895</v>
      </c>
      <c r="C968" s="33">
        <v>3</v>
      </c>
      <c r="D968" s="2">
        <v>23</v>
      </c>
      <c r="E968" s="33">
        <v>82</v>
      </c>
      <c r="F968" s="92">
        <v>447</v>
      </c>
      <c r="G968" s="4">
        <v>-5.0276458333333354</v>
      </c>
      <c r="H968" s="37">
        <v>307.82083333333327</v>
      </c>
      <c r="I968" s="4">
        <v>-1.3960000000000001</v>
      </c>
      <c r="J968" s="37">
        <v>5.1598541666666664</v>
      </c>
      <c r="K968" s="4">
        <v>5.3462152777777776</v>
      </c>
      <c r="L968" s="37">
        <v>3.7768958333333331</v>
      </c>
      <c r="M968" s="4">
        <v>3.1070624999999996</v>
      </c>
      <c r="N968" s="63">
        <v>58.728454838709702</v>
      </c>
      <c r="O968" s="6">
        <v>58.728454838709702</v>
      </c>
      <c r="P968" s="37">
        <v>5.0741384980645181</v>
      </c>
      <c r="Q968" s="7">
        <f t="shared" si="34"/>
        <v>5.0741384980645181</v>
      </c>
      <c r="R968" s="60">
        <v>307.82083333333327</v>
      </c>
      <c r="S968" s="61">
        <v>2246.0454924999995</v>
      </c>
      <c r="T968" s="91"/>
      <c r="U968" s="89">
        <v>67858.335136376903</v>
      </c>
      <c r="V968" s="77">
        <v>2.2591432430946272E-3</v>
      </c>
      <c r="W968" s="80">
        <v>7.4733079002971311E-5</v>
      </c>
      <c r="X968" s="86">
        <f t="shared" si="33"/>
        <v>11646.278513402476</v>
      </c>
    </row>
    <row r="969" spans="1:24" x14ac:dyDescent="0.3">
      <c r="A969" s="99">
        <v>2009</v>
      </c>
      <c r="B969" s="100">
        <v>39896</v>
      </c>
      <c r="C969" s="33">
        <v>3</v>
      </c>
      <c r="D969" s="2">
        <v>24</v>
      </c>
      <c r="E969" s="33">
        <v>83</v>
      </c>
      <c r="F969" s="92">
        <v>448</v>
      </c>
      <c r="G969" s="4">
        <v>-7.8642708333333351</v>
      </c>
      <c r="H969" s="37">
        <v>306.80625000000003</v>
      </c>
      <c r="I969" s="4">
        <v>-6.2146979166666654</v>
      </c>
      <c r="J969" s="37">
        <v>5.1130972222222226</v>
      </c>
      <c r="K969" s="4">
        <v>5.3937500000000007</v>
      </c>
      <c r="L969" s="37">
        <v>3.8387847222222233</v>
      </c>
      <c r="M969" s="4">
        <v>2.7053541666666661</v>
      </c>
      <c r="N969" s="63">
        <v>62.250399999999999</v>
      </c>
      <c r="O969" s="6">
        <v>62.250399999999999</v>
      </c>
      <c r="P969" s="37">
        <v>5.3784345599999996</v>
      </c>
      <c r="Q969" s="7">
        <f t="shared" si="34"/>
        <v>5.3784345600000005</v>
      </c>
      <c r="R969" s="60">
        <v>306.80625000000003</v>
      </c>
      <c r="S969" s="61">
        <v>2238.6424837500003</v>
      </c>
      <c r="T969" s="91"/>
      <c r="U969" s="89">
        <v>67834.804446484646</v>
      </c>
      <c r="V969" s="77">
        <v>2.4025428799110712E-3</v>
      </c>
      <c r="W969" s="80">
        <v>7.9244237671647149E-5</v>
      </c>
      <c r="X969" s="86">
        <f t="shared" si="33"/>
        <v>11651.656947962476</v>
      </c>
    </row>
    <row r="970" spans="1:24" x14ac:dyDescent="0.3">
      <c r="A970" s="99">
        <v>2009</v>
      </c>
      <c r="B970" s="100">
        <v>39897</v>
      </c>
      <c r="C970" s="33">
        <v>3</v>
      </c>
      <c r="D970" s="2">
        <v>25</v>
      </c>
      <c r="E970" s="33">
        <v>84</v>
      </c>
      <c r="F970" s="92">
        <v>449</v>
      </c>
      <c r="G970" s="4">
        <v>-8.7965208333333322</v>
      </c>
      <c r="H970" s="37">
        <v>307.02708333333322</v>
      </c>
      <c r="I970" s="4">
        <v>-5.5510625000000005</v>
      </c>
      <c r="J970" s="37">
        <v>5.0937847222222219</v>
      </c>
      <c r="K970" s="4">
        <v>5.3498472222222233</v>
      </c>
      <c r="L970" s="37">
        <v>3.8923124999999992</v>
      </c>
      <c r="M970" s="4">
        <v>2.421416666666667</v>
      </c>
      <c r="N970" s="63" t="s">
        <v>27</v>
      </c>
      <c r="O970" s="6">
        <v>63.993379166666699</v>
      </c>
      <c r="P970" s="37" t="s">
        <v>27</v>
      </c>
      <c r="Q970" s="7">
        <f t="shared" si="34"/>
        <v>5.5290279600000032</v>
      </c>
      <c r="R970" s="60">
        <v>307.02708333333322</v>
      </c>
      <c r="S970" s="61">
        <v>2240.2538162499991</v>
      </c>
      <c r="T970" s="91"/>
      <c r="U970" s="89">
        <v>67811.273756592389</v>
      </c>
      <c r="V970" s="77" t="s">
        <v>27</v>
      </c>
      <c r="W970" s="80" t="s">
        <v>27</v>
      </c>
      <c r="X970" s="86">
        <f t="shared" si="33"/>
        <v>11657.185975922475</v>
      </c>
    </row>
    <row r="971" spans="1:24" x14ac:dyDescent="0.3">
      <c r="A971" s="99">
        <v>2009</v>
      </c>
      <c r="B971" s="100">
        <v>39898</v>
      </c>
      <c r="C971" s="33">
        <v>3</v>
      </c>
      <c r="D971" s="2">
        <v>26</v>
      </c>
      <c r="E971" s="33">
        <v>85</v>
      </c>
      <c r="F971" s="92">
        <v>450</v>
      </c>
      <c r="G971" s="4">
        <v>-9.1788541666666656</v>
      </c>
      <c r="H971" s="37">
        <v>307.33333333333337</v>
      </c>
      <c r="I971" s="4">
        <v>-4.7024895833333318</v>
      </c>
      <c r="J971" s="37">
        <v>5.121645833333333</v>
      </c>
      <c r="K971" s="4">
        <v>5.3102291666666659</v>
      </c>
      <c r="L971" s="37">
        <v>3.9454861111111108</v>
      </c>
      <c r="M971" s="4">
        <v>2.1613263888888894</v>
      </c>
      <c r="N971" s="63" t="s">
        <v>27</v>
      </c>
      <c r="O971" s="6">
        <v>65.7363583333333</v>
      </c>
      <c r="P971" s="37" t="s">
        <v>27</v>
      </c>
      <c r="Q971" s="7">
        <f t="shared" si="34"/>
        <v>5.679621359999997</v>
      </c>
      <c r="R971" s="60">
        <v>307.33333333333337</v>
      </c>
      <c r="S971" s="61">
        <v>2242.4884000000002</v>
      </c>
      <c r="T971" s="91"/>
      <c r="U971" s="89">
        <v>67787.743066700132</v>
      </c>
      <c r="V971" s="77" t="s">
        <v>27</v>
      </c>
      <c r="W971" s="80" t="s">
        <v>27</v>
      </c>
      <c r="X971" s="86">
        <f t="shared" si="33"/>
        <v>11662.865597282474</v>
      </c>
    </row>
    <row r="972" spans="1:24" x14ac:dyDescent="0.3">
      <c r="A972" s="99">
        <v>2009</v>
      </c>
      <c r="B972" s="100">
        <v>39899</v>
      </c>
      <c r="C972" s="33">
        <v>3</v>
      </c>
      <c r="D972" s="2">
        <v>27</v>
      </c>
      <c r="E972" s="33">
        <v>86</v>
      </c>
      <c r="F972" s="92">
        <v>451</v>
      </c>
      <c r="G972" s="4">
        <v>-8.5941250000000036</v>
      </c>
      <c r="H972" s="37">
        <v>307.74999999999994</v>
      </c>
      <c r="I972" s="4">
        <v>-4.480437499999999</v>
      </c>
      <c r="J972" s="37">
        <v>5.073555555555556</v>
      </c>
      <c r="K972" s="4">
        <v>5.272159722222221</v>
      </c>
      <c r="L972" s="37">
        <v>3.9967152777777777</v>
      </c>
      <c r="M972" s="4">
        <v>2.0447361111111113</v>
      </c>
      <c r="N972" s="63" t="s">
        <v>27</v>
      </c>
      <c r="O972" s="6">
        <v>67.4793375</v>
      </c>
      <c r="P972" s="37" t="s">
        <v>27</v>
      </c>
      <c r="Q972" s="7">
        <f t="shared" si="34"/>
        <v>5.8302147599999996</v>
      </c>
      <c r="R972" s="60">
        <v>307.74999999999994</v>
      </c>
      <c r="S972" s="61">
        <v>2245.5286499999997</v>
      </c>
      <c r="T972" s="91"/>
      <c r="U972" s="89">
        <v>67764.212376807875</v>
      </c>
      <c r="V972" s="77" t="s">
        <v>27</v>
      </c>
      <c r="W972" s="80" t="s">
        <v>27</v>
      </c>
      <c r="X972" s="86">
        <f t="shared" si="33"/>
        <v>11668.695812042475</v>
      </c>
    </row>
    <row r="973" spans="1:24" x14ac:dyDescent="0.3">
      <c r="A973" s="99">
        <v>2009</v>
      </c>
      <c r="B973" s="100">
        <v>39900</v>
      </c>
      <c r="C973" s="33">
        <v>3</v>
      </c>
      <c r="D973" s="2">
        <v>28</v>
      </c>
      <c r="E973" s="33">
        <v>87</v>
      </c>
      <c r="F973" s="92">
        <v>452</v>
      </c>
      <c r="G973" s="4">
        <v>-6.0681666666666665</v>
      </c>
      <c r="H973" s="37">
        <v>306.71666666666658</v>
      </c>
      <c r="I973" s="4">
        <v>-2.8157083333333333</v>
      </c>
      <c r="J973" s="37">
        <v>5.1221666666666676</v>
      </c>
      <c r="K973" s="4">
        <v>5.3236666666666661</v>
      </c>
      <c r="L973" s="37">
        <v>3.9752152777777781</v>
      </c>
      <c r="M973" s="4">
        <v>1.9340208333333333</v>
      </c>
      <c r="N973" s="63" t="s">
        <v>27</v>
      </c>
      <c r="O973" s="6">
        <v>69.2223166666667</v>
      </c>
      <c r="P973" s="37" t="s">
        <v>27</v>
      </c>
      <c r="Q973" s="7">
        <f t="shared" si="34"/>
        <v>5.9808081600000031</v>
      </c>
      <c r="R973" s="60">
        <v>306.71666666666658</v>
      </c>
      <c r="S973" s="61">
        <v>2237.9888299999993</v>
      </c>
      <c r="T973" s="91"/>
      <c r="U973" s="89">
        <v>67740.681686915617</v>
      </c>
      <c r="V973" s="77" t="s">
        <v>27</v>
      </c>
      <c r="W973" s="80" t="s">
        <v>27</v>
      </c>
      <c r="X973" s="86">
        <f t="shared" si="33"/>
        <v>11674.676620202476</v>
      </c>
    </row>
    <row r="974" spans="1:24" x14ac:dyDescent="0.3">
      <c r="A974" s="99">
        <v>2009</v>
      </c>
      <c r="B974" s="100">
        <v>39901</v>
      </c>
      <c r="C974" s="33">
        <v>3</v>
      </c>
      <c r="D974" s="2">
        <v>29</v>
      </c>
      <c r="E974" s="33">
        <v>88</v>
      </c>
      <c r="F974" s="92">
        <v>453</v>
      </c>
      <c r="G974" s="4">
        <v>-2.402520833333333</v>
      </c>
      <c r="H974" s="37">
        <v>304.45416666666665</v>
      </c>
      <c r="I974" s="4">
        <v>0.5927291666666672</v>
      </c>
      <c r="J974" s="37">
        <v>5.123368055555555</v>
      </c>
      <c r="K974" s="4">
        <v>5.3651597222222236</v>
      </c>
      <c r="L974" s="37">
        <v>4.0157361111111127</v>
      </c>
      <c r="M974" s="4">
        <v>1.9004652777777775</v>
      </c>
      <c r="N974" s="63" t="s">
        <v>27</v>
      </c>
      <c r="O974" s="6">
        <v>70.9652958333333</v>
      </c>
      <c r="P974" s="37" t="s">
        <v>27</v>
      </c>
      <c r="Q974" s="7">
        <f t="shared" si="34"/>
        <v>6.1314015599999969</v>
      </c>
      <c r="R974" s="60">
        <v>304.45416666666665</v>
      </c>
      <c r="S974" s="61">
        <v>2221.4802725</v>
      </c>
      <c r="T974" s="91"/>
      <c r="U974" s="89">
        <v>67717.15099702336</v>
      </c>
      <c r="V974" s="77" t="s">
        <v>27</v>
      </c>
      <c r="W974" s="80" t="s">
        <v>27</v>
      </c>
      <c r="X974" s="86">
        <f t="shared" si="33"/>
        <v>11680.808021762476</v>
      </c>
    </row>
    <row r="975" spans="1:24" x14ac:dyDescent="0.3">
      <c r="A975" s="99">
        <v>2009</v>
      </c>
      <c r="B975" s="100">
        <v>39902</v>
      </c>
      <c r="C975" s="33">
        <v>3</v>
      </c>
      <c r="D975" s="2">
        <v>30</v>
      </c>
      <c r="E975" s="33">
        <v>89</v>
      </c>
      <c r="F975" s="92">
        <v>454</v>
      </c>
      <c r="G975" s="4">
        <v>0.12824999999999981</v>
      </c>
      <c r="H975" s="37">
        <v>303.21458333333334</v>
      </c>
      <c r="I975" s="4">
        <v>2.8385833333333332</v>
      </c>
      <c r="J975" s="37">
        <v>5.1958055555555553</v>
      </c>
      <c r="K975" s="4">
        <v>5.3690416666666652</v>
      </c>
      <c r="L975" s="37">
        <v>4.011541666666667</v>
      </c>
      <c r="M975" s="4">
        <v>1.7970069444444439</v>
      </c>
      <c r="N975" s="63">
        <v>72.708275</v>
      </c>
      <c r="O975" s="6">
        <v>72.708275</v>
      </c>
      <c r="P975" s="37">
        <v>6.2819949599999996</v>
      </c>
      <c r="Q975" s="7">
        <f t="shared" si="34"/>
        <v>6.2819949599999996</v>
      </c>
      <c r="R975" s="60">
        <v>303.21458333333334</v>
      </c>
      <c r="S975" s="61">
        <v>2212.4355287499998</v>
      </c>
      <c r="T975" s="91"/>
      <c r="U975" s="89">
        <v>67693.620307131103</v>
      </c>
      <c r="V975" s="77">
        <v>2.8394024948375572E-3</v>
      </c>
      <c r="W975" s="80">
        <v>9.2763710682893983E-5</v>
      </c>
      <c r="X975" s="86">
        <f t="shared" si="33"/>
        <v>11687.090016722475</v>
      </c>
    </row>
    <row r="976" spans="1:24" x14ac:dyDescent="0.3">
      <c r="A976" s="99">
        <v>2009</v>
      </c>
      <c r="B976" s="100">
        <v>39903</v>
      </c>
      <c r="C976" s="33">
        <v>3</v>
      </c>
      <c r="D976" s="2">
        <v>31</v>
      </c>
      <c r="E976" s="33">
        <v>90</v>
      </c>
      <c r="F976" s="92">
        <v>455</v>
      </c>
      <c r="G976" s="4">
        <v>1.2961666666666665</v>
      </c>
      <c r="H976" s="37">
        <v>303.23750000000013</v>
      </c>
      <c r="I976" s="4">
        <v>4.216874999999999</v>
      </c>
      <c r="J976" s="37">
        <v>5.2103611111111112</v>
      </c>
      <c r="K976" s="4">
        <v>5.3810069444444446</v>
      </c>
      <c r="L976" s="37">
        <v>4.053319444444444</v>
      </c>
      <c r="M976" s="4">
        <v>1.8390069444444446</v>
      </c>
      <c r="N976" s="63">
        <v>100.137886666667</v>
      </c>
      <c r="O976" s="6">
        <v>100.137886666667</v>
      </c>
      <c r="P976" s="37">
        <v>8.6519134080000288</v>
      </c>
      <c r="Q976" s="7">
        <f t="shared" si="34"/>
        <v>8.6519134080000271</v>
      </c>
      <c r="R976" s="60">
        <v>303.23750000000013</v>
      </c>
      <c r="S976" s="61">
        <v>2212.6027425000007</v>
      </c>
      <c r="T976" s="91"/>
      <c r="U976" s="89">
        <v>67670.089617238846</v>
      </c>
      <c r="V976" s="77">
        <v>3.9102877537900487E-3</v>
      </c>
      <c r="W976" s="80">
        <v>1.2780691674630544E-4</v>
      </c>
      <c r="X976" s="86">
        <f t="shared" si="33"/>
        <v>11695.741930130476</v>
      </c>
    </row>
    <row r="977" spans="1:24" x14ac:dyDescent="0.3">
      <c r="A977" s="99">
        <v>2009</v>
      </c>
      <c r="B977" s="100">
        <v>39904</v>
      </c>
      <c r="C977" s="33">
        <v>4</v>
      </c>
      <c r="D977" s="2">
        <v>1</v>
      </c>
      <c r="E977" s="33">
        <v>91</v>
      </c>
      <c r="F977" s="92">
        <v>456</v>
      </c>
      <c r="G977" s="4">
        <v>2.2494375000000009</v>
      </c>
      <c r="H977" s="37">
        <v>302.84375</v>
      </c>
      <c r="I977" s="4">
        <v>5.3357187499999998</v>
      </c>
      <c r="J977" s="37">
        <v>5.1501111111111113</v>
      </c>
      <c r="K977" s="4">
        <v>5.101055555555555</v>
      </c>
      <c r="L977" s="37">
        <v>3.4687152777777777</v>
      </c>
      <c r="M977" s="4">
        <v>1.942159722222222</v>
      </c>
      <c r="N977" s="63" t="s">
        <v>27</v>
      </c>
      <c r="O977" s="6">
        <v>95.655344814814796</v>
      </c>
      <c r="P977" s="37" t="s">
        <v>27</v>
      </c>
      <c r="Q977" s="7">
        <f t="shared" si="34"/>
        <v>8.2646217919999998</v>
      </c>
      <c r="R977" s="60">
        <v>302.84375</v>
      </c>
      <c r="S977" s="61">
        <v>2209.7297062499997</v>
      </c>
      <c r="T977" s="91"/>
      <c r="U977" s="89">
        <v>67646.558927346588</v>
      </c>
      <c r="V977" s="77" t="s">
        <v>27</v>
      </c>
      <c r="W977" s="80" t="s">
        <v>27</v>
      </c>
      <c r="X977" s="86">
        <f t="shared" si="33"/>
        <v>11704.006551922475</v>
      </c>
    </row>
    <row r="978" spans="1:24" x14ac:dyDescent="0.3">
      <c r="A978" s="99">
        <v>2009</v>
      </c>
      <c r="B978" s="100">
        <v>39905</v>
      </c>
      <c r="C978" s="33">
        <v>4</v>
      </c>
      <c r="D978" s="2">
        <v>2</v>
      </c>
      <c r="E978" s="33">
        <v>92</v>
      </c>
      <c r="F978" s="92">
        <v>457</v>
      </c>
      <c r="G978" s="4">
        <v>2.3141666666666669</v>
      </c>
      <c r="H978" s="37">
        <v>302.33958333333339</v>
      </c>
      <c r="I978" s="4">
        <v>4.4832187499999998</v>
      </c>
      <c r="J978" s="37">
        <v>5.1701805555555547</v>
      </c>
      <c r="K978" s="4">
        <v>4.878520833333333</v>
      </c>
      <c r="L978" s="37">
        <v>2.9725208333333337</v>
      </c>
      <c r="M978" s="4">
        <v>1.871201388888889</v>
      </c>
      <c r="N978" s="63" t="s">
        <v>27</v>
      </c>
      <c r="O978" s="6">
        <v>91.172802962963004</v>
      </c>
      <c r="P978" s="37" t="s">
        <v>27</v>
      </c>
      <c r="Q978" s="7">
        <f t="shared" si="34"/>
        <v>7.8773301760000027</v>
      </c>
      <c r="R978" s="60">
        <v>302.33958333333339</v>
      </c>
      <c r="S978" s="61">
        <v>2206.0510037500003</v>
      </c>
      <c r="T978" s="91"/>
      <c r="U978" s="89">
        <v>67623.028237454331</v>
      </c>
      <c r="V978" s="77" t="s">
        <v>27</v>
      </c>
      <c r="W978" s="80" t="s">
        <v>27</v>
      </c>
      <c r="X978" s="86">
        <f t="shared" si="33"/>
        <v>11711.883882098475</v>
      </c>
    </row>
    <row r="979" spans="1:24" x14ac:dyDescent="0.3">
      <c r="A979" s="99">
        <v>2009</v>
      </c>
      <c r="B979" s="100">
        <v>39906</v>
      </c>
      <c r="C979" s="33">
        <v>4</v>
      </c>
      <c r="D979" s="2">
        <v>3</v>
      </c>
      <c r="E979" s="33">
        <v>93</v>
      </c>
      <c r="F979" s="92">
        <v>458</v>
      </c>
      <c r="G979" s="4">
        <v>1.933208333333333</v>
      </c>
      <c r="H979" s="37">
        <v>302.26249999999999</v>
      </c>
      <c r="I979" s="4">
        <v>4.2132708333333326</v>
      </c>
      <c r="J979" s="37">
        <v>4.9389097222222222</v>
      </c>
      <c r="K979" s="4">
        <v>4.8009236111111102</v>
      </c>
      <c r="L979" s="37">
        <v>2.9728263888888899</v>
      </c>
      <c r="M979" s="4">
        <v>2.0663888888888891</v>
      </c>
      <c r="N979" s="63">
        <v>86.690261111111099</v>
      </c>
      <c r="O979" s="6">
        <v>86.690261111111099</v>
      </c>
      <c r="P979" s="37">
        <v>7.4900385599999986</v>
      </c>
      <c r="Q979" s="7">
        <f t="shared" si="34"/>
        <v>7.4900385599999986</v>
      </c>
      <c r="R979" s="60">
        <v>302.26249999999999</v>
      </c>
      <c r="S979" s="61">
        <v>2205.4885574999998</v>
      </c>
      <c r="T979" s="91"/>
      <c r="U979" s="89">
        <v>67599.497547562074</v>
      </c>
      <c r="V979" s="77">
        <v>3.3960904192993071E-3</v>
      </c>
      <c r="W979" s="80">
        <v>1.1076730837658538E-4</v>
      </c>
      <c r="X979" s="86">
        <f t="shared" si="33"/>
        <v>11719.373920658474</v>
      </c>
    </row>
    <row r="980" spans="1:24" x14ac:dyDescent="0.3">
      <c r="A980" s="99">
        <v>2009</v>
      </c>
      <c r="B980" s="100">
        <v>39907</v>
      </c>
      <c r="C980" s="33">
        <v>4</v>
      </c>
      <c r="D980" s="2">
        <v>4</v>
      </c>
      <c r="E980" s="33">
        <v>94</v>
      </c>
      <c r="F980" s="92">
        <v>459</v>
      </c>
      <c r="G980" s="4">
        <v>5.2519791666666675</v>
      </c>
      <c r="H980" s="37">
        <v>303.86874999999992</v>
      </c>
      <c r="I980" s="4">
        <v>7.6438229166666654</v>
      </c>
      <c r="J980" s="37">
        <v>5.0557777777777781</v>
      </c>
      <c r="K980" s="4">
        <v>5.088298611111111</v>
      </c>
      <c r="L980" s="37">
        <v>3.512673611111111</v>
      </c>
      <c r="M980" s="4">
        <v>2.598930555555556</v>
      </c>
      <c r="N980" s="63">
        <v>107.6328</v>
      </c>
      <c r="O980" s="6">
        <v>107.6328</v>
      </c>
      <c r="P980" s="37">
        <v>9.2994739199999987</v>
      </c>
      <c r="Q980" s="7">
        <f t="shared" si="34"/>
        <v>9.2994739200000005</v>
      </c>
      <c r="R980" s="60">
        <v>303.86874999999992</v>
      </c>
      <c r="S980" s="61">
        <v>2217.2087212499991</v>
      </c>
      <c r="T980" s="91"/>
      <c r="U980" s="89">
        <v>67575.966857669817</v>
      </c>
      <c r="V980" s="77">
        <v>4.1942257537022588E-3</v>
      </c>
      <c r="W980" s="80">
        <v>1.3757763374331035E-4</v>
      </c>
      <c r="X980" s="86">
        <f t="shared" si="33"/>
        <v>11728.673394578474</v>
      </c>
    </row>
    <row r="981" spans="1:24" x14ac:dyDescent="0.3">
      <c r="A981" s="99">
        <v>2009</v>
      </c>
      <c r="B981" s="100">
        <v>39908</v>
      </c>
      <c r="C981" s="33">
        <v>4</v>
      </c>
      <c r="D981" s="2">
        <v>5</v>
      </c>
      <c r="E981" s="33">
        <v>95</v>
      </c>
      <c r="F981" s="92">
        <v>460</v>
      </c>
      <c r="G981" s="4">
        <v>0.25727083333333334</v>
      </c>
      <c r="H981" s="37">
        <v>303.73541666666665</v>
      </c>
      <c r="I981" s="4">
        <v>3.6532395833333329</v>
      </c>
      <c r="J981" s="37">
        <v>5.2431666666666645</v>
      </c>
      <c r="K981" s="4">
        <v>5.3872430555555546</v>
      </c>
      <c r="L981" s="37">
        <v>3.8959791666666681</v>
      </c>
      <c r="M981" s="4">
        <v>2.5089166666666669</v>
      </c>
      <c r="N981" s="63">
        <v>11.6311</v>
      </c>
      <c r="O981" s="6">
        <v>11.6311</v>
      </c>
      <c r="P981" s="37">
        <v>1.0049270399999999</v>
      </c>
      <c r="Q981" s="7">
        <f t="shared" si="34"/>
        <v>1.0049270400000001</v>
      </c>
      <c r="R981" s="60">
        <v>303.73541666666665</v>
      </c>
      <c r="S981" s="61">
        <v>2216.2358412499998</v>
      </c>
      <c r="T981" s="91"/>
      <c r="U981" s="89">
        <v>67552.43616777756</v>
      </c>
      <c r="V981" s="77">
        <v>4.5343867349117577E-4</v>
      </c>
      <c r="W981" s="80">
        <v>1.4872567647761969E-5</v>
      </c>
      <c r="X981" s="86">
        <f t="shared" si="33"/>
        <v>11729.678321618474</v>
      </c>
    </row>
    <row r="982" spans="1:24" x14ac:dyDescent="0.3">
      <c r="A982" s="99">
        <v>2009</v>
      </c>
      <c r="B982" s="100">
        <v>39909</v>
      </c>
      <c r="C982" s="33">
        <v>4</v>
      </c>
      <c r="D982" s="2">
        <v>6</v>
      </c>
      <c r="E982" s="33">
        <v>96</v>
      </c>
      <c r="F982" s="92">
        <v>461</v>
      </c>
      <c r="G982" s="4">
        <v>1.540375</v>
      </c>
      <c r="H982" s="37">
        <v>303.77083333333331</v>
      </c>
      <c r="I982" s="4">
        <v>3.551541666666667</v>
      </c>
      <c r="J982" s="37">
        <v>5.1608680555555573</v>
      </c>
      <c r="K982" s="4">
        <v>5.3441319444444453</v>
      </c>
      <c r="L982" s="37">
        <v>3.8942847222222228</v>
      </c>
      <c r="M982" s="4">
        <v>2.4827777777777773</v>
      </c>
      <c r="N982" s="63">
        <v>41.694618518518503</v>
      </c>
      <c r="O982" s="6">
        <v>41.694618518518503</v>
      </c>
      <c r="P982" s="37">
        <v>3.6024150399999986</v>
      </c>
      <c r="Q982" s="7">
        <f t="shared" si="34"/>
        <v>3.602415039999999</v>
      </c>
      <c r="R982" s="60">
        <v>303.77083333333331</v>
      </c>
      <c r="S982" s="61">
        <v>2216.4942624999999</v>
      </c>
      <c r="T982" s="91"/>
      <c r="U982" s="89">
        <v>67528.905477885302</v>
      </c>
      <c r="V982" s="77">
        <v>1.6252760500885793E-3</v>
      </c>
      <c r="W982" s="80">
        <v>5.3334373077112865E-5</v>
      </c>
      <c r="X982" s="86">
        <f t="shared" si="33"/>
        <v>11733.280736658475</v>
      </c>
    </row>
    <row r="983" spans="1:24" x14ac:dyDescent="0.3">
      <c r="A983" s="99">
        <v>2009</v>
      </c>
      <c r="B983" s="100">
        <v>39910</v>
      </c>
      <c r="C983" s="33">
        <v>4</v>
      </c>
      <c r="D983" s="2">
        <v>7</v>
      </c>
      <c r="E983" s="33">
        <v>97</v>
      </c>
      <c r="F983" s="92">
        <v>462</v>
      </c>
      <c r="G983" s="4">
        <v>4.7374791666666658</v>
      </c>
      <c r="H983" s="37">
        <v>303.6229166666667</v>
      </c>
      <c r="I983" s="4">
        <v>7.933958333333333</v>
      </c>
      <c r="J983" s="37">
        <v>5.2085902777777777</v>
      </c>
      <c r="K983" s="4">
        <v>5.4236597222222223</v>
      </c>
      <c r="L983" s="37">
        <v>3.9831111111111119</v>
      </c>
      <c r="M983" s="4">
        <v>3.0294861111111113</v>
      </c>
      <c r="N983" s="63">
        <v>59.105400000000003</v>
      </c>
      <c r="O983" s="6">
        <v>59.105400000000003</v>
      </c>
      <c r="P983" s="37">
        <v>5.1067065600000001</v>
      </c>
      <c r="Q983" s="7">
        <f t="shared" si="34"/>
        <v>5.1067065600000001</v>
      </c>
      <c r="R983" s="60">
        <v>303.6229166666667</v>
      </c>
      <c r="S983" s="61">
        <v>2215.4149737500002</v>
      </c>
      <c r="T983" s="91"/>
      <c r="U983" s="89">
        <v>67505.374787993045</v>
      </c>
      <c r="V983" s="77">
        <v>2.3050790125138288E-3</v>
      </c>
      <c r="W983" s="80">
        <v>7.5633890010812444E-5</v>
      </c>
      <c r="X983" s="86">
        <f t="shared" si="33"/>
        <v>11738.387443218475</v>
      </c>
    </row>
    <row r="984" spans="1:24" x14ac:dyDescent="0.3">
      <c r="A984" s="99">
        <v>2009</v>
      </c>
      <c r="B984" s="100">
        <v>39911</v>
      </c>
      <c r="C984" s="33">
        <v>4</v>
      </c>
      <c r="D984" s="2">
        <v>8</v>
      </c>
      <c r="E984" s="33">
        <v>98</v>
      </c>
      <c r="F984" s="92">
        <v>463</v>
      </c>
      <c r="G984" s="4">
        <v>4.8215416666666666</v>
      </c>
      <c r="H984" s="37">
        <v>303.46666666666653</v>
      </c>
      <c r="I984" s="4">
        <v>5.6623125000000005</v>
      </c>
      <c r="J984" s="37">
        <v>5.1774305555555564</v>
      </c>
      <c r="K984" s="4">
        <v>5.3718680555555567</v>
      </c>
      <c r="L984" s="37">
        <v>3.9289861111111115</v>
      </c>
      <c r="M984" s="4">
        <v>3.6675486111111106</v>
      </c>
      <c r="N984" s="63" t="s">
        <v>27</v>
      </c>
      <c r="O984" s="6">
        <v>70.628103846153905</v>
      </c>
      <c r="P984" s="37" t="s">
        <v>27</v>
      </c>
      <c r="Q984" s="7">
        <f t="shared" si="34"/>
        <v>6.1022681723076984</v>
      </c>
      <c r="R984" s="60">
        <v>303.46666666666653</v>
      </c>
      <c r="S984" s="61">
        <v>2214.274879999999</v>
      </c>
      <c r="T984" s="91"/>
      <c r="U984" s="89">
        <v>67481.844098100788</v>
      </c>
      <c r="V984" s="77" t="s">
        <v>27</v>
      </c>
      <c r="W984" s="80" t="s">
        <v>27</v>
      </c>
      <c r="X984" s="86">
        <f t="shared" si="33"/>
        <v>11744.489711390783</v>
      </c>
    </row>
    <row r="985" spans="1:24" x14ac:dyDescent="0.3">
      <c r="A985" s="99">
        <v>2009</v>
      </c>
      <c r="B985" s="100">
        <v>39912</v>
      </c>
      <c r="C985" s="33">
        <v>4</v>
      </c>
      <c r="D985" s="2">
        <v>9</v>
      </c>
      <c r="E985" s="33">
        <v>99</v>
      </c>
      <c r="F985" s="92">
        <v>464</v>
      </c>
      <c r="G985" s="4">
        <v>8.7680000000000007</v>
      </c>
      <c r="H985" s="37">
        <v>303.38333333333321</v>
      </c>
      <c r="I985" s="4">
        <v>10.849052083333333</v>
      </c>
      <c r="J985" s="37">
        <v>5.2059097222222235</v>
      </c>
      <c r="K985" s="4">
        <v>5.4469722222222225</v>
      </c>
      <c r="L985" s="37">
        <v>4.2410138888888884</v>
      </c>
      <c r="M985" s="4">
        <v>4.5033541666666661</v>
      </c>
      <c r="N985" s="63">
        <v>82.150807692307694</v>
      </c>
      <c r="O985" s="6">
        <v>82.150807692307694</v>
      </c>
      <c r="P985" s="37">
        <v>7.0978297846153842</v>
      </c>
      <c r="Q985" s="7">
        <f t="shared" si="34"/>
        <v>7.0978297846153842</v>
      </c>
      <c r="R985" s="60">
        <v>303.38333333333321</v>
      </c>
      <c r="S985" s="61">
        <v>2213.6668299999992</v>
      </c>
      <c r="T985" s="91"/>
      <c r="U985" s="89">
        <v>67458.313408208531</v>
      </c>
      <c r="V985" s="77">
        <v>3.2063676829884049E-3</v>
      </c>
      <c r="W985" s="80">
        <v>1.0520235702146452E-4</v>
      </c>
      <c r="X985" s="86">
        <f t="shared" si="33"/>
        <v>11751.587541175399</v>
      </c>
    </row>
    <row r="986" spans="1:24" x14ac:dyDescent="0.3">
      <c r="A986" s="99">
        <v>2009</v>
      </c>
      <c r="B986" s="100">
        <v>39913</v>
      </c>
      <c r="C986" s="33">
        <v>4</v>
      </c>
      <c r="D986" s="2">
        <v>10</v>
      </c>
      <c r="E986" s="33">
        <v>100</v>
      </c>
      <c r="F986" s="92">
        <v>465</v>
      </c>
      <c r="G986" s="4">
        <v>11.619437499999998</v>
      </c>
      <c r="H986" s="37">
        <v>303.49583333333345</v>
      </c>
      <c r="I986" s="4">
        <v>13.470666666666666</v>
      </c>
      <c r="J986" s="37">
        <v>5.089291666666667</v>
      </c>
      <c r="K986" s="4">
        <v>5.4647430555555561</v>
      </c>
      <c r="L986" s="37">
        <v>4.4660624999999996</v>
      </c>
      <c r="M986" s="4">
        <v>6.5979722222222223</v>
      </c>
      <c r="N986" s="63">
        <v>93.431502325581405</v>
      </c>
      <c r="O986" s="6">
        <v>93.431502325581405</v>
      </c>
      <c r="P986" s="37">
        <v>8.0724818009302339</v>
      </c>
      <c r="Q986" s="7">
        <f t="shared" si="34"/>
        <v>8.0724818009302339</v>
      </c>
      <c r="R986" s="60">
        <v>303.49583333333345</v>
      </c>
      <c r="S986" s="61">
        <v>2214.4876975000006</v>
      </c>
      <c r="T986" s="91"/>
      <c r="U986" s="89">
        <v>67434.782718316274</v>
      </c>
      <c r="V986" s="77">
        <v>3.645304424153493E-3</v>
      </c>
      <c r="W986" s="80">
        <v>1.1969313254022343E-4</v>
      </c>
      <c r="X986" s="86">
        <f t="shared" si="33"/>
        <v>11759.660022976328</v>
      </c>
    </row>
    <row r="987" spans="1:24" x14ac:dyDescent="0.3">
      <c r="A987" s="99">
        <v>2009</v>
      </c>
      <c r="B987" s="100">
        <v>39914</v>
      </c>
      <c r="C987" s="33">
        <v>4</v>
      </c>
      <c r="D987" s="2">
        <v>11</v>
      </c>
      <c r="E987" s="33">
        <v>101</v>
      </c>
      <c r="F987" s="92">
        <v>466</v>
      </c>
      <c r="G987" s="4">
        <v>13.201000000000001</v>
      </c>
      <c r="H987" s="37">
        <v>303.33541666666667</v>
      </c>
      <c r="I987" s="4">
        <v>15.096770833333331</v>
      </c>
      <c r="J987" s="37">
        <v>5.1253263888888876</v>
      </c>
      <c r="K987" s="4">
        <v>5.4561736111111108</v>
      </c>
      <c r="L987" s="37">
        <v>4.4570694444444436</v>
      </c>
      <c r="M987" s="4">
        <v>6.9657708333333304</v>
      </c>
      <c r="N987" s="63">
        <v>124.320654166667</v>
      </c>
      <c r="O987" s="6">
        <v>124.320654166667</v>
      </c>
      <c r="P987" s="37">
        <v>10.741304520000028</v>
      </c>
      <c r="Q987" s="7">
        <f t="shared" si="34"/>
        <v>10.74130452000003</v>
      </c>
      <c r="R987" s="60">
        <v>303.33541666666667</v>
      </c>
      <c r="S987" s="61">
        <v>2213.3172012499999</v>
      </c>
      <c r="T987" s="91"/>
      <c r="U987" s="89">
        <v>67411.252028424016</v>
      </c>
      <c r="V987" s="77">
        <v>4.8530344019075689E-3</v>
      </c>
      <c r="W987" s="80">
        <v>1.5932411586892496E-4</v>
      </c>
      <c r="X987" s="86">
        <f t="shared" si="33"/>
        <v>11770.401327496327</v>
      </c>
    </row>
    <row r="988" spans="1:24" x14ac:dyDescent="0.3">
      <c r="A988" s="99">
        <v>2009</v>
      </c>
      <c r="B988" s="100">
        <v>39915</v>
      </c>
      <c r="C988" s="33">
        <v>4</v>
      </c>
      <c r="D988" s="2">
        <v>12</v>
      </c>
      <c r="E988" s="33">
        <v>102</v>
      </c>
      <c r="F988" s="92">
        <v>467</v>
      </c>
      <c r="G988" s="4">
        <v>6.1622916666666674</v>
      </c>
      <c r="H988" s="37">
        <v>302.76458333333329</v>
      </c>
      <c r="I988" s="4">
        <v>9.5516354166666666</v>
      </c>
      <c r="J988" s="37">
        <v>5.2343263888888885</v>
      </c>
      <c r="K988" s="4">
        <v>5.5025138888888883</v>
      </c>
      <c r="L988" s="37">
        <v>4.5887013888888886</v>
      </c>
      <c r="M988" s="4">
        <v>5.7458819444444451</v>
      </c>
      <c r="N988" s="63">
        <v>49.354104878048801</v>
      </c>
      <c r="O988" s="6">
        <v>49.354104878048801</v>
      </c>
      <c r="P988" s="37">
        <v>4.2641946614634163</v>
      </c>
      <c r="Q988" s="7">
        <f t="shared" si="34"/>
        <v>4.2641946614634172</v>
      </c>
      <c r="R988" s="60">
        <v>302.76458333333329</v>
      </c>
      <c r="S988" s="61">
        <v>2209.1520587499995</v>
      </c>
      <c r="T988" s="91"/>
      <c r="U988" s="89">
        <v>67387.721338531759</v>
      </c>
      <c r="V988" s="77">
        <v>1.9302404488517725E-3</v>
      </c>
      <c r="W988" s="80">
        <v>6.3273797478307487E-5</v>
      </c>
      <c r="X988" s="86">
        <f t="shared" si="33"/>
        <v>11774.665522157791</v>
      </c>
    </row>
    <row r="989" spans="1:24" x14ac:dyDescent="0.3">
      <c r="A989" s="99">
        <v>2009</v>
      </c>
      <c r="B989" s="100">
        <v>39916</v>
      </c>
      <c r="C989" s="33">
        <v>4</v>
      </c>
      <c r="D989" s="2">
        <v>13</v>
      </c>
      <c r="E989" s="33">
        <v>103</v>
      </c>
      <c r="F989" s="92">
        <v>468</v>
      </c>
      <c r="G989" s="4">
        <v>8.0144583333333319</v>
      </c>
      <c r="H989" s="37">
        <v>302.39375000000001</v>
      </c>
      <c r="I989" s="4">
        <v>10.869</v>
      </c>
      <c r="J989" s="37">
        <v>5.2127986111111113</v>
      </c>
      <c r="K989" s="4">
        <v>5.5378263888888881</v>
      </c>
      <c r="L989" s="37">
        <v>4.6225208333333345</v>
      </c>
      <c r="M989" s="4">
        <v>6.4042013888888887</v>
      </c>
      <c r="N989" s="63">
        <v>70.989631578947396</v>
      </c>
      <c r="O989" s="6">
        <v>70.989631578947396</v>
      </c>
      <c r="P989" s="37">
        <v>6.1335041684210552</v>
      </c>
      <c r="Q989" s="7">
        <f t="shared" si="34"/>
        <v>6.1335041684210552</v>
      </c>
      <c r="R989" s="60">
        <v>302.39375000000001</v>
      </c>
      <c r="S989" s="61">
        <v>2206.4462362499999</v>
      </c>
      <c r="T989" s="91"/>
      <c r="U989" s="89">
        <v>67364.190648639502</v>
      </c>
      <c r="V989" s="77">
        <v>2.7798112945844299E-3</v>
      </c>
      <c r="W989" s="80">
        <v>9.1045396909622946E-5</v>
      </c>
      <c r="X989" s="86">
        <f t="shared" si="33"/>
        <v>11780.799026326213</v>
      </c>
    </row>
    <row r="990" spans="1:24" x14ac:dyDescent="0.3">
      <c r="A990" s="99">
        <v>2009</v>
      </c>
      <c r="B990" s="100">
        <v>39917</v>
      </c>
      <c r="C990" s="33">
        <v>4</v>
      </c>
      <c r="D990" s="2">
        <v>14</v>
      </c>
      <c r="E990" s="33">
        <v>104</v>
      </c>
      <c r="F990" s="92">
        <v>469</v>
      </c>
      <c r="G990" s="4">
        <v>5.6072083333333333</v>
      </c>
      <c r="H990" s="37">
        <v>301.92083333333335</v>
      </c>
      <c r="I990" s="4">
        <v>9.8383958333333332</v>
      </c>
      <c r="J990" s="37">
        <v>5.2358541666666669</v>
      </c>
      <c r="K990" s="4">
        <v>5.5410763888888894</v>
      </c>
      <c r="L990" s="37">
        <v>4.7068819444444445</v>
      </c>
      <c r="M990" s="4">
        <v>5.7660069444444453</v>
      </c>
      <c r="N990" s="63">
        <v>107.86454999999999</v>
      </c>
      <c r="O990" s="6">
        <v>107.86454999999999</v>
      </c>
      <c r="P990" s="37">
        <v>9.3194971199999994</v>
      </c>
      <c r="Q990" s="7">
        <f t="shared" si="34"/>
        <v>9.3194971200000012</v>
      </c>
      <c r="R990" s="60">
        <v>301.92083333333335</v>
      </c>
      <c r="S990" s="61">
        <v>2202.9955525</v>
      </c>
      <c r="T990" s="91"/>
      <c r="U990" s="89">
        <v>67340.659958747245</v>
      </c>
      <c r="V990" s="77">
        <v>4.2303749135689638E-3</v>
      </c>
      <c r="W990" s="80">
        <v>1.3838987555699663E-4</v>
      </c>
      <c r="X990" s="86">
        <f t="shared" ref="X990:X1053" si="35">X989+Q990</f>
        <v>11790.118523446212</v>
      </c>
    </row>
    <row r="991" spans="1:24" x14ac:dyDescent="0.3">
      <c r="A991" s="99">
        <v>2009</v>
      </c>
      <c r="B991" s="100">
        <v>39918</v>
      </c>
      <c r="C991" s="34">
        <v>4</v>
      </c>
      <c r="D991" s="10">
        <v>15</v>
      </c>
      <c r="E991" s="34">
        <v>105</v>
      </c>
      <c r="F991" s="38">
        <v>470</v>
      </c>
      <c r="G991" s="12">
        <v>1.8865833333333335</v>
      </c>
      <c r="H991" s="38">
        <v>301.49375000000015</v>
      </c>
      <c r="I991" s="12">
        <v>5.0373854166666669</v>
      </c>
      <c r="J991" s="38">
        <v>5.2125240839243494</v>
      </c>
      <c r="K991" s="12">
        <v>5.1567013888888882</v>
      </c>
      <c r="L991" s="38">
        <v>4.7671180555555566</v>
      </c>
      <c r="M991" s="12">
        <v>5.7658125</v>
      </c>
      <c r="N991" s="38" t="s">
        <v>27</v>
      </c>
      <c r="O991" s="12">
        <v>81.403577380952399</v>
      </c>
      <c r="P991" s="38" t="s">
        <v>27</v>
      </c>
      <c r="Q991" s="12">
        <f t="shared" si="34"/>
        <v>7.0332690857142879</v>
      </c>
      <c r="R991" s="13">
        <v>301.49375000000015</v>
      </c>
      <c r="S991" s="48">
        <v>2199.8792962500011</v>
      </c>
      <c r="T991" s="13">
        <v>64064</v>
      </c>
      <c r="U991" s="48">
        <v>67317.129268856123</v>
      </c>
      <c r="V991" s="83" t="s">
        <v>27</v>
      </c>
      <c r="W991" s="84" t="s">
        <v>27</v>
      </c>
      <c r="X991" s="87">
        <f t="shared" si="35"/>
        <v>11797.151792531926</v>
      </c>
    </row>
    <row r="992" spans="1:24" x14ac:dyDescent="0.3">
      <c r="A992" s="99">
        <v>2009</v>
      </c>
      <c r="B992" s="100">
        <v>39919</v>
      </c>
      <c r="C992" s="33">
        <v>4</v>
      </c>
      <c r="D992" s="2">
        <v>16</v>
      </c>
      <c r="E992" s="33">
        <v>106</v>
      </c>
      <c r="F992" s="92">
        <v>471</v>
      </c>
      <c r="G992" s="4">
        <v>4.6150416666666674</v>
      </c>
      <c r="H992" s="37">
        <v>302.66666666666663</v>
      </c>
      <c r="I992" s="4">
        <v>6.8282500000000006</v>
      </c>
      <c r="J992" s="37">
        <v>5.0649861111111116</v>
      </c>
      <c r="K992" s="4">
        <v>5.0440416666666676</v>
      </c>
      <c r="L992" s="37">
        <v>4.5783402777777775</v>
      </c>
      <c r="M992" s="4">
        <v>4.7245208333333331</v>
      </c>
      <c r="N992" s="63">
        <v>54.942604761904803</v>
      </c>
      <c r="O992" s="6">
        <v>54.942604761904803</v>
      </c>
      <c r="P992" s="37">
        <v>4.7470410514285746</v>
      </c>
      <c r="Q992" s="7">
        <f t="shared" si="34"/>
        <v>4.7470410514285755</v>
      </c>
      <c r="R992" s="60">
        <v>302.66666666666663</v>
      </c>
      <c r="S992" s="61">
        <v>2208.4375999999993</v>
      </c>
      <c r="T992" s="91"/>
      <c r="U992" s="89">
        <v>67551.126027130114</v>
      </c>
      <c r="V992" s="77">
        <v>2.1495020060465263E-3</v>
      </c>
      <c r="W992" s="80">
        <v>7.0273307502262094E-5</v>
      </c>
      <c r="X992" s="86">
        <f t="shared" si="35"/>
        <v>11801.898833583355</v>
      </c>
    </row>
    <row r="993" spans="1:24" x14ac:dyDescent="0.3">
      <c r="A993" s="99">
        <v>2009</v>
      </c>
      <c r="B993" s="100">
        <v>39920</v>
      </c>
      <c r="C993" s="33">
        <v>4</v>
      </c>
      <c r="D993" s="2">
        <v>17</v>
      </c>
      <c r="E993" s="33">
        <v>107</v>
      </c>
      <c r="F993" s="92">
        <v>472</v>
      </c>
      <c r="G993" s="4">
        <v>0.35120833333333329</v>
      </c>
      <c r="H993" s="37">
        <v>302.90833333333319</v>
      </c>
      <c r="I993" s="4">
        <v>4.1778645833333332</v>
      </c>
      <c r="J993" s="37">
        <v>5.2789583333333345</v>
      </c>
      <c r="K993" s="4">
        <v>5.0780208333333343</v>
      </c>
      <c r="L993" s="37">
        <v>4.9371944444444438</v>
      </c>
      <c r="M993" s="4">
        <v>3.8173124999999999</v>
      </c>
      <c r="N993" s="63">
        <v>85.890223529411799</v>
      </c>
      <c r="O993" s="6">
        <v>85.890223529411799</v>
      </c>
      <c r="P993" s="37">
        <v>7.4209153129411796</v>
      </c>
      <c r="Q993" s="7">
        <f t="shared" si="34"/>
        <v>7.4209153129411805</v>
      </c>
      <c r="R993" s="60">
        <v>302.90833333333319</v>
      </c>
      <c r="S993" s="61">
        <v>2210.2009449999987</v>
      </c>
      <c r="T993" s="91"/>
      <c r="U993" s="89">
        <v>67785.122785404106</v>
      </c>
      <c r="V993" s="77">
        <v>3.3575749434589007E-3</v>
      </c>
      <c r="W993" s="80">
        <v>1.0947705053857474E-4</v>
      </c>
      <c r="X993" s="86">
        <f t="shared" si="35"/>
        <v>11809.319748896296</v>
      </c>
    </row>
    <row r="994" spans="1:24" x14ac:dyDescent="0.3">
      <c r="A994" s="99">
        <v>2009</v>
      </c>
      <c r="B994" s="100">
        <v>39921</v>
      </c>
      <c r="C994" s="33">
        <v>4</v>
      </c>
      <c r="D994" s="2">
        <v>18</v>
      </c>
      <c r="E994" s="33">
        <v>108</v>
      </c>
      <c r="F994" s="92">
        <v>473</v>
      </c>
      <c r="G994" s="4">
        <v>-0.61554166666666665</v>
      </c>
      <c r="H994" s="37">
        <v>303.30625000000003</v>
      </c>
      <c r="I994" s="4">
        <v>3.3328333333333342</v>
      </c>
      <c r="J994" s="37">
        <v>5.3305902777777767</v>
      </c>
      <c r="K994" s="4">
        <v>5.1200902777777779</v>
      </c>
      <c r="L994" s="37">
        <v>4.8825624999999997</v>
      </c>
      <c r="M994" s="4">
        <v>2.5771666666666668</v>
      </c>
      <c r="N994" s="63" t="s">
        <v>27</v>
      </c>
      <c r="O994" s="6">
        <v>82.594559411764706</v>
      </c>
      <c r="P994" s="37" t="s">
        <v>27</v>
      </c>
      <c r="Q994" s="7">
        <f t="shared" si="34"/>
        <v>7.136169933176471</v>
      </c>
      <c r="R994" s="60">
        <v>303.30625000000003</v>
      </c>
      <c r="S994" s="61">
        <v>2213.1043837500001</v>
      </c>
      <c r="T994" s="91"/>
      <c r="U994" s="89">
        <v>68019.119543678098</v>
      </c>
      <c r="V994" s="77" t="s">
        <v>27</v>
      </c>
      <c r="W994" s="80" t="s">
        <v>27</v>
      </c>
      <c r="X994" s="86">
        <f t="shared" si="35"/>
        <v>11816.455918829473</v>
      </c>
    </row>
    <row r="995" spans="1:24" x14ac:dyDescent="0.3">
      <c r="A995" s="99">
        <v>2009</v>
      </c>
      <c r="B995" s="100">
        <v>39922</v>
      </c>
      <c r="C995" s="33">
        <v>4</v>
      </c>
      <c r="D995" s="2">
        <v>19</v>
      </c>
      <c r="E995" s="33">
        <v>109</v>
      </c>
      <c r="F995" s="92">
        <v>474</v>
      </c>
      <c r="G995" s="4">
        <v>0.84158333333333302</v>
      </c>
      <c r="H995" s="37">
        <v>303.43541666666664</v>
      </c>
      <c r="I995" s="4">
        <v>4.3857291666666658</v>
      </c>
      <c r="J995" s="37">
        <v>5.2253194444444437</v>
      </c>
      <c r="K995" s="4">
        <v>5.1590069444444451</v>
      </c>
      <c r="L995" s="37">
        <v>4.8761666666666663</v>
      </c>
      <c r="M995" s="4">
        <v>3.3882499999999998</v>
      </c>
      <c r="N995" s="63" t="s">
        <v>27</v>
      </c>
      <c r="O995" s="6">
        <v>79.298895294117699</v>
      </c>
      <c r="P995" s="37" t="s">
        <v>27</v>
      </c>
      <c r="Q995" s="7">
        <f t="shared" si="34"/>
        <v>6.8514245534117686</v>
      </c>
      <c r="R995" s="60">
        <v>303.43541666666664</v>
      </c>
      <c r="S995" s="61">
        <v>2214.0468612499999</v>
      </c>
      <c r="T995" s="91"/>
      <c r="U995" s="89">
        <v>68253.11630195209</v>
      </c>
      <c r="V995" s="77" t="s">
        <v>27</v>
      </c>
      <c r="W995" s="80" t="s">
        <v>27</v>
      </c>
      <c r="X995" s="86">
        <f t="shared" si="35"/>
        <v>11823.307343382885</v>
      </c>
    </row>
    <row r="996" spans="1:24" x14ac:dyDescent="0.3">
      <c r="A996" s="99">
        <v>2009</v>
      </c>
      <c r="B996" s="100">
        <v>39923</v>
      </c>
      <c r="C996" s="33">
        <v>4</v>
      </c>
      <c r="D996" s="2">
        <v>20</v>
      </c>
      <c r="E996" s="33">
        <v>110</v>
      </c>
      <c r="F996" s="92">
        <v>475</v>
      </c>
      <c r="G996" s="4">
        <v>1.867208333333334</v>
      </c>
      <c r="H996" s="37">
        <v>304.93958333333336</v>
      </c>
      <c r="I996" s="4">
        <v>4.6861666666666668</v>
      </c>
      <c r="J996" s="37">
        <v>5.3815208333333331</v>
      </c>
      <c r="K996" s="4">
        <v>5.2671388888888897</v>
      </c>
      <c r="L996" s="37">
        <v>4.8882777777777768</v>
      </c>
      <c r="M996" s="4">
        <v>3.2128472222222224</v>
      </c>
      <c r="N996" s="63" t="s">
        <v>27</v>
      </c>
      <c r="O996" s="6">
        <v>76.003231176470607</v>
      </c>
      <c r="P996" s="37" t="s">
        <v>27</v>
      </c>
      <c r="Q996" s="7">
        <f t="shared" si="34"/>
        <v>6.5666791736470609</v>
      </c>
      <c r="R996" s="60">
        <v>304.93958333333336</v>
      </c>
      <c r="S996" s="61">
        <v>2225.0221637500003</v>
      </c>
      <c r="T996" s="91"/>
      <c r="U996" s="89">
        <v>68487.113060226082</v>
      </c>
      <c r="V996" s="77" t="s">
        <v>27</v>
      </c>
      <c r="W996" s="80" t="s">
        <v>27</v>
      </c>
      <c r="X996" s="86">
        <f t="shared" si="35"/>
        <v>11829.874022556533</v>
      </c>
    </row>
    <row r="997" spans="1:24" x14ac:dyDescent="0.3">
      <c r="A997" s="99">
        <v>2009</v>
      </c>
      <c r="B997" s="100">
        <v>39924</v>
      </c>
      <c r="C997" s="33">
        <v>4</v>
      </c>
      <c r="D997" s="2">
        <v>21</v>
      </c>
      <c r="E997" s="33">
        <v>111</v>
      </c>
      <c r="F997" s="92">
        <v>476</v>
      </c>
      <c r="G997" s="4">
        <v>1.3028124999999999</v>
      </c>
      <c r="H997" s="37">
        <v>305.47916666666669</v>
      </c>
      <c r="I997" s="4">
        <v>6.630968750000001</v>
      </c>
      <c r="J997" s="37">
        <v>5.379104166666667</v>
      </c>
      <c r="K997" s="4">
        <v>5.2699444444444437</v>
      </c>
      <c r="L997" s="37">
        <v>4.869902777777777</v>
      </c>
      <c r="M997" s="4">
        <v>4.6883680555555562</v>
      </c>
      <c r="N997" s="63" t="s">
        <v>27</v>
      </c>
      <c r="O997" s="6">
        <v>72.7075670588235</v>
      </c>
      <c r="P997" s="37" t="s">
        <v>27</v>
      </c>
      <c r="Q997" s="7">
        <f t="shared" si="34"/>
        <v>6.2819337938823496</v>
      </c>
      <c r="R997" s="60">
        <v>305.47916666666669</v>
      </c>
      <c r="S997" s="61">
        <v>2228.9592874999998</v>
      </c>
      <c r="T997" s="91"/>
      <c r="U997" s="89">
        <v>68721.109818500074</v>
      </c>
      <c r="V997" s="77" t="s">
        <v>27</v>
      </c>
      <c r="W997" s="80" t="s">
        <v>27</v>
      </c>
      <c r="X997" s="86">
        <f t="shared" si="35"/>
        <v>11836.155956350414</v>
      </c>
    </row>
    <row r="998" spans="1:24" x14ac:dyDescent="0.3">
      <c r="A998" s="99">
        <v>2009</v>
      </c>
      <c r="B998" s="100">
        <v>39925</v>
      </c>
      <c r="C998" s="33">
        <v>4</v>
      </c>
      <c r="D998" s="2">
        <v>22</v>
      </c>
      <c r="E998" s="33">
        <v>112</v>
      </c>
      <c r="F998" s="92">
        <v>477</v>
      </c>
      <c r="G998" s="4">
        <v>3.1831875000000003</v>
      </c>
      <c r="H998" s="37">
        <v>305.67083333333323</v>
      </c>
      <c r="I998" s="4">
        <v>7.9591874999999996</v>
      </c>
      <c r="J998" s="37">
        <v>5.2273263888888879</v>
      </c>
      <c r="K998" s="4">
        <v>5.2256527777777775</v>
      </c>
      <c r="L998" s="37">
        <v>4.7568472222222224</v>
      </c>
      <c r="M998" s="4">
        <v>6.5375694444444443</v>
      </c>
      <c r="N998" s="63" t="s">
        <v>27</v>
      </c>
      <c r="O998" s="6">
        <v>69.411902941176507</v>
      </c>
      <c r="P998" s="37" t="s">
        <v>27</v>
      </c>
      <c r="Q998" s="7">
        <f t="shared" si="34"/>
        <v>5.9971884141176499</v>
      </c>
      <c r="R998" s="60">
        <v>305.67083333333323</v>
      </c>
      <c r="S998" s="61">
        <v>2230.3578024999993</v>
      </c>
      <c r="T998" s="91"/>
      <c r="U998" s="89">
        <v>68955.106576774066</v>
      </c>
      <c r="V998" s="77" t="s">
        <v>27</v>
      </c>
      <c r="W998" s="80" t="s">
        <v>27</v>
      </c>
      <c r="X998" s="86">
        <f t="shared" si="35"/>
        <v>11842.153144764532</v>
      </c>
    </row>
    <row r="999" spans="1:24" x14ac:dyDescent="0.3">
      <c r="A999" s="99">
        <v>2009</v>
      </c>
      <c r="B999" s="100">
        <v>39926</v>
      </c>
      <c r="C999" s="33">
        <v>4</v>
      </c>
      <c r="D999" s="2">
        <v>23</v>
      </c>
      <c r="E999" s="33">
        <v>113</v>
      </c>
      <c r="F999" s="92">
        <v>478</v>
      </c>
      <c r="G999" s="4">
        <v>9.5678333333333345</v>
      </c>
      <c r="H999" s="37">
        <v>306.35416666666669</v>
      </c>
      <c r="I999" s="4">
        <v>12.236437500000001</v>
      </c>
      <c r="J999" s="37">
        <v>5.2850972222222206</v>
      </c>
      <c r="K999" s="4">
        <v>5.2792569444444446</v>
      </c>
      <c r="L999" s="37">
        <v>4.7534583333333327</v>
      </c>
      <c r="M999" s="4">
        <v>10.568909722222221</v>
      </c>
      <c r="N999" s="63" t="s">
        <v>27</v>
      </c>
      <c r="O999" s="6">
        <v>66.1162388235294</v>
      </c>
      <c r="P999" s="37" t="s">
        <v>27</v>
      </c>
      <c r="Q999" s="7">
        <f t="shared" si="34"/>
        <v>5.7124430343529395</v>
      </c>
      <c r="R999" s="60">
        <v>306.35416666666669</v>
      </c>
      <c r="S999" s="61">
        <v>2235.3438125000002</v>
      </c>
      <c r="T999" s="91"/>
      <c r="U999" s="89">
        <v>69189.103335048057</v>
      </c>
      <c r="V999" s="77" t="s">
        <v>27</v>
      </c>
      <c r="W999" s="80" t="s">
        <v>27</v>
      </c>
      <c r="X999" s="86">
        <f t="shared" si="35"/>
        <v>11847.865587798886</v>
      </c>
    </row>
    <row r="1000" spans="1:24" x14ac:dyDescent="0.3">
      <c r="A1000" s="99">
        <v>2009</v>
      </c>
      <c r="B1000" s="100">
        <v>39927</v>
      </c>
      <c r="C1000" s="33">
        <v>4</v>
      </c>
      <c r="D1000" s="2">
        <v>24</v>
      </c>
      <c r="E1000" s="33">
        <v>114</v>
      </c>
      <c r="F1000" s="92">
        <v>479</v>
      </c>
      <c r="G1000" s="4">
        <v>7.0682499999999999</v>
      </c>
      <c r="H1000" s="37">
        <v>306.20000000000005</v>
      </c>
      <c r="I1000" s="4">
        <v>13.990906249999998</v>
      </c>
      <c r="J1000" s="37">
        <v>5.3257083333333322</v>
      </c>
      <c r="K1000" s="4">
        <v>5.2711666666666668</v>
      </c>
      <c r="L1000" s="37">
        <v>4.7972499999999991</v>
      </c>
      <c r="M1000" s="4">
        <v>11.263472222222219</v>
      </c>
      <c r="N1000" s="63" t="s">
        <v>27</v>
      </c>
      <c r="O1000" s="6">
        <v>62.8205747058824</v>
      </c>
      <c r="P1000" s="37" t="s">
        <v>27</v>
      </c>
      <c r="Q1000" s="7">
        <f t="shared" si="34"/>
        <v>5.4276976545882389</v>
      </c>
      <c r="R1000" s="60">
        <v>306.20000000000005</v>
      </c>
      <c r="S1000" s="61">
        <v>2234.2189200000003</v>
      </c>
      <c r="T1000" s="91"/>
      <c r="U1000" s="89">
        <v>69423.100093322049</v>
      </c>
      <c r="V1000" s="77" t="s">
        <v>27</v>
      </c>
      <c r="W1000" s="80" t="s">
        <v>27</v>
      </c>
      <c r="X1000" s="86">
        <f t="shared" si="35"/>
        <v>11853.293285453474</v>
      </c>
    </row>
    <row r="1001" spans="1:24" x14ac:dyDescent="0.3">
      <c r="A1001" s="99">
        <v>2009</v>
      </c>
      <c r="B1001" s="100">
        <v>39928</v>
      </c>
      <c r="C1001" s="33">
        <v>4</v>
      </c>
      <c r="D1001" s="2">
        <v>25</v>
      </c>
      <c r="E1001" s="33">
        <v>115</v>
      </c>
      <c r="F1001" s="92">
        <v>480</v>
      </c>
      <c r="G1001" s="4">
        <v>7.2424583333333317</v>
      </c>
      <c r="H1001" s="37">
        <v>305.9937500000002</v>
      </c>
      <c r="I1001" s="4">
        <v>11.153124999999999</v>
      </c>
      <c r="J1001" s="37">
        <v>5.4013194444444439</v>
      </c>
      <c r="K1001" s="4">
        <v>5.2922499999999992</v>
      </c>
      <c r="L1001" s="37">
        <v>4.8769444444444447</v>
      </c>
      <c r="M1001" s="4">
        <v>9.3871527777777786</v>
      </c>
      <c r="N1001" s="63" t="s">
        <v>27</v>
      </c>
      <c r="O1001" s="6">
        <v>59.524910588235301</v>
      </c>
      <c r="P1001" s="37" t="s">
        <v>27</v>
      </c>
      <c r="Q1001" s="7">
        <f t="shared" si="34"/>
        <v>5.1429522748235295</v>
      </c>
      <c r="R1001" s="60">
        <v>305.9937500000002</v>
      </c>
      <c r="S1001" s="61">
        <v>2232.7139962500014</v>
      </c>
      <c r="T1001" s="91"/>
      <c r="U1001" s="89">
        <v>69657.096851596041</v>
      </c>
      <c r="V1001" s="77" t="s">
        <v>27</v>
      </c>
      <c r="W1001" s="80" t="s">
        <v>27</v>
      </c>
      <c r="X1001" s="86">
        <f t="shared" si="35"/>
        <v>11858.436237728298</v>
      </c>
    </row>
    <row r="1002" spans="1:24" x14ac:dyDescent="0.3">
      <c r="A1002" s="99">
        <v>2009</v>
      </c>
      <c r="B1002" s="100">
        <v>39929</v>
      </c>
      <c r="C1002" s="33">
        <v>4</v>
      </c>
      <c r="D1002" s="2">
        <v>26</v>
      </c>
      <c r="E1002" s="33">
        <v>116</v>
      </c>
      <c r="F1002" s="92">
        <v>481</v>
      </c>
      <c r="G1002" s="4">
        <v>9.6233541666666671</v>
      </c>
      <c r="H1002" s="37">
        <v>306.55416666666673</v>
      </c>
      <c r="I1002" s="4">
        <v>12.433541666666667</v>
      </c>
      <c r="J1002" s="37">
        <v>4.9363055555555553</v>
      </c>
      <c r="K1002" s="4">
        <v>5.0125555555555552</v>
      </c>
      <c r="L1002" s="37">
        <v>4.8893472222222227</v>
      </c>
      <c r="M1002" s="4">
        <v>9.5954861111111089</v>
      </c>
      <c r="N1002" s="63" t="s">
        <v>27</v>
      </c>
      <c r="O1002" s="6">
        <v>56.229246470588201</v>
      </c>
      <c r="P1002" s="37" t="s">
        <v>27</v>
      </c>
      <c r="Q1002" s="7">
        <f t="shared" si="34"/>
        <v>4.85820689505882</v>
      </c>
      <c r="R1002" s="60">
        <v>306.55416666666673</v>
      </c>
      <c r="S1002" s="61">
        <v>2236.8031325000002</v>
      </c>
      <c r="T1002" s="91"/>
      <c r="U1002" s="89">
        <v>69891.093609870033</v>
      </c>
      <c r="V1002" s="77" t="s">
        <v>27</v>
      </c>
      <c r="W1002" s="80" t="s">
        <v>27</v>
      </c>
      <c r="X1002" s="86">
        <f t="shared" si="35"/>
        <v>11863.294444623356</v>
      </c>
    </row>
    <row r="1003" spans="1:24" x14ac:dyDescent="0.3">
      <c r="A1003" s="99">
        <v>2009</v>
      </c>
      <c r="B1003" s="100">
        <v>39930</v>
      </c>
      <c r="C1003" s="33">
        <v>4</v>
      </c>
      <c r="D1003" s="2">
        <v>27</v>
      </c>
      <c r="E1003" s="33">
        <v>117</v>
      </c>
      <c r="F1003" s="92">
        <v>482</v>
      </c>
      <c r="G1003" s="4">
        <v>13.961041666666661</v>
      </c>
      <c r="H1003" s="37">
        <v>307.31458333333319</v>
      </c>
      <c r="I1003" s="4">
        <v>15.470833333333335</v>
      </c>
      <c r="J1003" s="37">
        <v>5.026041666666667</v>
      </c>
      <c r="K1003" s="4">
        <v>5.1003472222222213</v>
      </c>
      <c r="L1003" s="37">
        <v>5.0611180555555562</v>
      </c>
      <c r="M1003" s="4">
        <v>12.148125000000002</v>
      </c>
      <c r="N1003" s="63" t="s">
        <v>27</v>
      </c>
      <c r="O1003" s="6">
        <v>52.933582352941201</v>
      </c>
      <c r="P1003" s="37" t="s">
        <v>27</v>
      </c>
      <c r="Q1003" s="7">
        <f t="shared" si="34"/>
        <v>4.5734615152941194</v>
      </c>
      <c r="R1003" s="60">
        <v>307.31458333333319</v>
      </c>
      <c r="S1003" s="61">
        <v>2242.3515887499989</v>
      </c>
      <c r="T1003" s="91"/>
      <c r="U1003" s="89">
        <v>70125.090368144025</v>
      </c>
      <c r="V1003" s="77" t="s">
        <v>27</v>
      </c>
      <c r="W1003" s="80" t="s">
        <v>27</v>
      </c>
      <c r="X1003" s="86">
        <f t="shared" si="35"/>
        <v>11867.86790613865</v>
      </c>
    </row>
    <row r="1004" spans="1:24" x14ac:dyDescent="0.3">
      <c r="A1004" s="99">
        <v>2009</v>
      </c>
      <c r="B1004" s="100">
        <v>39931</v>
      </c>
      <c r="C1004" s="33">
        <v>4</v>
      </c>
      <c r="D1004" s="2">
        <v>28</v>
      </c>
      <c r="E1004" s="33">
        <v>118</v>
      </c>
      <c r="F1004" s="92">
        <v>483</v>
      </c>
      <c r="G1004" s="4">
        <v>8.7763333333333353</v>
      </c>
      <c r="H1004" s="37">
        <v>307.70625000000001</v>
      </c>
      <c r="I1004" s="4">
        <v>11.814052083333333</v>
      </c>
      <c r="J1004" s="37">
        <v>5.1432152777777773</v>
      </c>
      <c r="K1004" s="4">
        <v>5.2164791666666668</v>
      </c>
      <c r="L1004" s="37">
        <v>5.4714652777777788</v>
      </c>
      <c r="M1004" s="4">
        <v>10.54217361111111</v>
      </c>
      <c r="N1004" s="63" t="s">
        <v>27</v>
      </c>
      <c r="O1004" s="6">
        <v>49.637918235294102</v>
      </c>
      <c r="P1004" s="37" t="s">
        <v>27</v>
      </c>
      <c r="Q1004" s="7">
        <f t="shared" si="34"/>
        <v>4.2887161355294099</v>
      </c>
      <c r="R1004" s="60">
        <v>307.70625000000001</v>
      </c>
      <c r="S1004" s="61">
        <v>2245.20942375</v>
      </c>
      <c r="T1004" s="91"/>
      <c r="U1004" s="89">
        <v>70359.087126418017</v>
      </c>
      <c r="V1004" s="77" t="s">
        <v>27</v>
      </c>
      <c r="W1004" s="80" t="s">
        <v>27</v>
      </c>
      <c r="X1004" s="86">
        <f t="shared" si="35"/>
        <v>11872.15662227418</v>
      </c>
    </row>
    <row r="1005" spans="1:24" x14ac:dyDescent="0.3">
      <c r="A1005" s="99">
        <v>2009</v>
      </c>
      <c r="B1005" s="100">
        <v>39932</v>
      </c>
      <c r="C1005" s="33">
        <v>4</v>
      </c>
      <c r="D1005" s="2">
        <v>29</v>
      </c>
      <c r="E1005" s="33">
        <v>119</v>
      </c>
      <c r="F1005" s="92">
        <v>484</v>
      </c>
      <c r="G1005" s="4">
        <v>3.5970625000000012</v>
      </c>
      <c r="H1005" s="37">
        <v>308.09583333333319</v>
      </c>
      <c r="I1005" s="4">
        <v>8.2218437499999997</v>
      </c>
      <c r="J1005" s="37">
        <v>5.3782916666666658</v>
      </c>
      <c r="K1005" s="4">
        <v>5.3141527777777773</v>
      </c>
      <c r="L1005" s="37">
        <v>5.7617152777777791</v>
      </c>
      <c r="M1005" s="4">
        <v>6.6995555555555555</v>
      </c>
      <c r="N1005" s="63" t="s">
        <v>27</v>
      </c>
      <c r="O1005" s="6">
        <v>46.342254117647101</v>
      </c>
      <c r="P1005" s="37" t="s">
        <v>27</v>
      </c>
      <c r="Q1005" s="7">
        <f t="shared" si="34"/>
        <v>4.0039707557647093</v>
      </c>
      <c r="R1005" s="60">
        <v>308.09583333333319</v>
      </c>
      <c r="S1005" s="61">
        <v>2248.0520574999987</v>
      </c>
      <c r="T1005" s="91"/>
      <c r="U1005" s="89">
        <v>70593.083884692009</v>
      </c>
      <c r="V1005" s="77" t="s">
        <v>27</v>
      </c>
      <c r="W1005" s="80" t="s">
        <v>27</v>
      </c>
      <c r="X1005" s="86">
        <f t="shared" si="35"/>
        <v>11876.160593029945</v>
      </c>
    </row>
    <row r="1006" spans="1:24" x14ac:dyDescent="0.3">
      <c r="A1006" s="99">
        <v>2009</v>
      </c>
      <c r="B1006" s="100">
        <v>39933</v>
      </c>
      <c r="C1006" s="33">
        <v>4</v>
      </c>
      <c r="D1006" s="2">
        <v>30</v>
      </c>
      <c r="E1006" s="33">
        <v>120</v>
      </c>
      <c r="F1006" s="92">
        <v>485</v>
      </c>
      <c r="G1006" s="4">
        <v>8.9097916666666688</v>
      </c>
      <c r="H1006" s="37">
        <v>307.83125000000013</v>
      </c>
      <c r="I1006" s="4">
        <v>12.700114583333335</v>
      </c>
      <c r="J1006" s="37">
        <v>5.4699027777777784</v>
      </c>
      <c r="K1006" s="4">
        <v>5.4294236111111109</v>
      </c>
      <c r="L1006" s="37">
        <v>5.9802638888888886</v>
      </c>
      <c r="M1006" s="4">
        <v>9.9422638888888901</v>
      </c>
      <c r="N1006" s="63">
        <v>43.046590000000002</v>
      </c>
      <c r="O1006" s="6">
        <v>43.046590000000002</v>
      </c>
      <c r="P1006" s="37">
        <v>3.7192253759999998</v>
      </c>
      <c r="Q1006" s="7">
        <f t="shared" si="34"/>
        <v>3.7192253759999998</v>
      </c>
      <c r="R1006" s="60">
        <v>307.83125000000013</v>
      </c>
      <c r="S1006" s="61">
        <v>2246.1214987500007</v>
      </c>
      <c r="T1006" s="91"/>
      <c r="U1006" s="89">
        <v>70827.080642966001</v>
      </c>
      <c r="V1006" s="77">
        <v>1.6558433629123815E-3</v>
      </c>
      <c r="W1006" s="80">
        <v>5.2511346539162552E-5</v>
      </c>
      <c r="X1006" s="86">
        <f t="shared" si="35"/>
        <v>11879.879818405945</v>
      </c>
    </row>
    <row r="1007" spans="1:24" x14ac:dyDescent="0.3">
      <c r="A1007" s="99">
        <v>2009</v>
      </c>
      <c r="B1007" s="100">
        <v>39934</v>
      </c>
      <c r="C1007" s="33">
        <v>5</v>
      </c>
      <c r="D1007" s="2">
        <v>1</v>
      </c>
      <c r="E1007" s="33">
        <v>121</v>
      </c>
      <c r="F1007" s="92">
        <v>486</v>
      </c>
      <c r="G1007" s="4">
        <v>10.682499999999999</v>
      </c>
      <c r="H1007" s="37">
        <v>307.58333333333343</v>
      </c>
      <c r="I1007" s="4">
        <v>12.377708333333334</v>
      </c>
      <c r="J1007" s="37">
        <v>5.2120833333333332</v>
      </c>
      <c r="K1007" s="4">
        <v>5.3149444444444436</v>
      </c>
      <c r="L1007" s="37">
        <v>6.0093333333333341</v>
      </c>
      <c r="M1007" s="4">
        <v>10.340208333333331</v>
      </c>
      <c r="N1007" s="63">
        <v>57.1795864864865</v>
      </c>
      <c r="O1007" s="6">
        <v>57.1795864864865</v>
      </c>
      <c r="P1007" s="37">
        <v>4.9403162724324332</v>
      </c>
      <c r="Q1007" s="7">
        <f t="shared" si="34"/>
        <v>4.9403162724324332</v>
      </c>
      <c r="R1007" s="60">
        <v>307.58333333333343</v>
      </c>
      <c r="S1007" s="61">
        <v>2244.3125500000006</v>
      </c>
      <c r="T1007" s="91"/>
      <c r="U1007" s="89">
        <v>71061.077401239992</v>
      </c>
      <c r="V1007" s="77">
        <v>2.2012603692085722E-3</v>
      </c>
      <c r="W1007" s="80">
        <v>6.9522113273591126E-5</v>
      </c>
      <c r="X1007" s="86">
        <f t="shared" si="35"/>
        <v>11884.820134678377</v>
      </c>
    </row>
    <row r="1008" spans="1:24" x14ac:dyDescent="0.3">
      <c r="A1008" s="99">
        <v>2009</v>
      </c>
      <c r="B1008" s="100">
        <v>39935</v>
      </c>
      <c r="C1008" s="33">
        <v>5</v>
      </c>
      <c r="D1008" s="2">
        <v>2</v>
      </c>
      <c r="E1008" s="33">
        <v>122</v>
      </c>
      <c r="F1008" s="92">
        <v>487</v>
      </c>
      <c r="G1008" s="4">
        <v>9.1041874999999983</v>
      </c>
      <c r="H1008" s="37">
        <v>307.63333333333321</v>
      </c>
      <c r="I1008" s="4">
        <v>14.074375</v>
      </c>
      <c r="J1008" s="37">
        <v>5.5095972222222214</v>
      </c>
      <c r="K1008" s="4">
        <v>5.4483402777777776</v>
      </c>
      <c r="L1008" s="37">
        <v>6.1544791666666647</v>
      </c>
      <c r="M1008" s="4">
        <v>11.571902777777778</v>
      </c>
      <c r="N1008" s="63">
        <v>41.566483333333302</v>
      </c>
      <c r="O1008" s="6">
        <v>41.566483333333302</v>
      </c>
      <c r="P1008" s="37">
        <v>3.5913441599999971</v>
      </c>
      <c r="Q1008" s="7">
        <f t="shared" si="34"/>
        <v>3.5913441599999976</v>
      </c>
      <c r="R1008" s="60">
        <v>307.63333333333321</v>
      </c>
      <c r="S1008" s="61">
        <v>2244.6773799999992</v>
      </c>
      <c r="T1008" s="91"/>
      <c r="U1008" s="89">
        <v>71295.074159513984</v>
      </c>
      <c r="V1008" s="77">
        <v>1.5999377870507157E-3</v>
      </c>
      <c r="W1008" s="80">
        <v>5.0372963382642749E-5</v>
      </c>
      <c r="X1008" s="86">
        <f t="shared" si="35"/>
        <v>11888.411478838378</v>
      </c>
    </row>
    <row r="1009" spans="1:24" x14ac:dyDescent="0.3">
      <c r="A1009" s="99">
        <v>2009</v>
      </c>
      <c r="B1009" s="100">
        <v>39936</v>
      </c>
      <c r="C1009" s="33">
        <v>5</v>
      </c>
      <c r="D1009" s="2">
        <v>3</v>
      </c>
      <c r="E1009" s="33">
        <v>123</v>
      </c>
      <c r="F1009" s="92">
        <v>488</v>
      </c>
      <c r="G1009" s="4">
        <v>4.5121250000000002</v>
      </c>
      <c r="H1009" s="37">
        <v>307.62291666666675</v>
      </c>
      <c r="I1009" s="4">
        <v>8.5186770833333316</v>
      </c>
      <c r="J1009" s="37">
        <v>5.4077916666666654</v>
      </c>
      <c r="K1009" s="4">
        <v>5.4057916666666666</v>
      </c>
      <c r="L1009" s="37">
        <v>6.2385277777777768</v>
      </c>
      <c r="M1009" s="4">
        <v>7.7513958333333335</v>
      </c>
      <c r="N1009" s="63">
        <v>59.248550000000002</v>
      </c>
      <c r="O1009" s="6">
        <v>59.248550000000002</v>
      </c>
      <c r="P1009" s="37">
        <v>5.1190747199999995</v>
      </c>
      <c r="Q1009" s="7">
        <f t="shared" si="34"/>
        <v>5.1190747199999995</v>
      </c>
      <c r="R1009" s="60">
        <v>307.62291666666675</v>
      </c>
      <c r="S1009" s="61">
        <v>2244.6013737500007</v>
      </c>
      <c r="T1009" s="91"/>
      <c r="U1009" s="89">
        <v>71529.070917787976</v>
      </c>
      <c r="V1009" s="77">
        <v>2.2806164069336223E-3</v>
      </c>
      <c r="W1009" s="80">
        <v>7.1566352733472719E-5</v>
      </c>
      <c r="X1009" s="86">
        <f t="shared" si="35"/>
        <v>11893.530553558378</v>
      </c>
    </row>
    <row r="1010" spans="1:24" x14ac:dyDescent="0.3">
      <c r="A1010" s="99">
        <v>2009</v>
      </c>
      <c r="B1010" s="100">
        <v>39937</v>
      </c>
      <c r="C1010" s="33">
        <v>5</v>
      </c>
      <c r="D1010" s="2">
        <v>4</v>
      </c>
      <c r="E1010" s="33">
        <v>124</v>
      </c>
      <c r="F1010" s="92">
        <v>489</v>
      </c>
      <c r="G1010" s="4">
        <v>6.9569583333333327</v>
      </c>
      <c r="H1010" s="37">
        <v>307.68124999999992</v>
      </c>
      <c r="I1010" s="4">
        <v>11.320520833333333</v>
      </c>
      <c r="J1010" s="37">
        <v>5.5223958333333334</v>
      </c>
      <c r="K1010" s="4">
        <v>5.5540416666666665</v>
      </c>
      <c r="L1010" s="37">
        <v>6.5150555555555556</v>
      </c>
      <c r="M1010" s="4">
        <v>9.3251458333333339</v>
      </c>
      <c r="N1010" s="63" t="s">
        <v>27</v>
      </c>
      <c r="O1010" s="6">
        <v>57.527987500000002</v>
      </c>
      <c r="P1010" s="37" t="s">
        <v>27</v>
      </c>
      <c r="Q1010" s="7">
        <f t="shared" si="34"/>
        <v>4.9704181199999997</v>
      </c>
      <c r="R1010" s="60">
        <v>307.68124999999992</v>
      </c>
      <c r="S1010" s="61">
        <v>2245.0270087499994</v>
      </c>
      <c r="T1010" s="91"/>
      <c r="U1010" s="89">
        <v>71763.067676061968</v>
      </c>
      <c r="V1010" s="77" t="s">
        <v>27</v>
      </c>
      <c r="W1010" s="80" t="s">
        <v>27</v>
      </c>
      <c r="X1010" s="86">
        <f t="shared" si="35"/>
        <v>11898.500971678377</v>
      </c>
    </row>
    <row r="1011" spans="1:24" x14ac:dyDescent="0.3">
      <c r="A1011" s="99">
        <v>2009</v>
      </c>
      <c r="B1011" s="100">
        <v>39938</v>
      </c>
      <c r="C1011" s="33">
        <v>5</v>
      </c>
      <c r="D1011" s="2">
        <v>5</v>
      </c>
      <c r="E1011" s="33">
        <v>125</v>
      </c>
      <c r="F1011" s="92">
        <v>490</v>
      </c>
      <c r="G1011" s="4">
        <v>9.3153333333333332</v>
      </c>
      <c r="H1011" s="37">
        <v>306.88541666666663</v>
      </c>
      <c r="I1011" s="4">
        <v>14.605239583333333</v>
      </c>
      <c r="J1011" s="37">
        <v>5.6126111111111108</v>
      </c>
      <c r="K1011" s="4">
        <v>5.6347430555555569</v>
      </c>
      <c r="L1011" s="37">
        <v>6.6160972222222219</v>
      </c>
      <c r="M1011" s="4">
        <v>12.105166666666667</v>
      </c>
      <c r="N1011" s="63">
        <v>55.807425000000002</v>
      </c>
      <c r="O1011" s="6">
        <v>55.807425000000002</v>
      </c>
      <c r="P1011" s="37">
        <v>4.8217615199999999</v>
      </c>
      <c r="Q1011" s="7">
        <f t="shared" si="34"/>
        <v>4.8217615200000008</v>
      </c>
      <c r="R1011" s="60">
        <v>306.88541666666663</v>
      </c>
      <c r="S1011" s="61">
        <v>2239.2201312499997</v>
      </c>
      <c r="T1011" s="91"/>
      <c r="U1011" s="89">
        <v>71997.06443433596</v>
      </c>
      <c r="V1011" s="77">
        <v>2.1533217983835955E-3</v>
      </c>
      <c r="W1011" s="80">
        <v>6.6971640550673124E-5</v>
      </c>
      <c r="X1011" s="86">
        <f t="shared" si="35"/>
        <v>11903.322733198376</v>
      </c>
    </row>
    <row r="1012" spans="1:24" x14ac:dyDescent="0.3">
      <c r="A1012" s="99">
        <v>2009</v>
      </c>
      <c r="B1012" s="100">
        <v>39939</v>
      </c>
      <c r="C1012" s="33">
        <v>5</v>
      </c>
      <c r="D1012" s="2">
        <v>6</v>
      </c>
      <c r="E1012" s="33">
        <v>126</v>
      </c>
      <c r="F1012" s="92">
        <v>491</v>
      </c>
      <c r="G1012" s="4">
        <v>9.1668749999999992</v>
      </c>
      <c r="H1012" s="37">
        <v>306.88749999999999</v>
      </c>
      <c r="I1012" s="4">
        <v>12.123947916666665</v>
      </c>
      <c r="J1012" s="37">
        <v>7.8156597222222226</v>
      </c>
      <c r="K1012" s="4">
        <v>8.052944444444444</v>
      </c>
      <c r="L1012" s="37">
        <v>8.4157152777777764</v>
      </c>
      <c r="M1012" s="4">
        <v>10.012972222222222</v>
      </c>
      <c r="N1012" s="63">
        <v>63.909476190476198</v>
      </c>
      <c r="O1012" s="6">
        <v>63.909476190476198</v>
      </c>
      <c r="P1012" s="37">
        <v>5.5217787428571432</v>
      </c>
      <c r="Q1012" s="7">
        <f t="shared" si="34"/>
        <v>5.5217787428571432</v>
      </c>
      <c r="R1012" s="60">
        <v>306.88749999999999</v>
      </c>
      <c r="S1012" s="61">
        <v>2239.2353324999999</v>
      </c>
      <c r="T1012" s="91"/>
      <c r="U1012" s="89">
        <v>72231.061192609952</v>
      </c>
      <c r="V1012" s="77">
        <v>2.4659215861391128E-3</v>
      </c>
      <c r="W1012" s="80">
        <v>7.6446042072300091E-5</v>
      </c>
      <c r="X1012" s="86">
        <f t="shared" si="35"/>
        <v>11908.844511941234</v>
      </c>
    </row>
    <row r="1013" spans="1:24" x14ac:dyDescent="0.3">
      <c r="A1013" s="99">
        <v>2009</v>
      </c>
      <c r="B1013" s="100">
        <v>39940</v>
      </c>
      <c r="C1013" s="33">
        <v>5</v>
      </c>
      <c r="D1013" s="2">
        <v>7</v>
      </c>
      <c r="E1013" s="33">
        <v>127</v>
      </c>
      <c r="F1013" s="92">
        <v>492</v>
      </c>
      <c r="G1013" s="4">
        <v>9.7395833333333357</v>
      </c>
      <c r="H1013" s="37">
        <v>306.97291666666644</v>
      </c>
      <c r="I1013" s="4">
        <v>14.704531250000002</v>
      </c>
      <c r="J1013" s="37" t="s">
        <v>27</v>
      </c>
      <c r="K1013" s="4" t="s">
        <v>27</v>
      </c>
      <c r="L1013" s="37" t="s">
        <v>27</v>
      </c>
      <c r="M1013" s="4" t="s">
        <v>27</v>
      </c>
      <c r="N1013" s="63">
        <v>51.796162500000001</v>
      </c>
      <c r="O1013" s="6">
        <v>51.796162500000001</v>
      </c>
      <c r="P1013" s="37">
        <v>4.4751884400000002</v>
      </c>
      <c r="Q1013" s="7">
        <f t="shared" si="34"/>
        <v>4.4751884399999993</v>
      </c>
      <c r="R1013" s="60">
        <v>306.97291666666644</v>
      </c>
      <c r="S1013" s="61">
        <v>2239.8585837499982</v>
      </c>
      <c r="T1013" s="91"/>
      <c r="U1013" s="89">
        <v>72465.057950883944</v>
      </c>
      <c r="V1013" s="77">
        <v>1.9979781190058821E-3</v>
      </c>
      <c r="W1013" s="80">
        <v>6.1756501223434281E-5</v>
      </c>
      <c r="X1013" s="86">
        <f t="shared" si="35"/>
        <v>11913.319700381233</v>
      </c>
    </row>
    <row r="1014" spans="1:24" x14ac:dyDescent="0.3">
      <c r="A1014" s="99">
        <v>2009</v>
      </c>
      <c r="B1014" s="100">
        <v>39941</v>
      </c>
      <c r="C1014" s="33">
        <v>5</v>
      </c>
      <c r="D1014" s="2">
        <v>8</v>
      </c>
      <c r="E1014" s="33">
        <v>128</v>
      </c>
      <c r="F1014" s="92">
        <v>493</v>
      </c>
      <c r="G1014" s="4">
        <v>10.617875000000002</v>
      </c>
      <c r="H1014" s="37">
        <v>306.55833333333311</v>
      </c>
      <c r="I1014" s="4">
        <v>14.283572916666667</v>
      </c>
      <c r="J1014" s="37" t="s">
        <v>27</v>
      </c>
      <c r="K1014" s="4" t="s">
        <v>27</v>
      </c>
      <c r="L1014" s="37" t="s">
        <v>27</v>
      </c>
      <c r="M1014" s="4" t="s">
        <v>27</v>
      </c>
      <c r="N1014" s="63" t="s">
        <v>27</v>
      </c>
      <c r="O1014" s="6">
        <v>54.867371875000003</v>
      </c>
      <c r="P1014" s="37" t="s">
        <v>27</v>
      </c>
      <c r="Q1014" s="7">
        <f t="shared" si="34"/>
        <v>4.7405409299999999</v>
      </c>
      <c r="R1014" s="60">
        <v>306.55833333333311</v>
      </c>
      <c r="S1014" s="61">
        <v>2236.8335349999984</v>
      </c>
      <c r="T1014" s="91"/>
      <c r="U1014" s="89">
        <v>72699.054709157936</v>
      </c>
      <c r="V1014" s="77" t="s">
        <v>27</v>
      </c>
      <c r="W1014" s="80" t="s">
        <v>27</v>
      </c>
      <c r="X1014" s="86">
        <f t="shared" si="35"/>
        <v>11918.060241311234</v>
      </c>
    </row>
    <row r="1015" spans="1:24" x14ac:dyDescent="0.3">
      <c r="A1015" s="99">
        <v>2009</v>
      </c>
      <c r="B1015" s="100">
        <v>39942</v>
      </c>
      <c r="C1015" s="33">
        <v>5</v>
      </c>
      <c r="D1015" s="2">
        <v>9</v>
      </c>
      <c r="E1015" s="33">
        <v>129</v>
      </c>
      <c r="F1015" s="92">
        <v>494</v>
      </c>
      <c r="G1015" s="4">
        <v>12.788479166666667</v>
      </c>
      <c r="H1015" s="37">
        <v>306.02291666666662</v>
      </c>
      <c r="I1015" s="4">
        <v>16.151833333333332</v>
      </c>
      <c r="J1015" s="37" t="s">
        <v>27</v>
      </c>
      <c r="K1015" s="4" t="s">
        <v>27</v>
      </c>
      <c r="L1015" s="37" t="s">
        <v>27</v>
      </c>
      <c r="M1015" s="4" t="s">
        <v>27</v>
      </c>
      <c r="N1015" s="63" t="s">
        <v>27</v>
      </c>
      <c r="O1015" s="6">
        <v>57.938581249999999</v>
      </c>
      <c r="P1015" s="37" t="s">
        <v>27</v>
      </c>
      <c r="Q1015" s="7">
        <f t="shared" si="34"/>
        <v>5.0058934199999996</v>
      </c>
      <c r="R1015" s="60">
        <v>306.02291666666662</v>
      </c>
      <c r="S1015" s="61">
        <v>2232.9268137499994</v>
      </c>
      <c r="T1015" s="91"/>
      <c r="U1015" s="89">
        <v>72933.051467431927</v>
      </c>
      <c r="V1015" s="77" t="s">
        <v>27</v>
      </c>
      <c r="W1015" s="80" t="s">
        <v>27</v>
      </c>
      <c r="X1015" s="86">
        <f t="shared" si="35"/>
        <v>11923.066134731234</v>
      </c>
    </row>
    <row r="1016" spans="1:24" x14ac:dyDescent="0.3">
      <c r="A1016" s="99">
        <v>2009</v>
      </c>
      <c r="B1016" s="100">
        <v>39943</v>
      </c>
      <c r="C1016" s="33">
        <v>5</v>
      </c>
      <c r="D1016" s="2">
        <v>10</v>
      </c>
      <c r="E1016" s="33">
        <v>130</v>
      </c>
      <c r="F1016" s="92">
        <v>495</v>
      </c>
      <c r="G1016" s="4">
        <v>11.871666666666664</v>
      </c>
      <c r="H1016" s="37">
        <v>305.60624999999987</v>
      </c>
      <c r="I1016" s="4">
        <v>13.231875000000002</v>
      </c>
      <c r="J1016" s="37" t="s">
        <v>27</v>
      </c>
      <c r="K1016" s="4" t="s">
        <v>27</v>
      </c>
      <c r="L1016" s="37" t="s">
        <v>27</v>
      </c>
      <c r="M1016" s="4" t="s">
        <v>27</v>
      </c>
      <c r="N1016" s="63" t="s">
        <v>27</v>
      </c>
      <c r="O1016" s="6">
        <v>61.009790625000001</v>
      </c>
      <c r="P1016" s="37" t="s">
        <v>27</v>
      </c>
      <c r="Q1016" s="7">
        <f t="shared" ref="Q1016:Q1079" si="36">O1016*60*60*24/10^6</f>
        <v>5.2712459100000002</v>
      </c>
      <c r="R1016" s="60">
        <v>305.60624999999987</v>
      </c>
      <c r="S1016" s="61">
        <v>2229.8865637499989</v>
      </c>
      <c r="T1016" s="91"/>
      <c r="U1016" s="89">
        <v>73167.048225705919</v>
      </c>
      <c r="V1016" s="77" t="s">
        <v>27</v>
      </c>
      <c r="W1016" s="80" t="s">
        <v>27</v>
      </c>
      <c r="X1016" s="86">
        <f t="shared" si="35"/>
        <v>11928.337380641235</v>
      </c>
    </row>
    <row r="1017" spans="1:24" x14ac:dyDescent="0.3">
      <c r="A1017" s="99">
        <v>2009</v>
      </c>
      <c r="B1017" s="100">
        <v>39944</v>
      </c>
      <c r="C1017" s="33">
        <v>5</v>
      </c>
      <c r="D1017" s="2">
        <v>11</v>
      </c>
      <c r="E1017" s="33">
        <v>131</v>
      </c>
      <c r="F1017" s="92">
        <v>496</v>
      </c>
      <c r="G1017" s="4">
        <v>14.347291666666662</v>
      </c>
      <c r="H1017" s="37">
        <v>305.2270833333335</v>
      </c>
      <c r="I1017" s="4">
        <v>16.41822916666667</v>
      </c>
      <c r="J1017" s="37" t="s">
        <v>27</v>
      </c>
      <c r="K1017" s="4" t="s">
        <v>27</v>
      </c>
      <c r="L1017" s="37" t="s">
        <v>27</v>
      </c>
      <c r="M1017" s="4" t="s">
        <v>27</v>
      </c>
      <c r="N1017" s="63">
        <v>64.081000000000003</v>
      </c>
      <c r="O1017" s="6">
        <v>64.081000000000003</v>
      </c>
      <c r="P1017" s="37">
        <v>5.5365983999999999</v>
      </c>
      <c r="Q1017" s="7">
        <f t="shared" si="36"/>
        <v>5.5365984000000008</v>
      </c>
      <c r="R1017" s="60">
        <v>305.2270833333335</v>
      </c>
      <c r="S1017" s="61">
        <v>2227.119936250001</v>
      </c>
      <c r="T1017" s="91"/>
      <c r="U1017" s="89">
        <v>73401.044983979911</v>
      </c>
      <c r="V1017" s="77">
        <v>2.4859902288524526E-3</v>
      </c>
      <c r="W1017" s="80">
        <v>7.5429422036271909E-5</v>
      </c>
      <c r="X1017" s="86">
        <f t="shared" si="35"/>
        <v>11933.873979041235</v>
      </c>
    </row>
    <row r="1018" spans="1:24" x14ac:dyDescent="0.3">
      <c r="A1018" s="99">
        <v>2009</v>
      </c>
      <c r="B1018" s="100">
        <v>39945</v>
      </c>
      <c r="C1018" s="33">
        <v>5</v>
      </c>
      <c r="D1018" s="2">
        <v>12</v>
      </c>
      <c r="E1018" s="33">
        <v>132</v>
      </c>
      <c r="F1018" s="92">
        <v>497</v>
      </c>
      <c r="G1018" s="4">
        <v>13.89625</v>
      </c>
      <c r="H1018" s="37">
        <v>305.02500000000003</v>
      </c>
      <c r="I1018" s="4">
        <v>15.325416666666667</v>
      </c>
      <c r="J1018" s="37" t="s">
        <v>27</v>
      </c>
      <c r="K1018" s="4" t="s">
        <v>27</v>
      </c>
      <c r="L1018" s="37" t="s">
        <v>27</v>
      </c>
      <c r="M1018" s="4" t="s">
        <v>27</v>
      </c>
      <c r="N1018" s="63">
        <v>52.459216666666698</v>
      </c>
      <c r="O1018" s="6">
        <v>52.459216666666698</v>
      </c>
      <c r="P1018" s="37">
        <v>4.5324763200000024</v>
      </c>
      <c r="Q1018" s="7">
        <f t="shared" si="36"/>
        <v>4.5324763200000024</v>
      </c>
      <c r="R1018" s="60">
        <v>305.02500000000003</v>
      </c>
      <c r="S1018" s="61">
        <v>2225.6454150000004</v>
      </c>
      <c r="T1018" s="91"/>
      <c r="U1018" s="89">
        <v>73635.041742253903</v>
      </c>
      <c r="V1018" s="77">
        <v>2.0364772795580296E-3</v>
      </c>
      <c r="W1018" s="80">
        <v>6.1553252537903253E-5</v>
      </c>
      <c r="X1018" s="86">
        <f t="shared" si="35"/>
        <v>11938.406455361235</v>
      </c>
    </row>
    <row r="1019" spans="1:24" x14ac:dyDescent="0.3">
      <c r="A1019" s="99">
        <v>2009</v>
      </c>
      <c r="B1019" s="100">
        <v>39946</v>
      </c>
      <c r="C1019" s="33">
        <v>5</v>
      </c>
      <c r="D1019" s="2">
        <v>13</v>
      </c>
      <c r="E1019" s="33">
        <v>133</v>
      </c>
      <c r="F1019" s="92">
        <v>498</v>
      </c>
      <c r="G1019" s="4">
        <v>17.694166666666668</v>
      </c>
      <c r="H1019" s="37">
        <v>305.18541666666653</v>
      </c>
      <c r="I1019" s="4">
        <v>19.623541666666668</v>
      </c>
      <c r="J1019" s="37">
        <v>6.049555555555556</v>
      </c>
      <c r="K1019" s="4">
        <v>6.2395277777777771</v>
      </c>
      <c r="L1019" s="37">
        <v>7.9118472222222236</v>
      </c>
      <c r="M1019" s="4">
        <v>14.825972222222225</v>
      </c>
      <c r="N1019" s="63">
        <v>77.811381249999997</v>
      </c>
      <c r="O1019" s="6">
        <v>77.811381249999997</v>
      </c>
      <c r="P1019" s="37">
        <v>6.7229033399999993</v>
      </c>
      <c r="Q1019" s="7">
        <f t="shared" si="36"/>
        <v>6.7229033400000002</v>
      </c>
      <c r="R1019" s="60">
        <v>305.18541666666653</v>
      </c>
      <c r="S1019" s="61">
        <v>2226.8159112499989</v>
      </c>
      <c r="T1019" s="91"/>
      <c r="U1019" s="89">
        <v>73869.038500527895</v>
      </c>
      <c r="V1019" s="77">
        <v>3.0190656111425801E-3</v>
      </c>
      <c r="W1019" s="80">
        <v>9.1011112050036431E-5</v>
      </c>
      <c r="X1019" s="86">
        <f t="shared" si="35"/>
        <v>11945.129358701235</v>
      </c>
    </row>
    <row r="1020" spans="1:24" x14ac:dyDescent="0.3">
      <c r="A1020" s="99">
        <v>2009</v>
      </c>
      <c r="B1020" s="100">
        <v>39947</v>
      </c>
      <c r="C1020" s="33">
        <v>5</v>
      </c>
      <c r="D1020" s="2">
        <v>14</v>
      </c>
      <c r="E1020" s="33">
        <v>134</v>
      </c>
      <c r="F1020" s="92">
        <v>499</v>
      </c>
      <c r="G1020" s="4">
        <v>14.596249999999996</v>
      </c>
      <c r="H1020" s="37">
        <v>306.3645833333336</v>
      </c>
      <c r="I1020" s="4">
        <v>17.638333333333332</v>
      </c>
      <c r="J1020" s="37">
        <v>5.7558888888888893</v>
      </c>
      <c r="K1020" s="4">
        <v>6.0629097222222228</v>
      </c>
      <c r="L1020" s="37">
        <v>7.7898472222222219</v>
      </c>
      <c r="M1020" s="4">
        <v>15.031319444444442</v>
      </c>
      <c r="N1020" s="63">
        <v>87.442639999999997</v>
      </c>
      <c r="O1020" s="6">
        <v>87.442639999999997</v>
      </c>
      <c r="P1020" s="37">
        <v>7.5550440959999996</v>
      </c>
      <c r="Q1020" s="7">
        <f t="shared" si="36"/>
        <v>7.5550440960000005</v>
      </c>
      <c r="R1020" s="60">
        <v>306.3645833333336</v>
      </c>
      <c r="S1020" s="61">
        <v>2235.4198187500019</v>
      </c>
      <c r="T1020" s="91"/>
      <c r="U1020" s="89">
        <v>74103.035258801887</v>
      </c>
      <c r="V1020" s="77">
        <v>3.3796980918888945E-3</v>
      </c>
      <c r="W1020" s="80">
        <v>1.0195323402900179E-4</v>
      </c>
      <c r="X1020" s="86">
        <f t="shared" si="35"/>
        <v>11952.684402797235</v>
      </c>
    </row>
    <row r="1021" spans="1:24" x14ac:dyDescent="0.3">
      <c r="A1021" s="99">
        <v>2009</v>
      </c>
      <c r="B1021" s="100">
        <v>39948</v>
      </c>
      <c r="C1021" s="33">
        <v>5</v>
      </c>
      <c r="D1021" s="2">
        <v>15</v>
      </c>
      <c r="E1021" s="33">
        <v>135</v>
      </c>
      <c r="F1021" s="92">
        <v>500</v>
      </c>
      <c r="G1021" s="4">
        <v>8.7131041666666675</v>
      </c>
      <c r="H1021" s="37">
        <v>307.61249999999973</v>
      </c>
      <c r="I1021" s="4">
        <v>11.576979166666664</v>
      </c>
      <c r="J1021" s="37">
        <v>6.1656111111111116</v>
      </c>
      <c r="K1021" s="4">
        <v>6.1885000000000003</v>
      </c>
      <c r="L1021" s="37">
        <v>8.8157986111111111</v>
      </c>
      <c r="M1021" s="4">
        <v>10.98722222222222</v>
      </c>
      <c r="N1021" s="63">
        <v>57.853625531914901</v>
      </c>
      <c r="O1021" s="6">
        <v>57.853625531914901</v>
      </c>
      <c r="P1021" s="37">
        <v>4.9985532459574467</v>
      </c>
      <c r="Q1021" s="7">
        <f t="shared" si="36"/>
        <v>4.9985532459574475</v>
      </c>
      <c r="R1021" s="60">
        <v>307.61249999999973</v>
      </c>
      <c r="S1021" s="61">
        <v>2244.5253674999981</v>
      </c>
      <c r="T1021" s="91"/>
      <c r="U1021" s="89">
        <v>74337.032017075879</v>
      </c>
      <c r="V1021" s="77">
        <v>2.2269978848690605E-3</v>
      </c>
      <c r="W1021" s="80">
        <v>6.7241765111219866E-5</v>
      </c>
      <c r="X1021" s="86">
        <f t="shared" si="35"/>
        <v>11957.682956043192</v>
      </c>
    </row>
    <row r="1022" spans="1:24" x14ac:dyDescent="0.3">
      <c r="A1022" s="99">
        <v>2009</v>
      </c>
      <c r="B1022" s="100">
        <v>39949</v>
      </c>
      <c r="C1022" s="33">
        <v>5</v>
      </c>
      <c r="D1022" s="2">
        <v>16</v>
      </c>
      <c r="E1022" s="33">
        <v>136</v>
      </c>
      <c r="F1022" s="92">
        <v>501</v>
      </c>
      <c r="G1022" s="4">
        <v>6.1331041666666701</v>
      </c>
      <c r="H1022" s="37">
        <v>308.3833333333335</v>
      </c>
      <c r="I1022" s="4">
        <v>10.089166666666667</v>
      </c>
      <c r="J1022" s="37">
        <v>6.2352430555555545</v>
      </c>
      <c r="K1022" s="4">
        <v>6.3920555555555554</v>
      </c>
      <c r="L1022" s="37">
        <v>8.8827361111111127</v>
      </c>
      <c r="M1022" s="4">
        <v>9.4061805555555562</v>
      </c>
      <c r="N1022" s="63">
        <v>57.882775000000002</v>
      </c>
      <c r="O1022" s="6">
        <v>57.882775000000002</v>
      </c>
      <c r="P1022" s="37">
        <v>5.0010717599999994</v>
      </c>
      <c r="Q1022" s="7">
        <f t="shared" si="36"/>
        <v>5.0010717599999994</v>
      </c>
      <c r="R1022" s="60">
        <v>308.3833333333335</v>
      </c>
      <c r="S1022" s="61">
        <v>2250.1498300000007</v>
      </c>
      <c r="T1022" s="91"/>
      <c r="U1022" s="89">
        <v>74571.028775349871</v>
      </c>
      <c r="V1022" s="77">
        <v>2.2225505578888486E-3</v>
      </c>
      <c r="W1022" s="80">
        <v>6.706454023942807E-5</v>
      </c>
      <c r="X1022" s="86">
        <f t="shared" si="35"/>
        <v>11962.684027803192</v>
      </c>
    </row>
    <row r="1023" spans="1:24" x14ac:dyDescent="0.3">
      <c r="A1023" s="99">
        <v>2009</v>
      </c>
      <c r="B1023" s="100">
        <v>39950</v>
      </c>
      <c r="C1023" s="33">
        <v>5</v>
      </c>
      <c r="D1023" s="2">
        <v>17</v>
      </c>
      <c r="E1023" s="33">
        <v>137</v>
      </c>
      <c r="F1023" s="92">
        <v>502</v>
      </c>
      <c r="G1023" s="4">
        <v>9.578729166666669</v>
      </c>
      <c r="H1023" s="37">
        <v>308.65416666666687</v>
      </c>
      <c r="I1023" s="4">
        <v>13.101041666666667</v>
      </c>
      <c r="J1023" s="37">
        <v>6.2510069444444447</v>
      </c>
      <c r="K1023" s="4">
        <v>6.4778402777777764</v>
      </c>
      <c r="L1023" s="37">
        <v>8.8103819444444458</v>
      </c>
      <c r="M1023" s="4">
        <v>10.70402777777778</v>
      </c>
      <c r="N1023" s="63" t="s">
        <v>27</v>
      </c>
      <c r="O1023" s="6">
        <v>61.080029166666698</v>
      </c>
      <c r="P1023" s="37" t="s">
        <v>27</v>
      </c>
      <c r="Q1023" s="7">
        <f t="shared" si="36"/>
        <v>5.2773145200000036</v>
      </c>
      <c r="R1023" s="60">
        <v>308.65416666666687</v>
      </c>
      <c r="S1023" s="61">
        <v>2252.1259925000013</v>
      </c>
      <c r="T1023" s="91"/>
      <c r="U1023" s="89">
        <v>74805.025533623862</v>
      </c>
      <c r="V1023" s="77" t="s">
        <v>27</v>
      </c>
      <c r="W1023" s="80" t="s">
        <v>27</v>
      </c>
      <c r="X1023" s="86">
        <f t="shared" si="35"/>
        <v>11967.961342323193</v>
      </c>
    </row>
    <row r="1024" spans="1:24" x14ac:dyDescent="0.3">
      <c r="A1024" s="99">
        <v>2009</v>
      </c>
      <c r="B1024" s="100">
        <v>39951</v>
      </c>
      <c r="C1024" s="33">
        <v>5</v>
      </c>
      <c r="D1024" s="2">
        <v>18</v>
      </c>
      <c r="E1024" s="33">
        <v>138</v>
      </c>
      <c r="F1024" s="92">
        <v>503</v>
      </c>
      <c r="G1024" s="4">
        <v>13.503124999999997</v>
      </c>
      <c r="H1024" s="37">
        <v>309.21458333333311</v>
      </c>
      <c r="I1024" s="4">
        <v>16.781874999999999</v>
      </c>
      <c r="J1024" s="37">
        <v>6.1003263888888881</v>
      </c>
      <c r="K1024" s="4">
        <v>6.3871041666666661</v>
      </c>
      <c r="L1024" s="37">
        <v>8.5879444444444459</v>
      </c>
      <c r="M1024" s="4">
        <v>13.586944444444443</v>
      </c>
      <c r="N1024" s="63" t="s">
        <v>27</v>
      </c>
      <c r="O1024" s="6">
        <v>64.277283333333301</v>
      </c>
      <c r="P1024" s="37" t="s">
        <v>27</v>
      </c>
      <c r="Q1024" s="7">
        <f t="shared" si="36"/>
        <v>5.553557279999997</v>
      </c>
      <c r="R1024" s="60">
        <v>309.21458333333311</v>
      </c>
      <c r="S1024" s="61">
        <v>2256.2151287499983</v>
      </c>
      <c r="T1024" s="91"/>
      <c r="U1024" s="89">
        <v>75039.022291897854</v>
      </c>
      <c r="V1024" s="77" t="s">
        <v>27</v>
      </c>
      <c r="W1024" s="80" t="s">
        <v>27</v>
      </c>
      <c r="X1024" s="86">
        <f t="shared" si="35"/>
        <v>11973.514899603193</v>
      </c>
    </row>
    <row r="1025" spans="1:24" x14ac:dyDescent="0.3">
      <c r="A1025" s="99">
        <v>2009</v>
      </c>
      <c r="B1025" s="100">
        <v>39952</v>
      </c>
      <c r="C1025" s="33">
        <v>5</v>
      </c>
      <c r="D1025" s="2">
        <v>19</v>
      </c>
      <c r="E1025" s="33">
        <v>139</v>
      </c>
      <c r="F1025" s="92">
        <v>504</v>
      </c>
      <c r="G1025" s="4">
        <v>14.621666666666664</v>
      </c>
      <c r="H1025" s="37">
        <v>311.72500000000019</v>
      </c>
      <c r="I1025" s="4">
        <v>18.769374999999997</v>
      </c>
      <c r="J1025" s="37">
        <v>6.2731319444444447</v>
      </c>
      <c r="K1025" s="4">
        <v>6.5641527777777782</v>
      </c>
      <c r="L1025" s="37">
        <v>8.7771527777777791</v>
      </c>
      <c r="M1025" s="4">
        <v>15.604652777777778</v>
      </c>
      <c r="N1025" s="63" t="s">
        <v>27</v>
      </c>
      <c r="O1025" s="6">
        <v>67.474537499999997</v>
      </c>
      <c r="P1025" s="37" t="s">
        <v>27</v>
      </c>
      <c r="Q1025" s="7">
        <f t="shared" si="36"/>
        <v>5.8298000400000003</v>
      </c>
      <c r="R1025" s="60">
        <v>311.72500000000019</v>
      </c>
      <c r="S1025" s="61">
        <v>2274.5326350000014</v>
      </c>
      <c r="T1025" s="91"/>
      <c r="U1025" s="89">
        <v>75273.019050171846</v>
      </c>
      <c r="V1025" s="77" t="s">
        <v>27</v>
      </c>
      <c r="W1025" s="80" t="s">
        <v>27</v>
      </c>
      <c r="X1025" s="86">
        <f t="shared" si="35"/>
        <v>11979.344699643192</v>
      </c>
    </row>
    <row r="1026" spans="1:24" x14ac:dyDescent="0.3">
      <c r="A1026" s="99">
        <v>2009</v>
      </c>
      <c r="B1026" s="100">
        <v>39953</v>
      </c>
      <c r="C1026" s="34">
        <v>5</v>
      </c>
      <c r="D1026" s="10">
        <v>20</v>
      </c>
      <c r="E1026" s="34">
        <v>140</v>
      </c>
      <c r="F1026" s="38">
        <v>505</v>
      </c>
      <c r="G1026" s="12">
        <v>15.874680851063824</v>
      </c>
      <c r="H1026" s="38">
        <v>311.77234042553192</v>
      </c>
      <c r="I1026" s="12">
        <v>20.84968085106383</v>
      </c>
      <c r="J1026" s="38">
        <v>6.3529645390070932</v>
      </c>
      <c r="K1026" s="12">
        <v>6.530666666666666</v>
      </c>
      <c r="L1026" s="38">
        <v>8.8866737588652498</v>
      </c>
      <c r="M1026" s="12">
        <v>16.816737588652483</v>
      </c>
      <c r="N1026" s="38" t="s">
        <v>27</v>
      </c>
      <c r="O1026" s="12">
        <v>70.671791666666707</v>
      </c>
      <c r="P1026" s="38" t="s">
        <v>27</v>
      </c>
      <c r="Q1026" s="12">
        <f t="shared" si="36"/>
        <v>6.1060428000000035</v>
      </c>
      <c r="R1026" s="13">
        <v>311.77234042553192</v>
      </c>
      <c r="S1026" s="48">
        <v>2274.8780591489358</v>
      </c>
      <c r="T1026" s="13">
        <v>69621</v>
      </c>
      <c r="U1026" s="48">
        <v>75507.015808445591</v>
      </c>
      <c r="V1026" s="83" t="s">
        <v>27</v>
      </c>
      <c r="W1026" s="84" t="s">
        <v>27</v>
      </c>
      <c r="X1026" s="87">
        <f t="shared" si="35"/>
        <v>11985.450742443192</v>
      </c>
    </row>
    <row r="1027" spans="1:24" x14ac:dyDescent="0.3">
      <c r="A1027" s="99">
        <v>2009</v>
      </c>
      <c r="B1027" s="100">
        <v>39954</v>
      </c>
      <c r="C1027" s="33">
        <v>5</v>
      </c>
      <c r="D1027" s="2">
        <v>21</v>
      </c>
      <c r="E1027" s="33">
        <v>141</v>
      </c>
      <c r="F1027" s="92">
        <v>506</v>
      </c>
      <c r="G1027" s="4">
        <v>18.887708333333329</v>
      </c>
      <c r="H1027" s="37">
        <v>311.22083333333353</v>
      </c>
      <c r="I1027" s="4">
        <v>23.200104166666677</v>
      </c>
      <c r="J1027" s="37">
        <v>6.4878888888888868</v>
      </c>
      <c r="K1027" s="4">
        <v>6.7313194444444449</v>
      </c>
      <c r="L1027" s="37">
        <v>9.1023611111111133</v>
      </c>
      <c r="M1027" s="4">
        <v>18.106736111111108</v>
      </c>
      <c r="N1027" s="63" t="s">
        <v>27</v>
      </c>
      <c r="O1027" s="6">
        <v>73.869045833333303</v>
      </c>
      <c r="P1027" s="37" t="s">
        <v>27</v>
      </c>
      <c r="Q1027" s="7">
        <f t="shared" si="36"/>
        <v>6.382285559999997</v>
      </c>
      <c r="R1027" s="60">
        <v>311.22083333333353</v>
      </c>
      <c r="S1027" s="61">
        <v>2270.8539325000015</v>
      </c>
      <c r="T1027" s="91"/>
      <c r="U1027" s="89">
        <v>75410.131987560017</v>
      </c>
      <c r="V1027" s="77" t="s">
        <v>27</v>
      </c>
      <c r="W1027" s="80" t="s">
        <v>27</v>
      </c>
      <c r="X1027" s="86">
        <f t="shared" si="35"/>
        <v>11991.833028003191</v>
      </c>
    </row>
    <row r="1028" spans="1:24" x14ac:dyDescent="0.3">
      <c r="A1028" s="99">
        <v>2009</v>
      </c>
      <c r="B1028" s="100">
        <v>39955</v>
      </c>
      <c r="C1028" s="33">
        <v>5</v>
      </c>
      <c r="D1028" s="2">
        <v>22</v>
      </c>
      <c r="E1028" s="33">
        <v>142</v>
      </c>
      <c r="F1028" s="92">
        <v>507</v>
      </c>
      <c r="G1028" s="4">
        <v>19.179791666666663</v>
      </c>
      <c r="H1028" s="37">
        <v>311.02083333333337</v>
      </c>
      <c r="I1028" s="4">
        <v>22.021458333333335</v>
      </c>
      <c r="J1028" s="37">
        <v>6.6358888888888892</v>
      </c>
      <c r="K1028" s="4">
        <v>6.8676458333333317</v>
      </c>
      <c r="L1028" s="37">
        <v>9.4902083333333334</v>
      </c>
      <c r="M1028" s="4">
        <v>19.420624999999998</v>
      </c>
      <c r="N1028" s="63">
        <v>77.066299999999998</v>
      </c>
      <c r="O1028" s="6">
        <v>77.066299999999998</v>
      </c>
      <c r="P1028" s="37">
        <v>6.6585283200000003</v>
      </c>
      <c r="Q1028" s="7">
        <f t="shared" si="36"/>
        <v>6.6585283200000003</v>
      </c>
      <c r="R1028" s="60">
        <v>311.02083333333337</v>
      </c>
      <c r="S1028" s="61">
        <v>2269.3946125000002</v>
      </c>
      <c r="T1028" s="91"/>
      <c r="U1028" s="89">
        <v>75313.248166674442</v>
      </c>
      <c r="V1028" s="77">
        <v>2.9340548723101366E-3</v>
      </c>
      <c r="W1028" s="80">
        <v>8.8411115999991491E-5</v>
      </c>
      <c r="X1028" s="86">
        <f t="shared" si="35"/>
        <v>11998.491556323192</v>
      </c>
    </row>
    <row r="1029" spans="1:24" x14ac:dyDescent="0.3">
      <c r="A1029" s="99">
        <v>2009</v>
      </c>
      <c r="B1029" s="100">
        <v>39956</v>
      </c>
      <c r="C1029" s="33">
        <v>5</v>
      </c>
      <c r="D1029" s="2">
        <v>23</v>
      </c>
      <c r="E1029" s="33">
        <v>143</v>
      </c>
      <c r="F1029" s="92">
        <v>508</v>
      </c>
      <c r="G1029" s="4">
        <v>17.965</v>
      </c>
      <c r="H1029" s="37">
        <v>311.1124999999999</v>
      </c>
      <c r="I1029" s="4">
        <v>19.98041666666667</v>
      </c>
      <c r="J1029" s="37">
        <v>6.6562083333333346</v>
      </c>
      <c r="K1029" s="4">
        <v>6.8430347222222219</v>
      </c>
      <c r="L1029" s="37">
        <v>9.7202083333333302</v>
      </c>
      <c r="M1029" s="4">
        <v>18.534166666666668</v>
      </c>
      <c r="N1029" s="63">
        <v>75.231482978723406</v>
      </c>
      <c r="O1029" s="6">
        <v>75.231482978723406</v>
      </c>
      <c r="P1029" s="37">
        <v>6.5000001293617018</v>
      </c>
      <c r="Q1029" s="7">
        <f t="shared" si="36"/>
        <v>6.5000001293617018</v>
      </c>
      <c r="R1029" s="60">
        <v>311.1124999999999</v>
      </c>
      <c r="S1029" s="61">
        <v>2270.0634674999992</v>
      </c>
      <c r="T1029" s="91"/>
      <c r="U1029" s="89">
        <v>75216.364345788868</v>
      </c>
      <c r="V1029" s="77">
        <v>2.8633561230427158E-3</v>
      </c>
      <c r="W1029" s="80">
        <v>8.6417366565067386E-5</v>
      </c>
      <c r="X1029" s="86">
        <f t="shared" si="35"/>
        <v>12004.991556452553</v>
      </c>
    </row>
    <row r="1030" spans="1:24" x14ac:dyDescent="0.3">
      <c r="A1030" s="99">
        <v>2009</v>
      </c>
      <c r="B1030" s="100">
        <v>39957</v>
      </c>
      <c r="C1030" s="33">
        <v>5</v>
      </c>
      <c r="D1030" s="2">
        <v>24</v>
      </c>
      <c r="E1030" s="33">
        <v>144</v>
      </c>
      <c r="F1030" s="92">
        <v>509</v>
      </c>
      <c r="G1030" s="4">
        <v>11.896875000000001</v>
      </c>
      <c r="H1030" s="37">
        <v>311.77916666666675</v>
      </c>
      <c r="I1030" s="4">
        <v>17.981145833333329</v>
      </c>
      <c r="J1030" s="37">
        <v>6.7161944444444437</v>
      </c>
      <c r="K1030" s="4">
        <v>6.8623472222222217</v>
      </c>
      <c r="L1030" s="37">
        <v>9.6823611111111116</v>
      </c>
      <c r="M1030" s="4">
        <v>17.17006944444444</v>
      </c>
      <c r="N1030" s="63">
        <v>51.618922222222203</v>
      </c>
      <c r="O1030" s="6">
        <v>51.618922222222203</v>
      </c>
      <c r="P1030" s="37">
        <v>4.4598748799999974</v>
      </c>
      <c r="Q1030" s="7">
        <f t="shared" si="36"/>
        <v>4.4598748799999992</v>
      </c>
      <c r="R1030" s="60">
        <v>311.77916666666675</v>
      </c>
      <c r="S1030" s="61">
        <v>2274.9278675000005</v>
      </c>
      <c r="T1030" s="91"/>
      <c r="U1030" s="89">
        <v>75119.480524903294</v>
      </c>
      <c r="V1030" s="77">
        <v>1.9604467217244621E-3</v>
      </c>
      <c r="W1030" s="80">
        <v>5.9370416952250865E-5</v>
      </c>
      <c r="X1030" s="86">
        <f t="shared" si="35"/>
        <v>12009.451431332553</v>
      </c>
    </row>
    <row r="1031" spans="1:24" x14ac:dyDescent="0.3">
      <c r="A1031" s="99">
        <v>2009</v>
      </c>
      <c r="B1031" s="100">
        <v>39958</v>
      </c>
      <c r="C1031" s="33">
        <v>5</v>
      </c>
      <c r="D1031" s="2">
        <v>25</v>
      </c>
      <c r="E1031" s="33">
        <v>145</v>
      </c>
      <c r="F1031" s="92">
        <v>510</v>
      </c>
      <c r="G1031" s="4">
        <v>11.349812500000001</v>
      </c>
      <c r="H1031" s="37">
        <v>312.62916666666655</v>
      </c>
      <c r="I1031" s="4">
        <v>16.141770833333332</v>
      </c>
      <c r="J1031" s="37">
        <v>6.7815833333333329</v>
      </c>
      <c r="K1031" s="4">
        <v>7.1402152777777772</v>
      </c>
      <c r="L1031" s="37">
        <v>9.9437500000000014</v>
      </c>
      <c r="M1031" s="4">
        <v>15.092152777777779</v>
      </c>
      <c r="N1031" s="63">
        <v>69.100283333333294</v>
      </c>
      <c r="O1031" s="6">
        <v>69.100283333333294</v>
      </c>
      <c r="P1031" s="37">
        <v>5.9702644799999964</v>
      </c>
      <c r="Q1031" s="7">
        <f t="shared" si="36"/>
        <v>5.9702644799999964</v>
      </c>
      <c r="R1031" s="60">
        <v>312.62916666666655</v>
      </c>
      <c r="S1031" s="61">
        <v>2281.1299774999989</v>
      </c>
      <c r="T1031" s="91"/>
      <c r="U1031" s="89">
        <v>75022.59670401772</v>
      </c>
      <c r="V1031" s="77">
        <v>2.6172399376133311E-3</v>
      </c>
      <c r="W1031" s="80">
        <v>7.9579549926192682E-5</v>
      </c>
      <c r="X1031" s="86">
        <f t="shared" si="35"/>
        <v>12015.421695812553</v>
      </c>
    </row>
    <row r="1032" spans="1:24" x14ac:dyDescent="0.3">
      <c r="A1032" s="99">
        <v>2009</v>
      </c>
      <c r="B1032" s="100">
        <v>39959</v>
      </c>
      <c r="C1032" s="33">
        <v>5</v>
      </c>
      <c r="D1032" s="2">
        <v>26</v>
      </c>
      <c r="E1032" s="33">
        <v>146</v>
      </c>
      <c r="F1032" s="92">
        <v>511</v>
      </c>
      <c r="G1032" s="4">
        <v>13.501875</v>
      </c>
      <c r="H1032" s="37">
        <v>312.26666666666648</v>
      </c>
      <c r="I1032" s="4">
        <v>16.984999999999999</v>
      </c>
      <c r="J1032" s="37">
        <v>6.7917361111111108</v>
      </c>
      <c r="K1032" s="4">
        <v>7.2044652777777776</v>
      </c>
      <c r="L1032" s="37">
        <v>10.270069444444445</v>
      </c>
      <c r="M1032" s="4">
        <v>15.046875</v>
      </c>
      <c r="N1032" s="63">
        <v>59.871375999999998</v>
      </c>
      <c r="O1032" s="6">
        <v>59.871375999999998</v>
      </c>
      <c r="P1032" s="37">
        <v>5.1728868863999997</v>
      </c>
      <c r="Q1032" s="7">
        <f t="shared" si="36"/>
        <v>5.1728868863999988</v>
      </c>
      <c r="R1032" s="60">
        <v>312.26666666666648</v>
      </c>
      <c r="S1032" s="61">
        <v>2278.4849599999989</v>
      </c>
      <c r="T1032" s="91"/>
      <c r="U1032" s="89">
        <v>74925.712883132146</v>
      </c>
      <c r="V1032" s="77">
        <v>2.2703186447190779E-3</v>
      </c>
      <c r="W1032" s="80">
        <v>6.9040209126452771E-5</v>
      </c>
      <c r="X1032" s="86">
        <f t="shared" si="35"/>
        <v>12020.594582698952</v>
      </c>
    </row>
    <row r="1033" spans="1:24" x14ac:dyDescent="0.3">
      <c r="A1033" s="99">
        <v>2009</v>
      </c>
      <c r="B1033" s="100">
        <v>39960</v>
      </c>
      <c r="C1033" s="33">
        <v>5</v>
      </c>
      <c r="D1033" s="2">
        <v>27</v>
      </c>
      <c r="E1033" s="33">
        <v>147</v>
      </c>
      <c r="F1033" s="92">
        <v>512</v>
      </c>
      <c r="G1033" s="4">
        <v>10.990833333333335</v>
      </c>
      <c r="H1033" s="37">
        <v>312.21666666666698</v>
      </c>
      <c r="I1033" s="4">
        <v>14.904583333333331</v>
      </c>
      <c r="J1033" s="37">
        <v>7.0245972222222202</v>
      </c>
      <c r="K1033" s="4">
        <v>7.5032569444444448</v>
      </c>
      <c r="L1033" s="37">
        <v>10.733333333333334</v>
      </c>
      <c r="M1033" s="4">
        <v>13.598680555555559</v>
      </c>
      <c r="N1033" s="63">
        <v>53.036785000000002</v>
      </c>
      <c r="O1033" s="6">
        <v>53.036785000000002</v>
      </c>
      <c r="P1033" s="37">
        <v>4.5823782240000002</v>
      </c>
      <c r="Q1033" s="7">
        <f t="shared" si="36"/>
        <v>4.5823782240000002</v>
      </c>
      <c r="R1033" s="60">
        <v>312.21666666666698</v>
      </c>
      <c r="S1033" s="61">
        <v>2278.1201300000021</v>
      </c>
      <c r="T1033" s="91"/>
      <c r="U1033" s="89">
        <v>74828.829062246572</v>
      </c>
      <c r="V1033" s="77">
        <v>2.0114734792321932E-3</v>
      </c>
      <c r="W1033" s="80">
        <v>6.1238138848706769E-5</v>
      </c>
      <c r="X1033" s="86">
        <f t="shared" si="35"/>
        <v>12025.176960922952</v>
      </c>
    </row>
    <row r="1034" spans="1:24" x14ac:dyDescent="0.3">
      <c r="A1034" s="99">
        <v>2009</v>
      </c>
      <c r="B1034" s="100">
        <v>39961</v>
      </c>
      <c r="C1034" s="33">
        <v>5</v>
      </c>
      <c r="D1034" s="2">
        <v>28</v>
      </c>
      <c r="E1034" s="33">
        <v>148</v>
      </c>
      <c r="F1034" s="92">
        <v>513</v>
      </c>
      <c r="G1034" s="4">
        <v>13.988125000000002</v>
      </c>
      <c r="H1034" s="37">
        <v>312.13333333333344</v>
      </c>
      <c r="I1034" s="4">
        <v>17.042395833333337</v>
      </c>
      <c r="J1034" s="37">
        <v>7.0966527777777779</v>
      </c>
      <c r="K1034" s="4">
        <v>7.4577499999999972</v>
      </c>
      <c r="L1034" s="37">
        <v>10.685416666666667</v>
      </c>
      <c r="M1034" s="4">
        <v>14.439583333333331</v>
      </c>
      <c r="N1034" s="63">
        <v>58.684992682926797</v>
      </c>
      <c r="O1034" s="6">
        <v>58.684992682926797</v>
      </c>
      <c r="P1034" s="37">
        <v>5.0703833678048751</v>
      </c>
      <c r="Q1034" s="7">
        <f t="shared" si="36"/>
        <v>5.070383367804876</v>
      </c>
      <c r="R1034" s="60">
        <v>312.13333333333344</v>
      </c>
      <c r="S1034" s="61">
        <v>2277.5120800000009</v>
      </c>
      <c r="T1034" s="91"/>
      <c r="U1034" s="89">
        <v>74731.945241360998</v>
      </c>
      <c r="V1034" s="77">
        <v>2.2262816572217142E-3</v>
      </c>
      <c r="W1034" s="80">
        <v>6.7847603209432195E-5</v>
      </c>
      <c r="X1034" s="86">
        <f t="shared" si="35"/>
        <v>12030.247344290758</v>
      </c>
    </row>
    <row r="1035" spans="1:24" x14ac:dyDescent="0.3">
      <c r="A1035" s="99">
        <v>2009</v>
      </c>
      <c r="B1035" s="100">
        <v>39962</v>
      </c>
      <c r="C1035" s="33">
        <v>5</v>
      </c>
      <c r="D1035" s="2">
        <v>29</v>
      </c>
      <c r="E1035" s="33">
        <v>149</v>
      </c>
      <c r="F1035" s="92">
        <v>514</v>
      </c>
      <c r="G1035" s="4">
        <v>18.219166666666663</v>
      </c>
      <c r="H1035" s="37">
        <v>312.35625000000016</v>
      </c>
      <c r="I1035" s="4">
        <v>21.325312499999995</v>
      </c>
      <c r="J1035" s="37">
        <v>7.1501458333333341</v>
      </c>
      <c r="K1035" s="4">
        <v>7.5060347222222239</v>
      </c>
      <c r="L1035" s="37">
        <v>10.69166666666667</v>
      </c>
      <c r="M1035" s="4">
        <v>16.391944444444444</v>
      </c>
      <c r="N1035" s="63">
        <v>55.077455</v>
      </c>
      <c r="O1035" s="6">
        <v>55.077455</v>
      </c>
      <c r="P1035" s="37">
        <v>4.7586921119999994</v>
      </c>
      <c r="Q1035" s="7">
        <f t="shared" si="36"/>
        <v>4.7586921120000003</v>
      </c>
      <c r="R1035" s="60">
        <v>312.35625000000016</v>
      </c>
      <c r="S1035" s="61">
        <v>2279.1386137500008</v>
      </c>
      <c r="T1035" s="91"/>
      <c r="U1035" s="89">
        <v>74635.061420475424</v>
      </c>
      <c r="V1035" s="77">
        <v>2.0879344868674939E-3</v>
      </c>
      <c r="W1035" s="80">
        <v>6.3759472042110462E-5</v>
      </c>
      <c r="X1035" s="86">
        <f t="shared" si="35"/>
        <v>12035.006036402758</v>
      </c>
    </row>
    <row r="1036" spans="1:24" x14ac:dyDescent="0.3">
      <c r="A1036" s="99">
        <v>2009</v>
      </c>
      <c r="B1036" s="100">
        <v>39963</v>
      </c>
      <c r="C1036" s="33">
        <v>5</v>
      </c>
      <c r="D1036" s="2">
        <v>30</v>
      </c>
      <c r="E1036" s="33">
        <v>150</v>
      </c>
      <c r="F1036" s="92">
        <v>515</v>
      </c>
      <c r="G1036" s="4">
        <v>21.954374999999999</v>
      </c>
      <c r="H1036" s="37">
        <v>312.46041666666662</v>
      </c>
      <c r="I1036" s="4">
        <v>25.340937499999999</v>
      </c>
      <c r="J1036" s="37">
        <v>7.1506597222222217</v>
      </c>
      <c r="K1036" s="4">
        <v>7.6026180555555563</v>
      </c>
      <c r="L1036" s="37">
        <v>10.679791666666665</v>
      </c>
      <c r="M1036" s="4">
        <v>19.78798611111111</v>
      </c>
      <c r="N1036" s="63">
        <v>58.7657148148148</v>
      </c>
      <c r="O1036" s="6">
        <v>58.7657148148148</v>
      </c>
      <c r="P1036" s="37">
        <v>5.0773577599999991</v>
      </c>
      <c r="Q1036" s="7">
        <f t="shared" si="36"/>
        <v>5.0773577599999991</v>
      </c>
      <c r="R1036" s="60">
        <v>312.46041666666662</v>
      </c>
      <c r="S1036" s="61">
        <v>2279.8986762499994</v>
      </c>
      <c r="T1036" s="91"/>
      <c r="U1036" s="89">
        <v>74538.17759958985</v>
      </c>
      <c r="V1036" s="77">
        <v>2.2270102671191022E-3</v>
      </c>
      <c r="W1036" s="80">
        <v>6.8117546249587106E-5</v>
      </c>
      <c r="X1036" s="86">
        <f t="shared" si="35"/>
        <v>12040.083394162757</v>
      </c>
    </row>
    <row r="1037" spans="1:24" x14ac:dyDescent="0.3">
      <c r="A1037" s="99">
        <v>2009</v>
      </c>
      <c r="B1037" s="100">
        <v>39964</v>
      </c>
      <c r="C1037" s="33">
        <v>5</v>
      </c>
      <c r="D1037" s="2">
        <v>31</v>
      </c>
      <c r="E1037" s="33">
        <v>151</v>
      </c>
      <c r="F1037" s="92">
        <v>516</v>
      </c>
      <c r="G1037" s="4">
        <v>25.159166666666664</v>
      </c>
      <c r="H1037" s="37">
        <v>311.96666666666653</v>
      </c>
      <c r="I1037" s="4">
        <v>27.340729166666669</v>
      </c>
      <c r="J1037" s="37">
        <v>7.2426041666666663</v>
      </c>
      <c r="K1037" s="4">
        <v>7.6659027777777773</v>
      </c>
      <c r="L1037" s="37">
        <v>10.893541666666666</v>
      </c>
      <c r="M1037" s="4">
        <v>22.151944444444439</v>
      </c>
      <c r="N1037" s="63">
        <v>74.894051428571402</v>
      </c>
      <c r="O1037" s="6">
        <v>74.894051428571402</v>
      </c>
      <c r="P1037" s="37">
        <v>6.4708460434285691</v>
      </c>
      <c r="Q1037" s="7">
        <f t="shared" si="36"/>
        <v>6.4708460434285691</v>
      </c>
      <c r="R1037" s="60">
        <v>311.96666666666653</v>
      </c>
      <c r="S1037" s="61">
        <v>2276.295979999999</v>
      </c>
      <c r="T1037" s="91"/>
      <c r="U1037" s="89">
        <v>74441.293778704276</v>
      </c>
      <c r="V1037" s="77">
        <v>2.8427085494517157E-3</v>
      </c>
      <c r="W1037" s="80">
        <v>8.692549141696555E-5</v>
      </c>
      <c r="X1037" s="86">
        <f t="shared" si="35"/>
        <v>12046.554240206186</v>
      </c>
    </row>
    <row r="1038" spans="1:24" x14ac:dyDescent="0.3">
      <c r="A1038" s="99">
        <v>2009</v>
      </c>
      <c r="B1038" s="100">
        <v>39965</v>
      </c>
      <c r="C1038" s="33">
        <v>6</v>
      </c>
      <c r="D1038" s="2">
        <v>1</v>
      </c>
      <c r="E1038" s="33">
        <v>152</v>
      </c>
      <c r="F1038" s="92">
        <v>517</v>
      </c>
      <c r="G1038" s="4">
        <v>19.598541666666669</v>
      </c>
      <c r="H1038" s="37">
        <v>311.07291666666663</v>
      </c>
      <c r="I1038" s="4">
        <v>21.18333333333333</v>
      </c>
      <c r="J1038" s="37">
        <v>7.4461249999999986</v>
      </c>
      <c r="K1038" s="4">
        <v>7.5456805555555553</v>
      </c>
      <c r="L1038" s="37">
        <v>11.31138888888889</v>
      </c>
      <c r="M1038" s="4">
        <v>20.663819444444442</v>
      </c>
      <c r="N1038" s="63">
        <v>93.577530769230805</v>
      </c>
      <c r="O1038" s="6">
        <v>93.577530769230805</v>
      </c>
      <c r="P1038" s="37">
        <v>8.0850986584615416</v>
      </c>
      <c r="Q1038" s="7">
        <f t="shared" si="36"/>
        <v>8.0850986584615416</v>
      </c>
      <c r="R1038" s="60">
        <v>311.07291666666663</v>
      </c>
      <c r="S1038" s="61">
        <v>2269.7746437499995</v>
      </c>
      <c r="T1038" s="91"/>
      <c r="U1038" s="89">
        <v>74344.409957818702</v>
      </c>
      <c r="V1038" s="77">
        <v>3.5620710984345903E-3</v>
      </c>
      <c r="W1038" s="80">
        <v>1.0875193794730282E-4</v>
      </c>
      <c r="X1038" s="86">
        <f t="shared" si="35"/>
        <v>12054.639338864647</v>
      </c>
    </row>
    <row r="1039" spans="1:24" x14ac:dyDescent="0.3">
      <c r="A1039" s="99">
        <v>2009</v>
      </c>
      <c r="B1039" s="100">
        <v>39966</v>
      </c>
      <c r="C1039" s="33">
        <v>6</v>
      </c>
      <c r="D1039" s="2">
        <v>2</v>
      </c>
      <c r="E1039" s="33">
        <v>153</v>
      </c>
      <c r="F1039" s="92">
        <v>518</v>
      </c>
      <c r="G1039" s="4">
        <v>10.944333333333333</v>
      </c>
      <c r="H1039" s="37">
        <v>311.33333333333343</v>
      </c>
      <c r="I1039" s="4">
        <v>17.769479166666667</v>
      </c>
      <c r="J1039" s="37">
        <v>7.5162152777777775</v>
      </c>
      <c r="K1039" s="4">
        <v>7.5716597222222246</v>
      </c>
      <c r="L1039" s="37">
        <v>11.315138888888889</v>
      </c>
      <c r="M1039" s="4">
        <v>17.859027777777779</v>
      </c>
      <c r="N1039" s="63" t="s">
        <v>27</v>
      </c>
      <c r="O1039" s="6">
        <v>91.129964957265003</v>
      </c>
      <c r="P1039" s="37" t="s">
        <v>27</v>
      </c>
      <c r="Q1039" s="7">
        <f t="shared" si="36"/>
        <v>7.8736289723076966</v>
      </c>
      <c r="R1039" s="60">
        <v>311.33333333333343</v>
      </c>
      <c r="S1039" s="61">
        <v>2271.6748000000007</v>
      </c>
      <c r="T1039" s="91"/>
      <c r="U1039" s="89">
        <v>74247.526136933127</v>
      </c>
      <c r="V1039" s="77" t="s">
        <v>27</v>
      </c>
      <c r="W1039" s="80" t="s">
        <v>27</v>
      </c>
      <c r="X1039" s="86">
        <f t="shared" si="35"/>
        <v>12062.512967836954</v>
      </c>
    </row>
    <row r="1040" spans="1:24" x14ac:dyDescent="0.3">
      <c r="A1040" s="99">
        <v>2009</v>
      </c>
      <c r="B1040" s="100">
        <v>39967</v>
      </c>
      <c r="C1040" s="33">
        <v>6</v>
      </c>
      <c r="D1040" s="2">
        <v>3</v>
      </c>
      <c r="E1040" s="33">
        <v>154</v>
      </c>
      <c r="F1040" s="92">
        <v>519</v>
      </c>
      <c r="G1040" s="4">
        <v>15.164395833333332</v>
      </c>
      <c r="H1040" s="37">
        <v>310.74166666666667</v>
      </c>
      <c r="I1040" s="4">
        <v>20.669479166666669</v>
      </c>
      <c r="J1040" s="37">
        <v>7.512645833333333</v>
      </c>
      <c r="K1040" s="4">
        <v>7.5077291666666666</v>
      </c>
      <c r="L1040" s="37">
        <v>11.364652777777778</v>
      </c>
      <c r="M1040" s="4">
        <v>16.36645833333333</v>
      </c>
      <c r="N1040" s="63" t="s">
        <v>27</v>
      </c>
      <c r="O1040" s="6">
        <v>88.682399145299101</v>
      </c>
      <c r="P1040" s="37" t="s">
        <v>27</v>
      </c>
      <c r="Q1040" s="7">
        <f t="shared" si="36"/>
        <v>7.6621592861538419</v>
      </c>
      <c r="R1040" s="60">
        <v>310.74166666666667</v>
      </c>
      <c r="S1040" s="61">
        <v>2267.357645</v>
      </c>
      <c r="T1040" s="91"/>
      <c r="U1040" s="89">
        <v>74150.642316047553</v>
      </c>
      <c r="V1040" s="77" t="s">
        <v>27</v>
      </c>
      <c r="W1040" s="80" t="s">
        <v>27</v>
      </c>
      <c r="X1040" s="86">
        <f t="shared" si="35"/>
        <v>12070.175127123108</v>
      </c>
    </row>
    <row r="1041" spans="1:24" x14ac:dyDescent="0.3">
      <c r="A1041" s="99">
        <v>2009</v>
      </c>
      <c r="B1041" s="100">
        <v>39968</v>
      </c>
      <c r="C1041" s="33">
        <v>6</v>
      </c>
      <c r="D1041" s="2">
        <v>4</v>
      </c>
      <c r="E1041" s="33">
        <v>155</v>
      </c>
      <c r="F1041" s="92">
        <v>520</v>
      </c>
      <c r="G1041" s="4">
        <v>16.346458333333334</v>
      </c>
      <c r="H1041" s="37">
        <v>310.64166666666671</v>
      </c>
      <c r="I1041" s="4">
        <v>19.350104166666661</v>
      </c>
      <c r="J1041" s="37">
        <v>7.477104166666666</v>
      </c>
      <c r="K1041" s="4">
        <v>7.8739583333333343</v>
      </c>
      <c r="L1041" s="37">
        <v>11.75888888888889</v>
      </c>
      <c r="M1041" s="4">
        <v>16.807847222222222</v>
      </c>
      <c r="N1041" s="63">
        <v>86.234833333333299</v>
      </c>
      <c r="O1041" s="6">
        <v>86.234833333333299</v>
      </c>
      <c r="P1041" s="37">
        <v>7.4506895999999969</v>
      </c>
      <c r="Q1041" s="7">
        <f t="shared" si="36"/>
        <v>7.4506895999999978</v>
      </c>
      <c r="R1041" s="60">
        <v>310.64166666666671</v>
      </c>
      <c r="S1041" s="61">
        <v>2266.6279850000005</v>
      </c>
      <c r="T1041" s="91"/>
      <c r="U1041" s="89">
        <v>74053.758495161979</v>
      </c>
      <c r="V1041" s="77">
        <v>3.2871250374154341E-3</v>
      </c>
      <c r="W1041" s="80">
        <v>1.0061190345236507E-4</v>
      </c>
      <c r="X1041" s="86">
        <f t="shared" si="35"/>
        <v>12077.625816723108</v>
      </c>
    </row>
    <row r="1042" spans="1:24" x14ac:dyDescent="0.3">
      <c r="A1042" s="99">
        <v>2009</v>
      </c>
      <c r="B1042" s="100">
        <v>39969</v>
      </c>
      <c r="C1042" s="33">
        <v>6</v>
      </c>
      <c r="D1042" s="2">
        <v>5</v>
      </c>
      <c r="E1042" s="33">
        <v>156</v>
      </c>
      <c r="F1042" s="92">
        <v>521</v>
      </c>
      <c r="G1042" s="4">
        <v>17.856874999999999</v>
      </c>
      <c r="H1042" s="37">
        <v>311.00624999999997</v>
      </c>
      <c r="I1042" s="4">
        <v>22.911874999999995</v>
      </c>
      <c r="J1042" s="37">
        <v>7.6471805555555576</v>
      </c>
      <c r="K1042" s="4">
        <v>8.0204861111111079</v>
      </c>
      <c r="L1042" s="37">
        <v>11.94083333333333</v>
      </c>
      <c r="M1042" s="4">
        <v>19.067916666666669</v>
      </c>
      <c r="N1042" s="63" t="s">
        <v>27</v>
      </c>
      <c r="O1042" s="6">
        <v>81.064911666666703</v>
      </c>
      <c r="P1042" s="37" t="s">
        <v>27</v>
      </c>
      <c r="Q1042" s="7">
        <f t="shared" si="36"/>
        <v>7.0040083680000036</v>
      </c>
      <c r="R1042" s="60">
        <v>311.00624999999997</v>
      </c>
      <c r="S1042" s="61">
        <v>2269.2882037499994</v>
      </c>
      <c r="T1042" s="91"/>
      <c r="U1042" s="89">
        <v>73956.874674276405</v>
      </c>
      <c r="V1042" s="77" t="s">
        <v>27</v>
      </c>
      <c r="W1042" s="80" t="s">
        <v>27</v>
      </c>
      <c r="X1042" s="86">
        <f t="shared" si="35"/>
        <v>12084.629825091108</v>
      </c>
    </row>
    <row r="1043" spans="1:24" x14ac:dyDescent="0.3">
      <c r="A1043" s="99">
        <v>2009</v>
      </c>
      <c r="B1043" s="100">
        <v>39970</v>
      </c>
      <c r="C1043" s="33">
        <v>6</v>
      </c>
      <c r="D1043" s="2">
        <v>6</v>
      </c>
      <c r="E1043" s="33">
        <v>157</v>
      </c>
      <c r="F1043" s="92">
        <v>522</v>
      </c>
      <c r="G1043" s="4">
        <v>20.788125000000001</v>
      </c>
      <c r="H1043" s="37">
        <v>311.51041666666657</v>
      </c>
      <c r="I1043" s="4">
        <v>23.694270833333331</v>
      </c>
      <c r="J1043" s="37">
        <v>7.6512986111111099</v>
      </c>
      <c r="K1043" s="4">
        <v>7.9665277777777748</v>
      </c>
      <c r="L1043" s="37">
        <v>11.962847222222221</v>
      </c>
      <c r="M1043" s="4">
        <v>19.242430555555558</v>
      </c>
      <c r="N1043" s="63">
        <v>75.894990000000007</v>
      </c>
      <c r="O1043" s="6">
        <v>75.894990000000007</v>
      </c>
      <c r="P1043" s="37">
        <v>6.5573271360000005</v>
      </c>
      <c r="Q1043" s="7">
        <f t="shared" si="36"/>
        <v>6.5573271360000005</v>
      </c>
      <c r="R1043" s="60">
        <v>311.51041666666657</v>
      </c>
      <c r="S1043" s="61">
        <v>2272.9669062499993</v>
      </c>
      <c r="T1043" s="91"/>
      <c r="U1043" s="89">
        <v>73859.990853390831</v>
      </c>
      <c r="V1043" s="77">
        <v>2.8849197575069193E-3</v>
      </c>
      <c r="W1043" s="80">
        <v>8.8780502952079101E-5</v>
      </c>
      <c r="X1043" s="86">
        <f t="shared" si="35"/>
        <v>12091.187152227109</v>
      </c>
    </row>
    <row r="1044" spans="1:24" x14ac:dyDescent="0.3">
      <c r="A1044" s="99">
        <v>2009</v>
      </c>
      <c r="B1044" s="100">
        <v>39971</v>
      </c>
      <c r="C1044" s="33">
        <v>6</v>
      </c>
      <c r="D1044" s="2">
        <v>7</v>
      </c>
      <c r="E1044" s="33">
        <v>158</v>
      </c>
      <c r="F1044" s="92">
        <v>523</v>
      </c>
      <c r="G1044" s="4">
        <v>21.391041666666666</v>
      </c>
      <c r="H1044" s="37">
        <v>310.63125000000008</v>
      </c>
      <c r="I1044" s="4">
        <v>24.444583333333334</v>
      </c>
      <c r="J1044" s="37">
        <v>7.7469444444444449</v>
      </c>
      <c r="K1044" s="4">
        <v>8.2309722222222224</v>
      </c>
      <c r="L1044" s="37">
        <v>12.239513888888892</v>
      </c>
      <c r="M1044" s="4">
        <v>20.044444444444441</v>
      </c>
      <c r="N1044" s="63">
        <v>110.414311111111</v>
      </c>
      <c r="O1044" s="6">
        <v>110.414311111111</v>
      </c>
      <c r="P1044" s="37">
        <v>9.5397964799999908</v>
      </c>
      <c r="Q1044" s="7">
        <f t="shared" si="36"/>
        <v>9.5397964799999908</v>
      </c>
      <c r="R1044" s="60">
        <v>310.63125000000008</v>
      </c>
      <c r="S1044" s="61">
        <v>2266.5519787500002</v>
      </c>
      <c r="T1044" s="91"/>
      <c r="U1044" s="89">
        <v>73763.107032505257</v>
      </c>
      <c r="V1044" s="77">
        <v>4.2089467038215348E-3</v>
      </c>
      <c r="W1044" s="80">
        <v>1.2933018772915951E-4</v>
      </c>
      <c r="X1044" s="86">
        <f t="shared" si="35"/>
        <v>12100.726948707108</v>
      </c>
    </row>
    <row r="1045" spans="1:24" x14ac:dyDescent="0.3">
      <c r="A1045" s="99">
        <v>2009</v>
      </c>
      <c r="B1045" s="100">
        <v>39972</v>
      </c>
      <c r="C1045" s="33">
        <v>6</v>
      </c>
      <c r="D1045" s="2">
        <v>8</v>
      </c>
      <c r="E1045" s="33">
        <v>159</v>
      </c>
      <c r="F1045" s="92">
        <v>524</v>
      </c>
      <c r="G1045" s="4">
        <v>23.403333333333332</v>
      </c>
      <c r="H1045" s="37">
        <v>311.43958333333325</v>
      </c>
      <c r="I1045" s="4">
        <v>25.728333333333332</v>
      </c>
      <c r="J1045" s="37">
        <v>7.9102361111111117</v>
      </c>
      <c r="K1045" s="4">
        <v>8.4462499999999991</v>
      </c>
      <c r="L1045" s="37">
        <v>12.27465277777778</v>
      </c>
      <c r="M1045" s="4">
        <v>22.736874999999994</v>
      </c>
      <c r="N1045" s="63">
        <v>74.379549999999995</v>
      </c>
      <c r="O1045" s="6">
        <v>74.379549999999995</v>
      </c>
      <c r="P1045" s="37">
        <v>6.4263931199999993</v>
      </c>
      <c r="Q1045" s="7">
        <f t="shared" si="36"/>
        <v>6.4263931199999993</v>
      </c>
      <c r="R1045" s="60">
        <v>311.43958333333325</v>
      </c>
      <c r="S1045" s="61">
        <v>2272.4500637499996</v>
      </c>
      <c r="T1045" s="91"/>
      <c r="U1045" s="89">
        <v>73666.223211619683</v>
      </c>
      <c r="V1045" s="77">
        <v>2.8279579043401105E-3</v>
      </c>
      <c r="W1045" s="80">
        <v>8.7236630844220303E-5</v>
      </c>
      <c r="X1045" s="86">
        <f t="shared" si="35"/>
        <v>12107.153341827108</v>
      </c>
    </row>
    <row r="1046" spans="1:24" x14ac:dyDescent="0.3">
      <c r="A1046" s="99">
        <v>2009</v>
      </c>
      <c r="B1046" s="100">
        <v>39973</v>
      </c>
      <c r="C1046" s="33">
        <v>6</v>
      </c>
      <c r="D1046" s="2">
        <v>9</v>
      </c>
      <c r="E1046" s="33">
        <v>160</v>
      </c>
      <c r="F1046" s="92">
        <v>525</v>
      </c>
      <c r="G1046" s="4">
        <v>18.075208333333332</v>
      </c>
      <c r="H1046" s="37">
        <v>311.43958333333325</v>
      </c>
      <c r="I1046" s="4">
        <v>22.782291666666666</v>
      </c>
      <c r="J1046" s="37">
        <v>8.0491805555555569</v>
      </c>
      <c r="K1046" s="4">
        <v>8.3822916666666654</v>
      </c>
      <c r="L1046" s="37">
        <v>12.617916666666666</v>
      </c>
      <c r="M1046" s="4">
        <v>21.378402777777776</v>
      </c>
      <c r="N1046" s="63">
        <v>71.986620000000002</v>
      </c>
      <c r="O1046" s="6">
        <v>71.986620000000002</v>
      </c>
      <c r="P1046" s="37">
        <v>6.2196439679999997</v>
      </c>
      <c r="Q1046" s="7">
        <f t="shared" si="36"/>
        <v>6.2196439680000006</v>
      </c>
      <c r="R1046" s="60">
        <v>311.43958333333325</v>
      </c>
      <c r="S1046" s="61">
        <v>2272.4500637499996</v>
      </c>
      <c r="T1046" s="91"/>
      <c r="U1046" s="89">
        <v>73569.339390734109</v>
      </c>
      <c r="V1046" s="77">
        <v>2.7369771803637949E-3</v>
      </c>
      <c r="W1046" s="80">
        <v>8.4541250737169867E-5</v>
      </c>
      <c r="X1046" s="86">
        <f t="shared" si="35"/>
        <v>12113.372985795108</v>
      </c>
    </row>
    <row r="1047" spans="1:24" x14ac:dyDescent="0.3">
      <c r="A1047" s="99">
        <v>2009</v>
      </c>
      <c r="B1047" s="100">
        <v>39974</v>
      </c>
      <c r="C1047" s="33">
        <v>6</v>
      </c>
      <c r="D1047" s="2">
        <v>10</v>
      </c>
      <c r="E1047" s="33">
        <v>161</v>
      </c>
      <c r="F1047" s="92">
        <v>526</v>
      </c>
      <c r="G1047" s="4">
        <v>13.840208333333331</v>
      </c>
      <c r="H1047" s="37">
        <v>311.88958333333323</v>
      </c>
      <c r="I1047" s="4">
        <v>18.901041666666664</v>
      </c>
      <c r="J1047" s="37">
        <v>8.1437499999999989</v>
      </c>
      <c r="K1047" s="4">
        <v>8.5299305555555538</v>
      </c>
      <c r="L1047" s="37">
        <v>12.784236111111113</v>
      </c>
      <c r="M1047" s="4">
        <v>17.991527777777776</v>
      </c>
      <c r="N1047" s="63">
        <v>65.433485714285695</v>
      </c>
      <c r="O1047" s="6">
        <v>65.433485714285695</v>
      </c>
      <c r="P1047" s="37">
        <v>5.6534531657142839</v>
      </c>
      <c r="Q1047" s="7">
        <f t="shared" si="36"/>
        <v>5.6534531657142848</v>
      </c>
      <c r="R1047" s="60">
        <v>311.88958333333323</v>
      </c>
      <c r="S1047" s="61">
        <v>2275.733533749999</v>
      </c>
      <c r="T1047" s="91"/>
      <c r="U1047" s="89">
        <v>73472.455569848535</v>
      </c>
      <c r="V1047" s="77">
        <v>2.4842333611872439E-3</v>
      </c>
      <c r="W1047" s="80">
        <v>7.6946566190913264E-5</v>
      </c>
      <c r="X1047" s="86">
        <f t="shared" si="35"/>
        <v>12119.026438960822</v>
      </c>
    </row>
    <row r="1048" spans="1:24" x14ac:dyDescent="0.3">
      <c r="A1048" s="99">
        <v>2009</v>
      </c>
      <c r="B1048" s="100">
        <v>39975</v>
      </c>
      <c r="C1048" s="33">
        <v>6</v>
      </c>
      <c r="D1048" s="2">
        <v>11</v>
      </c>
      <c r="E1048" s="33">
        <v>162</v>
      </c>
      <c r="F1048" s="92">
        <v>527</v>
      </c>
      <c r="G1048" s="4">
        <v>15.574583333333331</v>
      </c>
      <c r="H1048" s="37">
        <v>310.93333333333339</v>
      </c>
      <c r="I1048" s="4">
        <v>18.498124999999998</v>
      </c>
      <c r="J1048" s="37">
        <v>8.1734722222222231</v>
      </c>
      <c r="K1048" s="4">
        <v>8.8708333333333318</v>
      </c>
      <c r="L1048" s="37">
        <v>13.133402777777777</v>
      </c>
      <c r="M1048" s="4">
        <v>16.736805555555552</v>
      </c>
      <c r="N1048" s="63">
        <v>65.074666666666701</v>
      </c>
      <c r="O1048" s="6">
        <v>65.074666666666701</v>
      </c>
      <c r="P1048" s="37">
        <v>5.6224512000000031</v>
      </c>
      <c r="Q1048" s="7">
        <f t="shared" si="36"/>
        <v>5.6224512000000031</v>
      </c>
      <c r="R1048" s="60">
        <v>310.93333333333339</v>
      </c>
      <c r="S1048" s="61">
        <v>2268.7561600000004</v>
      </c>
      <c r="T1048" s="91"/>
      <c r="U1048" s="89">
        <v>73375.571748962961</v>
      </c>
      <c r="V1048" s="77">
        <v>2.4782086762466364E-3</v>
      </c>
      <c r="W1048" s="80">
        <v>7.6625654369493439E-5</v>
      </c>
      <c r="X1048" s="86">
        <f t="shared" si="35"/>
        <v>12124.648890160823</v>
      </c>
    </row>
    <row r="1049" spans="1:24" x14ac:dyDescent="0.3">
      <c r="A1049" s="99">
        <v>2009</v>
      </c>
      <c r="B1049" s="100">
        <v>39976</v>
      </c>
      <c r="C1049" s="33">
        <v>6</v>
      </c>
      <c r="D1049" s="2">
        <v>12</v>
      </c>
      <c r="E1049" s="33">
        <v>163</v>
      </c>
      <c r="F1049" s="92">
        <v>528</v>
      </c>
      <c r="G1049" s="4">
        <v>11.889791666666667</v>
      </c>
      <c r="H1049" s="37">
        <v>312.67500000000001</v>
      </c>
      <c r="I1049" s="4">
        <v>16.555624999999999</v>
      </c>
      <c r="J1049" s="37">
        <v>8.2840277777777782</v>
      </c>
      <c r="K1049" s="4">
        <v>8.9306249999999991</v>
      </c>
      <c r="L1049" s="37">
        <v>13.320763888888889</v>
      </c>
      <c r="M1049" s="4">
        <v>16.0975</v>
      </c>
      <c r="N1049" s="63" t="s">
        <v>27</v>
      </c>
      <c r="O1049" s="6">
        <v>55.279583333333299</v>
      </c>
      <c r="P1049" s="37" t="s">
        <v>27</v>
      </c>
      <c r="Q1049" s="7">
        <f t="shared" si="36"/>
        <v>4.7761559999999976</v>
      </c>
      <c r="R1049" s="60">
        <v>312.67500000000001</v>
      </c>
      <c r="S1049" s="61">
        <v>2281.4644050000002</v>
      </c>
      <c r="T1049" s="91"/>
      <c r="U1049" s="89">
        <v>73278.687928077386</v>
      </c>
      <c r="V1049" s="77" t="s">
        <v>27</v>
      </c>
      <c r="W1049" s="80" t="s">
        <v>27</v>
      </c>
      <c r="X1049" s="86">
        <f t="shared" si="35"/>
        <v>12129.425046160823</v>
      </c>
    </row>
    <row r="1050" spans="1:24" x14ac:dyDescent="0.3">
      <c r="A1050" s="99">
        <v>2009</v>
      </c>
      <c r="B1050" s="100">
        <v>39977</v>
      </c>
      <c r="C1050" s="33">
        <v>6</v>
      </c>
      <c r="D1050" s="2">
        <v>13</v>
      </c>
      <c r="E1050" s="33">
        <v>164</v>
      </c>
      <c r="F1050" s="92">
        <v>529</v>
      </c>
      <c r="G1050" s="4">
        <v>12.079375000000004</v>
      </c>
      <c r="H1050" s="37">
        <v>312.47083333333342</v>
      </c>
      <c r="I1050" s="4">
        <v>16.993333333333332</v>
      </c>
      <c r="J1050" s="37">
        <v>8.2830952380952372</v>
      </c>
      <c r="K1050" s="4">
        <v>8.8947619047619053</v>
      </c>
      <c r="L1050" s="37">
        <v>13.306904761904761</v>
      </c>
      <c r="M1050" s="4">
        <v>14.061904761904762</v>
      </c>
      <c r="N1050" s="63">
        <v>45.484499999999997</v>
      </c>
      <c r="O1050" s="6">
        <v>45.484499999999997</v>
      </c>
      <c r="P1050" s="37">
        <v>3.9298607999999997</v>
      </c>
      <c r="Q1050" s="7">
        <f t="shared" si="36"/>
        <v>3.9298607999999997</v>
      </c>
      <c r="R1050" s="60">
        <v>312.47083333333342</v>
      </c>
      <c r="S1050" s="61">
        <v>2279.9746825000007</v>
      </c>
      <c r="T1050" s="91"/>
      <c r="U1050" s="89">
        <v>73181.804107191812</v>
      </c>
      <c r="V1050" s="77">
        <v>1.7236422975060815E-3</v>
      </c>
      <c r="W1050" s="80">
        <v>5.3699971570034029E-5</v>
      </c>
      <c r="X1050" s="86">
        <f t="shared" si="35"/>
        <v>12133.354906960823</v>
      </c>
    </row>
    <row r="1051" spans="1:24" x14ac:dyDescent="0.3">
      <c r="A1051" s="99">
        <v>2009</v>
      </c>
      <c r="B1051" s="100">
        <v>39978</v>
      </c>
      <c r="C1051" s="33">
        <v>6</v>
      </c>
      <c r="D1051" s="2">
        <v>14</v>
      </c>
      <c r="E1051" s="33">
        <v>165</v>
      </c>
      <c r="F1051" s="92">
        <v>530</v>
      </c>
      <c r="G1051" s="4">
        <v>15.107291666666667</v>
      </c>
      <c r="H1051" s="37">
        <v>310.63125000000008</v>
      </c>
      <c r="I1051" s="4">
        <v>19.21947916666667</v>
      </c>
      <c r="J1051" s="37" t="s">
        <v>27</v>
      </c>
      <c r="K1051" s="4" t="s">
        <v>27</v>
      </c>
      <c r="L1051" s="37" t="s">
        <v>27</v>
      </c>
      <c r="M1051" s="4" t="s">
        <v>27</v>
      </c>
      <c r="N1051" s="63">
        <v>86.028548148148204</v>
      </c>
      <c r="O1051" s="6">
        <v>86.028548148148204</v>
      </c>
      <c r="P1051" s="37">
        <v>7.4328665600000052</v>
      </c>
      <c r="Q1051" s="7">
        <f t="shared" si="36"/>
        <v>7.4328665600000043</v>
      </c>
      <c r="R1051" s="60">
        <v>310.63125000000008</v>
      </c>
      <c r="S1051" s="61">
        <v>2266.5519787500002</v>
      </c>
      <c r="T1051" s="91"/>
      <c r="U1051" s="89">
        <v>73084.920286306238</v>
      </c>
      <c r="V1051" s="77">
        <v>3.2793717636686271E-3</v>
      </c>
      <c r="W1051" s="80">
        <v>1.0170178103611731E-4</v>
      </c>
      <c r="X1051" s="86">
        <f t="shared" si="35"/>
        <v>12140.787773520824</v>
      </c>
    </row>
    <row r="1052" spans="1:24" x14ac:dyDescent="0.3">
      <c r="A1052" s="99">
        <v>2009</v>
      </c>
      <c r="B1052" s="100">
        <v>39979</v>
      </c>
      <c r="C1052" s="33">
        <v>6</v>
      </c>
      <c r="D1052" s="2">
        <v>15</v>
      </c>
      <c r="E1052" s="33">
        <v>166</v>
      </c>
      <c r="F1052" s="92">
        <v>531</v>
      </c>
      <c r="G1052" s="4">
        <v>19.325624999999999</v>
      </c>
      <c r="H1052" s="37">
        <v>309.54583333333341</v>
      </c>
      <c r="I1052" s="4">
        <v>22.1253125</v>
      </c>
      <c r="J1052" s="37" t="s">
        <v>27</v>
      </c>
      <c r="K1052" s="4" t="s">
        <v>27</v>
      </c>
      <c r="L1052" s="37" t="s">
        <v>27</v>
      </c>
      <c r="M1052" s="4" t="s">
        <v>27</v>
      </c>
      <c r="N1052" s="63">
        <v>90.074230769230795</v>
      </c>
      <c r="O1052" s="6">
        <v>90.074230769230795</v>
      </c>
      <c r="P1052" s="37">
        <v>7.7824135384615403</v>
      </c>
      <c r="Q1052" s="7">
        <f t="shared" si="36"/>
        <v>7.7824135384615412</v>
      </c>
      <c r="R1052" s="60">
        <v>309.54583333333341</v>
      </c>
      <c r="S1052" s="61">
        <v>2258.6321275000005</v>
      </c>
      <c r="T1052" s="91"/>
      <c r="U1052" s="89">
        <v>72988.036465420664</v>
      </c>
      <c r="V1052" s="77">
        <v>3.4456312932534157E-3</v>
      </c>
      <c r="W1052" s="80">
        <v>1.0662587891576714E-4</v>
      </c>
      <c r="X1052" s="86">
        <f t="shared" si="35"/>
        <v>12148.570187059286</v>
      </c>
    </row>
    <row r="1053" spans="1:24" x14ac:dyDescent="0.3">
      <c r="A1053" s="99">
        <v>2009</v>
      </c>
      <c r="B1053" s="100">
        <v>39980</v>
      </c>
      <c r="C1053" s="33">
        <v>6</v>
      </c>
      <c r="D1053" s="2">
        <v>16</v>
      </c>
      <c r="E1053" s="33">
        <v>167</v>
      </c>
      <c r="F1053" s="92">
        <v>532</v>
      </c>
      <c r="G1053" s="4">
        <v>18.986666666666668</v>
      </c>
      <c r="H1053" s="37">
        <v>309.76458333333329</v>
      </c>
      <c r="I1053" s="4">
        <v>21.044583333333335</v>
      </c>
      <c r="J1053" s="37" t="s">
        <v>27</v>
      </c>
      <c r="K1053" s="4" t="s">
        <v>27</v>
      </c>
      <c r="L1053" s="37" t="s">
        <v>27</v>
      </c>
      <c r="M1053" s="4" t="s">
        <v>27</v>
      </c>
      <c r="N1053" s="63">
        <v>90.521192857142907</v>
      </c>
      <c r="O1053" s="6">
        <v>90.521192857142907</v>
      </c>
      <c r="P1053" s="37">
        <v>7.8210310628571467</v>
      </c>
      <c r="Q1053" s="7">
        <f t="shared" si="36"/>
        <v>7.8210310628571476</v>
      </c>
      <c r="R1053" s="60">
        <v>309.76458333333329</v>
      </c>
      <c r="S1053" s="61">
        <v>2260.2282587499994</v>
      </c>
      <c r="T1053" s="91"/>
      <c r="U1053" s="89">
        <v>72891.15264453509</v>
      </c>
      <c r="V1053" s="77">
        <v>3.4602837269110615E-3</v>
      </c>
      <c r="W1053" s="80">
        <v>1.0729739864311938E-4</v>
      </c>
      <c r="X1053" s="86">
        <f t="shared" si="35"/>
        <v>12156.391218122142</v>
      </c>
    </row>
    <row r="1054" spans="1:24" x14ac:dyDescent="0.3">
      <c r="A1054" s="99">
        <v>2009</v>
      </c>
      <c r="B1054" s="100">
        <v>39981</v>
      </c>
      <c r="C1054" s="33">
        <v>6</v>
      </c>
      <c r="D1054" s="2">
        <v>17</v>
      </c>
      <c r="E1054" s="33">
        <v>168</v>
      </c>
      <c r="F1054" s="92">
        <v>533</v>
      </c>
      <c r="G1054" s="4">
        <v>18.165625000000002</v>
      </c>
      <c r="H1054" s="37">
        <v>309.7833333333333</v>
      </c>
      <c r="I1054" s="4">
        <v>22.346145833333331</v>
      </c>
      <c r="J1054" s="37" t="s">
        <v>27</v>
      </c>
      <c r="K1054" s="4" t="s">
        <v>27</v>
      </c>
      <c r="L1054" s="37" t="s">
        <v>27</v>
      </c>
      <c r="M1054" s="4" t="s">
        <v>27</v>
      </c>
      <c r="N1054" s="63" t="s">
        <v>27</v>
      </c>
      <c r="O1054" s="6">
        <v>109.840652678571</v>
      </c>
      <c r="P1054" s="37" t="s">
        <v>27</v>
      </c>
      <c r="Q1054" s="7">
        <f t="shared" si="36"/>
        <v>9.4902323914285365</v>
      </c>
      <c r="R1054" s="60">
        <v>309.7833333333333</v>
      </c>
      <c r="S1054" s="61">
        <v>2260.3650699999994</v>
      </c>
      <c r="T1054" s="91"/>
      <c r="U1054" s="89">
        <v>72794.268823649516</v>
      </c>
      <c r="V1054" s="77" t="s">
        <v>27</v>
      </c>
      <c r="W1054" s="80" t="s">
        <v>27</v>
      </c>
      <c r="X1054" s="86">
        <f t="shared" ref="X1054:X1097" si="37">X1053+Q1054</f>
        <v>12165.881450513571</v>
      </c>
    </row>
    <row r="1055" spans="1:24" x14ac:dyDescent="0.3">
      <c r="A1055" s="99">
        <v>2009</v>
      </c>
      <c r="B1055" s="100">
        <v>39982</v>
      </c>
      <c r="C1055" s="33">
        <v>6</v>
      </c>
      <c r="D1055" s="2">
        <v>18</v>
      </c>
      <c r="E1055" s="33">
        <v>169</v>
      </c>
      <c r="F1055" s="92">
        <v>534</v>
      </c>
      <c r="G1055" s="4">
        <v>19.463749999999997</v>
      </c>
      <c r="H1055" s="37">
        <v>308.68333333333322</v>
      </c>
      <c r="I1055" s="4">
        <v>23.905833333333334</v>
      </c>
      <c r="J1055" s="37" t="s">
        <v>27</v>
      </c>
      <c r="K1055" s="4" t="s">
        <v>27</v>
      </c>
      <c r="L1055" s="37" t="s">
        <v>27</v>
      </c>
      <c r="M1055" s="4" t="s">
        <v>27</v>
      </c>
      <c r="N1055" s="63">
        <v>129.1601125</v>
      </c>
      <c r="O1055" s="6">
        <v>129.1601125</v>
      </c>
      <c r="P1055" s="37">
        <v>11.159433719999999</v>
      </c>
      <c r="Q1055" s="7">
        <f t="shared" si="36"/>
        <v>11.159433719999999</v>
      </c>
      <c r="R1055" s="60">
        <v>308.68333333333322</v>
      </c>
      <c r="S1055" s="61">
        <v>2252.3388099999993</v>
      </c>
      <c r="T1055" s="91"/>
      <c r="U1055" s="89">
        <v>72697.385002763942</v>
      </c>
      <c r="V1055" s="77">
        <v>4.9545981583472348E-3</v>
      </c>
      <c r="W1055" s="80">
        <v>1.5350529760562527E-4</v>
      </c>
      <c r="X1055" s="86">
        <f t="shared" si="37"/>
        <v>12177.040884233571</v>
      </c>
    </row>
    <row r="1056" spans="1:24" x14ac:dyDescent="0.3">
      <c r="A1056" s="99">
        <v>2009</v>
      </c>
      <c r="B1056" s="100">
        <v>39983</v>
      </c>
      <c r="C1056" s="33">
        <v>6</v>
      </c>
      <c r="D1056" s="2">
        <v>19</v>
      </c>
      <c r="E1056" s="33">
        <v>170</v>
      </c>
      <c r="F1056" s="92">
        <v>535</v>
      </c>
      <c r="G1056" s="4">
        <v>17.621041666666663</v>
      </c>
      <c r="H1056" s="37">
        <v>307.60208333333333</v>
      </c>
      <c r="I1056" s="4">
        <v>20.994999999999997</v>
      </c>
      <c r="J1056" s="37" t="s">
        <v>27</v>
      </c>
      <c r="K1056" s="4" t="s">
        <v>27</v>
      </c>
      <c r="L1056" s="37" t="s">
        <v>27</v>
      </c>
      <c r="M1056" s="4" t="s">
        <v>27</v>
      </c>
      <c r="N1056" s="63">
        <v>86.674512500000006</v>
      </c>
      <c r="O1056" s="6">
        <v>86.674512500000006</v>
      </c>
      <c r="P1056" s="37">
        <v>7.4886778800000009</v>
      </c>
      <c r="Q1056" s="7">
        <f t="shared" si="36"/>
        <v>7.48867788</v>
      </c>
      <c r="R1056" s="60">
        <v>307.60208333333333</v>
      </c>
      <c r="S1056" s="61">
        <v>2244.4493612499996</v>
      </c>
      <c r="T1056" s="91"/>
      <c r="U1056" s="89">
        <v>72600.501181878368</v>
      </c>
      <c r="V1056" s="77">
        <v>3.3365323403105594E-3</v>
      </c>
      <c r="W1056" s="80">
        <v>1.0314912098525886E-4</v>
      </c>
      <c r="X1056" s="86">
        <f t="shared" si="37"/>
        <v>12184.52956211357</v>
      </c>
    </row>
    <row r="1057" spans="1:24" x14ac:dyDescent="0.3">
      <c r="A1057" s="99">
        <v>2009</v>
      </c>
      <c r="B1057" s="100">
        <v>39984</v>
      </c>
      <c r="C1057" s="33">
        <v>6</v>
      </c>
      <c r="D1057" s="2">
        <v>20</v>
      </c>
      <c r="E1057" s="33">
        <v>171</v>
      </c>
      <c r="F1057" s="92">
        <v>536</v>
      </c>
      <c r="G1057" s="4">
        <v>19.095208333333336</v>
      </c>
      <c r="H1057" s="37">
        <v>307.00624999999997</v>
      </c>
      <c r="I1057" s="4">
        <v>21.774791666666662</v>
      </c>
      <c r="J1057" s="37" t="s">
        <v>27</v>
      </c>
      <c r="K1057" s="4" t="s">
        <v>27</v>
      </c>
      <c r="L1057" s="37" t="s">
        <v>27</v>
      </c>
      <c r="M1057" s="4" t="s">
        <v>27</v>
      </c>
      <c r="N1057" s="63">
        <v>50.682242857142903</v>
      </c>
      <c r="O1057" s="6">
        <v>50.682242857142903</v>
      </c>
      <c r="P1057" s="37">
        <v>4.378945782857147</v>
      </c>
      <c r="Q1057" s="7">
        <f t="shared" si="36"/>
        <v>4.378945782857147</v>
      </c>
      <c r="R1057" s="60">
        <v>307.00624999999997</v>
      </c>
      <c r="S1057" s="61">
        <v>2240.1018037499998</v>
      </c>
      <c r="T1057" s="91"/>
      <c r="U1057" s="89">
        <v>72503.617360992794</v>
      </c>
      <c r="V1057" s="77">
        <v>1.9547976683589362E-3</v>
      </c>
      <c r="W1057" s="80">
        <v>6.039623872909044E-5</v>
      </c>
      <c r="X1057" s="86">
        <f t="shared" si="37"/>
        <v>12188.908507896427</v>
      </c>
    </row>
    <row r="1058" spans="1:24" x14ac:dyDescent="0.3">
      <c r="A1058" s="99">
        <v>2009</v>
      </c>
      <c r="B1058" s="100">
        <v>39985</v>
      </c>
      <c r="C1058" s="33">
        <v>6</v>
      </c>
      <c r="D1058" s="2">
        <v>21</v>
      </c>
      <c r="E1058" s="33">
        <v>172</v>
      </c>
      <c r="F1058" s="92">
        <v>537</v>
      </c>
      <c r="G1058" s="4">
        <v>21.087500000000002</v>
      </c>
      <c r="H1058" s="37">
        <v>306.46875000000006</v>
      </c>
      <c r="I1058" s="4">
        <v>23.061875000000001</v>
      </c>
      <c r="J1058" s="37" t="s">
        <v>27</v>
      </c>
      <c r="K1058" s="4" t="s">
        <v>27</v>
      </c>
      <c r="L1058" s="37" t="s">
        <v>27</v>
      </c>
      <c r="M1058" s="4" t="s">
        <v>27</v>
      </c>
      <c r="N1058" s="63">
        <v>77.108666666666693</v>
      </c>
      <c r="O1058" s="6">
        <v>77.108666666666693</v>
      </c>
      <c r="P1058" s="37">
        <v>6.6621888000000027</v>
      </c>
      <c r="Q1058" s="7">
        <f t="shared" si="36"/>
        <v>6.6621888000000018</v>
      </c>
      <c r="R1058" s="60">
        <v>306.46875000000006</v>
      </c>
      <c r="S1058" s="61">
        <v>2236.1798812500001</v>
      </c>
      <c r="T1058" s="91"/>
      <c r="U1058" s="89">
        <v>72406.73354010722</v>
      </c>
      <c r="V1058" s="77">
        <v>2.9792723098268428E-3</v>
      </c>
      <c r="W1058" s="80">
        <v>9.2010624900095965E-5</v>
      </c>
      <c r="X1058" s="86">
        <f t="shared" si="37"/>
        <v>12195.570696696428</v>
      </c>
    </row>
    <row r="1059" spans="1:24" x14ac:dyDescent="0.3">
      <c r="A1059" s="99">
        <v>2009</v>
      </c>
      <c r="B1059" s="100">
        <v>39986</v>
      </c>
      <c r="C1059" s="33">
        <v>6</v>
      </c>
      <c r="D1059" s="2">
        <v>22</v>
      </c>
      <c r="E1059" s="33">
        <v>173</v>
      </c>
      <c r="F1059" s="92">
        <v>538</v>
      </c>
      <c r="G1059" s="4">
        <v>19.443958333333338</v>
      </c>
      <c r="H1059" s="37">
        <v>306.51458333333335</v>
      </c>
      <c r="I1059" s="4">
        <v>21.780208333333334</v>
      </c>
      <c r="J1059" s="37" t="s">
        <v>27</v>
      </c>
      <c r="K1059" s="4" t="s">
        <v>27</v>
      </c>
      <c r="L1059" s="37" t="s">
        <v>27</v>
      </c>
      <c r="M1059" s="4" t="s">
        <v>27</v>
      </c>
      <c r="N1059" s="63">
        <v>112.424248648649</v>
      </c>
      <c r="O1059" s="6">
        <v>112.424248648649</v>
      </c>
      <c r="P1059" s="37">
        <v>9.7134550832432733</v>
      </c>
      <c r="Q1059" s="7">
        <f t="shared" si="36"/>
        <v>9.7134550832432733</v>
      </c>
      <c r="R1059" s="60">
        <v>306.51458333333335</v>
      </c>
      <c r="S1059" s="61">
        <v>2236.5143087500001</v>
      </c>
      <c r="T1059" s="91"/>
      <c r="U1059" s="89">
        <v>72309.849719221646</v>
      </c>
      <c r="V1059" s="77">
        <v>4.343122261834388E-3</v>
      </c>
      <c r="W1059" s="80">
        <v>1.3433100913583023E-4</v>
      </c>
      <c r="X1059" s="86">
        <f t="shared" si="37"/>
        <v>12205.284151779671</v>
      </c>
    </row>
    <row r="1060" spans="1:24" x14ac:dyDescent="0.3">
      <c r="A1060" s="99">
        <v>2009</v>
      </c>
      <c r="B1060" s="100">
        <v>39987</v>
      </c>
      <c r="C1060" s="33">
        <v>6</v>
      </c>
      <c r="D1060" s="2">
        <v>23</v>
      </c>
      <c r="E1060" s="33">
        <v>174</v>
      </c>
      <c r="F1060" s="92">
        <v>539</v>
      </c>
      <c r="G1060" s="4">
        <v>18.456041666666671</v>
      </c>
      <c r="H1060" s="37">
        <v>308.08958333333345</v>
      </c>
      <c r="I1060" s="4">
        <v>21.232916666666664</v>
      </c>
      <c r="J1060" s="37" t="s">
        <v>27</v>
      </c>
      <c r="K1060" s="4" t="s">
        <v>27</v>
      </c>
      <c r="L1060" s="37" t="s">
        <v>27</v>
      </c>
      <c r="M1060" s="4" t="s">
        <v>27</v>
      </c>
      <c r="N1060" s="63">
        <v>88.302397368421097</v>
      </c>
      <c r="O1060" s="6">
        <v>88.302397368421097</v>
      </c>
      <c r="P1060" s="37">
        <v>7.629327132631583</v>
      </c>
      <c r="Q1060" s="7">
        <f t="shared" si="36"/>
        <v>7.6293271326315839</v>
      </c>
      <c r="R1060" s="60">
        <v>308.08958333333345</v>
      </c>
      <c r="S1060" s="61">
        <v>2248.0064537500007</v>
      </c>
      <c r="T1060" s="91"/>
      <c r="U1060" s="89">
        <v>72212.965898336071</v>
      </c>
      <c r="V1060" s="77">
        <v>3.3938190523896223E-3</v>
      </c>
      <c r="W1060" s="80">
        <v>1.0565037784727491E-4</v>
      </c>
      <c r="X1060" s="86">
        <f t="shared" si="37"/>
        <v>12212.913478912304</v>
      </c>
    </row>
    <row r="1061" spans="1:24" x14ac:dyDescent="0.3">
      <c r="A1061" s="99">
        <v>2009</v>
      </c>
      <c r="B1061" s="100">
        <v>39988</v>
      </c>
      <c r="C1061" s="33">
        <v>6</v>
      </c>
      <c r="D1061" s="2">
        <v>24</v>
      </c>
      <c r="E1061" s="33">
        <v>175</v>
      </c>
      <c r="F1061" s="92">
        <v>540</v>
      </c>
      <c r="G1061" s="4">
        <v>16.556874999999998</v>
      </c>
      <c r="H1061" s="37">
        <v>308.89791666666656</v>
      </c>
      <c r="I1061" s="4">
        <v>19.828437500000003</v>
      </c>
      <c r="J1061" s="37" t="s">
        <v>27</v>
      </c>
      <c r="K1061" s="4" t="s">
        <v>27</v>
      </c>
      <c r="L1061" s="37" t="s">
        <v>27</v>
      </c>
      <c r="M1061" s="4" t="s">
        <v>27</v>
      </c>
      <c r="N1061" s="63">
        <v>91.685686956521707</v>
      </c>
      <c r="O1061" s="6">
        <v>91.685686956521707</v>
      </c>
      <c r="P1061" s="37">
        <v>7.9216433530434749</v>
      </c>
      <c r="Q1061" s="7">
        <f t="shared" si="36"/>
        <v>7.9216433530434758</v>
      </c>
      <c r="R1061" s="60">
        <v>308.89791666666656</v>
      </c>
      <c r="S1061" s="61">
        <v>2253.9045387499991</v>
      </c>
      <c r="T1061" s="91"/>
      <c r="U1061" s="89">
        <v>72116.082077450497</v>
      </c>
      <c r="V1061" s="77">
        <v>3.5146312618176663E-3</v>
      </c>
      <c r="W1061" s="80">
        <v>1.098457254587939E-4</v>
      </c>
      <c r="X1061" s="86">
        <f t="shared" si="37"/>
        <v>12220.835122265347</v>
      </c>
    </row>
    <row r="1062" spans="1:24" x14ac:dyDescent="0.3">
      <c r="A1062" s="99">
        <v>2009</v>
      </c>
      <c r="B1062" s="100">
        <v>39989</v>
      </c>
      <c r="C1062" s="33">
        <v>6</v>
      </c>
      <c r="D1062" s="2">
        <v>25</v>
      </c>
      <c r="E1062" s="33">
        <v>176</v>
      </c>
      <c r="F1062" s="92">
        <v>541</v>
      </c>
      <c r="G1062" s="4">
        <v>15.056041666666667</v>
      </c>
      <c r="H1062" s="37">
        <v>309.05833333333339</v>
      </c>
      <c r="I1062" s="4">
        <v>18.990416666666665</v>
      </c>
      <c r="J1062" s="37">
        <v>8.8714444444444442</v>
      </c>
      <c r="K1062" s="4">
        <v>11.215999999999999</v>
      </c>
      <c r="L1062" s="37">
        <v>14.612555555555558</v>
      </c>
      <c r="M1062" s="4">
        <v>18.115222222222222</v>
      </c>
      <c r="N1062" s="63">
        <v>54.074100000000001</v>
      </c>
      <c r="O1062" s="6">
        <v>54.074100000000001</v>
      </c>
      <c r="P1062" s="37">
        <v>4.6720022400000003</v>
      </c>
      <c r="Q1062" s="7">
        <f t="shared" si="36"/>
        <v>4.6720022400000003</v>
      </c>
      <c r="R1062" s="60">
        <v>309.05833333333339</v>
      </c>
      <c r="S1062" s="61">
        <v>2255.0750350000003</v>
      </c>
      <c r="T1062" s="91"/>
      <c r="U1062" s="89">
        <v>72019.198256564923</v>
      </c>
      <c r="V1062" s="77">
        <v>2.0717724100031997E-3</v>
      </c>
      <c r="W1062" s="80">
        <v>6.4871622471500135E-5</v>
      </c>
      <c r="X1062" s="86">
        <f t="shared" si="37"/>
        <v>12225.507124505348</v>
      </c>
    </row>
    <row r="1063" spans="1:24" x14ac:dyDescent="0.3">
      <c r="A1063" s="99">
        <v>2009</v>
      </c>
      <c r="B1063" s="100">
        <v>39990</v>
      </c>
      <c r="C1063" s="33">
        <v>6</v>
      </c>
      <c r="D1063" s="2">
        <v>26</v>
      </c>
      <c r="E1063" s="33">
        <v>177</v>
      </c>
      <c r="F1063" s="92">
        <v>542</v>
      </c>
      <c r="G1063" s="4">
        <v>16.886041666666667</v>
      </c>
      <c r="H1063" s="37">
        <v>308.70208333333341</v>
      </c>
      <c r="I1063" s="4">
        <v>21.053333333333331</v>
      </c>
      <c r="J1063" s="37">
        <v>8.8831249999999997</v>
      </c>
      <c r="K1063" s="4">
        <v>11.301527777777777</v>
      </c>
      <c r="L1063" s="37">
        <v>14.891388888888889</v>
      </c>
      <c r="M1063" s="4">
        <v>19.610763888888886</v>
      </c>
      <c r="N1063" s="63" t="s">
        <v>27</v>
      </c>
      <c r="O1063" s="6">
        <v>79.939425999999997</v>
      </c>
      <c r="P1063" s="37" t="s">
        <v>27</v>
      </c>
      <c r="Q1063" s="7">
        <f t="shared" si="36"/>
        <v>6.9067664064000001</v>
      </c>
      <c r="R1063" s="60">
        <v>308.70208333333341</v>
      </c>
      <c r="S1063" s="61">
        <v>2252.4756212500006</v>
      </c>
      <c r="T1063" s="91"/>
      <c r="U1063" s="89">
        <v>71922.314435679349</v>
      </c>
      <c r="V1063" s="77" t="s">
        <v>27</v>
      </c>
      <c r="W1063" s="80" t="s">
        <v>27</v>
      </c>
      <c r="X1063" s="86">
        <f t="shared" si="37"/>
        <v>12232.413890911748</v>
      </c>
    </row>
    <row r="1064" spans="1:24" x14ac:dyDescent="0.3">
      <c r="A1064" s="99">
        <v>2009</v>
      </c>
      <c r="B1064" s="100">
        <v>39991</v>
      </c>
      <c r="C1064" s="33">
        <v>6</v>
      </c>
      <c r="D1064" s="2">
        <v>27</v>
      </c>
      <c r="E1064" s="33">
        <v>178</v>
      </c>
      <c r="F1064" s="92">
        <v>543</v>
      </c>
      <c r="G1064" s="4">
        <v>19.224791666666665</v>
      </c>
      <c r="H1064" s="37">
        <v>308.46875000000006</v>
      </c>
      <c r="I1064" s="4">
        <v>22.01927083333333</v>
      </c>
      <c r="J1064" s="37">
        <v>9.0491666666666664</v>
      </c>
      <c r="K1064" s="4">
        <v>10.819027777777777</v>
      </c>
      <c r="L1064" s="37">
        <v>13.611874999999996</v>
      </c>
      <c r="M1064" s="4">
        <v>19.348819444444445</v>
      </c>
      <c r="N1064" s="63">
        <v>105.80475199999999</v>
      </c>
      <c r="O1064" s="6">
        <v>105.80475199999999</v>
      </c>
      <c r="P1064" s="37">
        <v>9.1415305727999989</v>
      </c>
      <c r="Q1064" s="7">
        <f t="shared" si="36"/>
        <v>9.1415305727999989</v>
      </c>
      <c r="R1064" s="60">
        <v>308.46875000000006</v>
      </c>
      <c r="S1064" s="61">
        <v>2250.7730812500004</v>
      </c>
      <c r="T1064" s="91"/>
      <c r="U1064" s="89">
        <v>71825.430614793775</v>
      </c>
      <c r="V1064" s="77">
        <v>4.0615069768486448E-3</v>
      </c>
      <c r="W1064" s="80">
        <v>1.2727428843172339E-4</v>
      </c>
      <c r="X1064" s="86">
        <f t="shared" si="37"/>
        <v>12241.555421484549</v>
      </c>
    </row>
    <row r="1065" spans="1:24" x14ac:dyDescent="0.3">
      <c r="A1065" s="99">
        <v>2009</v>
      </c>
      <c r="B1065" s="100">
        <v>39992</v>
      </c>
      <c r="C1065" s="33">
        <v>6</v>
      </c>
      <c r="D1065" s="2">
        <v>28</v>
      </c>
      <c r="E1065" s="33">
        <v>179</v>
      </c>
      <c r="F1065" s="92">
        <v>544</v>
      </c>
      <c r="G1065" s="4">
        <v>18.548750000000002</v>
      </c>
      <c r="H1065" s="37">
        <v>307.94583333333327</v>
      </c>
      <c r="I1065" s="4">
        <v>22.227083333333336</v>
      </c>
      <c r="J1065" s="37">
        <v>9.1506249999999998</v>
      </c>
      <c r="K1065" s="4">
        <v>10.404305555555553</v>
      </c>
      <c r="L1065" s="37">
        <v>12.933749999999996</v>
      </c>
      <c r="M1065" s="4">
        <v>19.828611111111105</v>
      </c>
      <c r="N1065" s="63">
        <v>129.127294444444</v>
      </c>
      <c r="O1065" s="6">
        <v>129.127294444444</v>
      </c>
      <c r="P1065" s="37">
        <v>11.15659823999996</v>
      </c>
      <c r="Q1065" s="7">
        <f t="shared" si="36"/>
        <v>11.156598239999962</v>
      </c>
      <c r="R1065" s="60">
        <v>307.94583333333327</v>
      </c>
      <c r="S1065" s="61">
        <v>2246.9575674999996</v>
      </c>
      <c r="T1065" s="91"/>
      <c r="U1065" s="89">
        <v>71728.546793908201</v>
      </c>
      <c r="V1065" s="77">
        <v>4.9652020142120293E-3</v>
      </c>
      <c r="W1065" s="80">
        <v>1.5553916451221725E-4</v>
      </c>
      <c r="X1065" s="86">
        <f t="shared" si="37"/>
        <v>12252.712019724549</v>
      </c>
    </row>
    <row r="1066" spans="1:24" x14ac:dyDescent="0.3">
      <c r="A1066" s="99">
        <v>2009</v>
      </c>
      <c r="B1066" s="100">
        <v>39993</v>
      </c>
      <c r="C1066" s="33">
        <v>6</v>
      </c>
      <c r="D1066" s="2">
        <v>29</v>
      </c>
      <c r="E1066" s="33">
        <v>180</v>
      </c>
      <c r="F1066" s="92">
        <v>545</v>
      </c>
      <c r="G1066" s="4">
        <v>13.433125000000006</v>
      </c>
      <c r="H1066" s="37">
        <v>307.40208333333322</v>
      </c>
      <c r="I1066" s="4">
        <v>18.346145833333335</v>
      </c>
      <c r="J1066" s="37">
        <v>9.3265277777777769</v>
      </c>
      <c r="K1066" s="4">
        <v>10.660138888888888</v>
      </c>
      <c r="L1066" s="37">
        <v>13.302500000000002</v>
      </c>
      <c r="M1066" s="4">
        <v>17.72861111111111</v>
      </c>
      <c r="N1066" s="63" t="s">
        <v>27</v>
      </c>
      <c r="O1066" s="6">
        <v>131.49863813131299</v>
      </c>
      <c r="P1066" s="37" t="s">
        <v>27</v>
      </c>
      <c r="Q1066" s="7">
        <f t="shared" si="36"/>
        <v>11.361482334545443</v>
      </c>
      <c r="R1066" s="60">
        <v>307.40208333333322</v>
      </c>
      <c r="S1066" s="61">
        <v>2242.9900412499992</v>
      </c>
      <c r="T1066" s="91"/>
      <c r="U1066" s="89">
        <v>71631.662973022627</v>
      </c>
      <c r="V1066" s="77" t="s">
        <v>27</v>
      </c>
      <c r="W1066" s="80" t="s">
        <v>27</v>
      </c>
      <c r="X1066" s="86">
        <f t="shared" si="37"/>
        <v>12264.073502059095</v>
      </c>
    </row>
    <row r="1067" spans="1:24" x14ac:dyDescent="0.3">
      <c r="A1067" s="99">
        <v>2009</v>
      </c>
      <c r="B1067" s="100">
        <v>39994</v>
      </c>
      <c r="C1067" s="33">
        <v>6</v>
      </c>
      <c r="D1067" s="2">
        <v>30</v>
      </c>
      <c r="E1067" s="33">
        <v>181</v>
      </c>
      <c r="F1067" s="92">
        <v>546</v>
      </c>
      <c r="G1067" s="4">
        <v>16.668125</v>
      </c>
      <c r="H1067" s="37">
        <v>307.18333333333322</v>
      </c>
      <c r="I1067" s="4">
        <v>21.497604166666665</v>
      </c>
      <c r="J1067" s="37">
        <v>9.2786805555555549</v>
      </c>
      <c r="K1067" s="4">
        <v>10.510833333333336</v>
      </c>
      <c r="L1067" s="37">
        <v>13.266666666666666</v>
      </c>
      <c r="M1067" s="4">
        <v>17.620208333333327</v>
      </c>
      <c r="N1067" s="63" t="s">
        <v>27</v>
      </c>
      <c r="O1067" s="6">
        <v>133.869981818182</v>
      </c>
      <c r="P1067" s="37" t="s">
        <v>27</v>
      </c>
      <c r="Q1067" s="7">
        <f t="shared" si="36"/>
        <v>11.566366429090925</v>
      </c>
      <c r="R1067" s="60">
        <v>307.18333333333322</v>
      </c>
      <c r="S1067" s="61">
        <v>2241.3939099999993</v>
      </c>
      <c r="T1067" s="91"/>
      <c r="U1067" s="89">
        <v>71534.779152137053</v>
      </c>
      <c r="V1067" s="77" t="s">
        <v>27</v>
      </c>
      <c r="W1067" s="80" t="s">
        <v>27</v>
      </c>
      <c r="X1067" s="86">
        <f t="shared" si="37"/>
        <v>12275.639868488186</v>
      </c>
    </row>
    <row r="1068" spans="1:24" x14ac:dyDescent="0.3">
      <c r="A1068" s="99">
        <v>2009</v>
      </c>
      <c r="B1068" s="100">
        <v>39995</v>
      </c>
      <c r="C1068" s="33">
        <v>7</v>
      </c>
      <c r="D1068" s="2">
        <v>1</v>
      </c>
      <c r="E1068" s="33">
        <v>182</v>
      </c>
      <c r="F1068" s="92">
        <v>547</v>
      </c>
      <c r="G1068" s="4">
        <v>20.380208333333329</v>
      </c>
      <c r="H1068" s="37">
        <v>306.49583333333334</v>
      </c>
      <c r="I1068" s="4">
        <v>22.644895833333329</v>
      </c>
      <c r="J1068" s="37">
        <v>9.2924999999999986</v>
      </c>
      <c r="K1068" s="4">
        <v>10.482013888888886</v>
      </c>
      <c r="L1068" s="37">
        <v>13.057569444444445</v>
      </c>
      <c r="M1068" s="4">
        <v>18.544305555555557</v>
      </c>
      <c r="N1068" s="63" t="s">
        <v>27</v>
      </c>
      <c r="O1068" s="6">
        <v>136.24132550505101</v>
      </c>
      <c r="P1068" s="37" t="s">
        <v>27</v>
      </c>
      <c r="Q1068" s="7">
        <f t="shared" si="36"/>
        <v>11.771250523636407</v>
      </c>
      <c r="R1068" s="60">
        <v>306.49583333333334</v>
      </c>
      <c r="S1068" s="61">
        <v>2236.3774974999997</v>
      </c>
      <c r="T1068" s="91"/>
      <c r="U1068" s="89">
        <v>71437.895331251479</v>
      </c>
      <c r="V1068" s="77" t="s">
        <v>27</v>
      </c>
      <c r="W1068" s="80" t="s">
        <v>27</v>
      </c>
      <c r="X1068" s="86">
        <f t="shared" si="37"/>
        <v>12287.411119011822</v>
      </c>
    </row>
    <row r="1069" spans="1:24" x14ac:dyDescent="0.3">
      <c r="A1069" s="99">
        <v>2009</v>
      </c>
      <c r="B1069" s="100">
        <v>39996</v>
      </c>
      <c r="C1069" s="33">
        <v>7</v>
      </c>
      <c r="D1069" s="2">
        <v>2</v>
      </c>
      <c r="E1069" s="33">
        <v>183</v>
      </c>
      <c r="F1069" s="92">
        <v>548</v>
      </c>
      <c r="G1069" s="4">
        <v>22.642916666666668</v>
      </c>
      <c r="H1069" s="37">
        <v>306.4319148936172</v>
      </c>
      <c r="I1069" s="4">
        <v>24.760208333333331</v>
      </c>
      <c r="J1069" s="37">
        <v>9.4070833333333326</v>
      </c>
      <c r="K1069" s="4">
        <v>10.363125000000002</v>
      </c>
      <c r="L1069" s="37">
        <v>13.01673611111111</v>
      </c>
      <c r="M1069" s="4">
        <v>19.640763888888895</v>
      </c>
      <c r="N1069" s="63" t="s">
        <v>27</v>
      </c>
      <c r="O1069" s="6">
        <v>138.612669191919</v>
      </c>
      <c r="P1069" s="37" t="s">
        <v>27</v>
      </c>
      <c r="Q1069" s="7">
        <f t="shared" si="36"/>
        <v>11.976134618181803</v>
      </c>
      <c r="R1069" s="60">
        <v>306.4319148936172</v>
      </c>
      <c r="S1069" s="61">
        <v>2235.9111102127672</v>
      </c>
      <c r="T1069" s="91"/>
      <c r="U1069" s="89">
        <v>71341.011510365905</v>
      </c>
      <c r="V1069" s="77" t="s">
        <v>27</v>
      </c>
      <c r="W1069" s="80" t="s">
        <v>27</v>
      </c>
      <c r="X1069" s="86">
        <f t="shared" si="37"/>
        <v>12299.387253630004</v>
      </c>
    </row>
    <row r="1070" spans="1:24" x14ac:dyDescent="0.3">
      <c r="A1070" s="99">
        <v>2009</v>
      </c>
      <c r="B1070" s="100">
        <v>39997</v>
      </c>
      <c r="C1070" s="33">
        <v>7</v>
      </c>
      <c r="D1070" s="2">
        <v>3</v>
      </c>
      <c r="E1070" s="33">
        <v>184</v>
      </c>
      <c r="F1070" s="92">
        <v>549</v>
      </c>
      <c r="G1070" s="4">
        <v>20.960416666666664</v>
      </c>
      <c r="H1070" s="37">
        <v>307.28958333333327</v>
      </c>
      <c r="I1070" s="4">
        <v>24.717604166666668</v>
      </c>
      <c r="J1070" s="37">
        <v>9.4479166666666696</v>
      </c>
      <c r="K1070" s="4">
        <v>10.386805555555556</v>
      </c>
      <c r="L1070" s="37">
        <v>13.073819444444444</v>
      </c>
      <c r="M1070" s="4">
        <v>21.099930555555559</v>
      </c>
      <c r="N1070" s="63" t="s">
        <v>27</v>
      </c>
      <c r="O1070" s="6">
        <v>140.98401287878801</v>
      </c>
      <c r="P1070" s="37" t="s">
        <v>27</v>
      </c>
      <c r="Q1070" s="7">
        <f t="shared" si="36"/>
        <v>12.181018712727282</v>
      </c>
      <c r="R1070" s="60">
        <v>307.28958333333327</v>
      </c>
      <c r="S1070" s="61">
        <v>2242.1691737499991</v>
      </c>
      <c r="T1070" s="91"/>
      <c r="U1070" s="89">
        <v>71244.12768948033</v>
      </c>
      <c r="V1070" s="77" t="s">
        <v>27</v>
      </c>
      <c r="W1070" s="80" t="s">
        <v>27</v>
      </c>
      <c r="X1070" s="86">
        <f t="shared" si="37"/>
        <v>12311.568272342731</v>
      </c>
    </row>
    <row r="1071" spans="1:24" x14ac:dyDescent="0.3">
      <c r="A1071" s="99">
        <v>2009</v>
      </c>
      <c r="B1071" s="100">
        <v>39998</v>
      </c>
      <c r="C1071" s="33">
        <v>7</v>
      </c>
      <c r="D1071" s="2">
        <v>4</v>
      </c>
      <c r="E1071" s="33">
        <v>185</v>
      </c>
      <c r="F1071" s="92">
        <v>550</v>
      </c>
      <c r="G1071" s="4">
        <v>19.230208333333334</v>
      </c>
      <c r="H1071" s="37">
        <v>306.58333333333337</v>
      </c>
      <c r="I1071" s="4">
        <v>23.643645833333338</v>
      </c>
      <c r="J1071" s="37">
        <v>9.4713888888888889</v>
      </c>
      <c r="K1071" s="4">
        <v>10.669166666666664</v>
      </c>
      <c r="L1071" s="37">
        <v>13.137569444444445</v>
      </c>
      <c r="M1071" s="4">
        <v>20.523958333333329</v>
      </c>
      <c r="N1071" s="63" t="s">
        <v>27</v>
      </c>
      <c r="O1071" s="6">
        <v>143.35535656565699</v>
      </c>
      <c r="P1071" s="37" t="s">
        <v>27</v>
      </c>
      <c r="Q1071" s="7">
        <f t="shared" si="36"/>
        <v>12.385902807272764</v>
      </c>
      <c r="R1071" s="60">
        <v>306.58333333333297</v>
      </c>
      <c r="S1071" s="61">
        <v>2237.0159499999972</v>
      </c>
      <c r="T1071" s="91"/>
      <c r="U1071" s="89">
        <v>71147.243868594756</v>
      </c>
      <c r="V1071" s="77" t="s">
        <v>27</v>
      </c>
      <c r="W1071" s="80" t="s">
        <v>27</v>
      </c>
      <c r="X1071" s="86">
        <f t="shared" si="37"/>
        <v>12323.954175150004</v>
      </c>
    </row>
    <row r="1072" spans="1:24" x14ac:dyDescent="0.3">
      <c r="A1072" s="99">
        <v>2009</v>
      </c>
      <c r="B1072" s="100">
        <v>39999</v>
      </c>
      <c r="C1072" s="33">
        <v>7</v>
      </c>
      <c r="D1072" s="2">
        <v>5</v>
      </c>
      <c r="E1072" s="33">
        <v>186</v>
      </c>
      <c r="F1072" s="92">
        <v>551</v>
      </c>
      <c r="G1072" s="4">
        <v>21.250625000000003</v>
      </c>
      <c r="H1072" s="37">
        <v>306.03958333333327</v>
      </c>
      <c r="I1072" s="4">
        <v>24.176666666666669</v>
      </c>
      <c r="J1072" s="37">
        <v>9.5229166666666654</v>
      </c>
      <c r="K1072" s="4">
        <v>10.486805555555556</v>
      </c>
      <c r="L1072" s="37">
        <v>13.396944444444438</v>
      </c>
      <c r="M1072" s="4">
        <v>20.294027777777774</v>
      </c>
      <c r="N1072" s="63" t="s">
        <v>27</v>
      </c>
      <c r="O1072" s="6">
        <v>145.72670025252501</v>
      </c>
      <c r="P1072" s="37" t="s">
        <v>27</v>
      </c>
      <c r="Q1072" s="7">
        <f t="shared" si="36"/>
        <v>12.590786901818159</v>
      </c>
      <c r="R1072" s="60">
        <v>306.03958333333327</v>
      </c>
      <c r="S1072" s="61">
        <v>2233.0484237499995</v>
      </c>
      <c r="T1072" s="91"/>
      <c r="U1072" s="89">
        <v>71050.360047709182</v>
      </c>
      <c r="V1072" s="77" t="s">
        <v>27</v>
      </c>
      <c r="W1072" s="80" t="s">
        <v>27</v>
      </c>
      <c r="X1072" s="86">
        <f t="shared" si="37"/>
        <v>12336.544962051821</v>
      </c>
    </row>
    <row r="1073" spans="1:24" x14ac:dyDescent="0.3">
      <c r="A1073" s="99">
        <v>2009</v>
      </c>
      <c r="B1073" s="100">
        <v>40000</v>
      </c>
      <c r="C1073" s="33">
        <v>7</v>
      </c>
      <c r="D1073" s="2">
        <v>6</v>
      </c>
      <c r="E1073" s="33">
        <v>187</v>
      </c>
      <c r="F1073" s="92">
        <v>552</v>
      </c>
      <c r="G1073" s="4">
        <v>21.136041666666667</v>
      </c>
      <c r="H1073" s="37">
        <v>305.5833333333332</v>
      </c>
      <c r="I1073" s="4">
        <v>25.209270833333331</v>
      </c>
      <c r="J1073" s="37">
        <v>9.518472222222222</v>
      </c>
      <c r="K1073" s="4">
        <v>10.618263888888889</v>
      </c>
      <c r="L1073" s="37">
        <v>13.422986111111115</v>
      </c>
      <c r="M1073" s="4">
        <v>21.26381944444444</v>
      </c>
      <c r="N1073" s="63" t="s">
        <v>27</v>
      </c>
      <c r="O1073" s="6">
        <v>148.09804393939399</v>
      </c>
      <c r="P1073" s="37" t="s">
        <v>27</v>
      </c>
      <c r="Q1073" s="7">
        <f t="shared" si="36"/>
        <v>12.79567099636364</v>
      </c>
      <c r="R1073" s="60">
        <v>305.5833333333332</v>
      </c>
      <c r="S1073" s="61">
        <v>2229.7193499999989</v>
      </c>
      <c r="T1073" s="91"/>
      <c r="U1073" s="89">
        <v>70953.476226823608</v>
      </c>
      <c r="V1073" s="77" t="s">
        <v>27</v>
      </c>
      <c r="W1073" s="80" t="s">
        <v>27</v>
      </c>
      <c r="X1073" s="86">
        <f t="shared" si="37"/>
        <v>12349.340633048185</v>
      </c>
    </row>
    <row r="1074" spans="1:24" x14ac:dyDescent="0.3">
      <c r="A1074" s="99">
        <v>2009</v>
      </c>
      <c r="B1074" s="100">
        <v>40001</v>
      </c>
      <c r="C1074" s="33">
        <v>7</v>
      </c>
      <c r="D1074" s="2">
        <v>7</v>
      </c>
      <c r="E1074" s="33">
        <v>188</v>
      </c>
      <c r="F1074" s="92">
        <v>553</v>
      </c>
      <c r="G1074" s="4">
        <v>20.965833333333332</v>
      </c>
      <c r="H1074" s="37">
        <v>305.04791666666665</v>
      </c>
      <c r="I1074" s="4">
        <v>25.16791666666667</v>
      </c>
      <c r="J1074" s="37">
        <v>9.4954166666666691</v>
      </c>
      <c r="K1074" s="4">
        <v>10.830625</v>
      </c>
      <c r="L1074" s="37">
        <v>13.049722222222222</v>
      </c>
      <c r="M1074" s="4">
        <v>21.062847222222221</v>
      </c>
      <c r="N1074" s="63" t="s">
        <v>27</v>
      </c>
      <c r="O1074" s="6">
        <v>150.469387626263</v>
      </c>
      <c r="P1074" s="37" t="s">
        <v>27</v>
      </c>
      <c r="Q1074" s="7">
        <f t="shared" si="36"/>
        <v>13.000555090909124</v>
      </c>
      <c r="R1074" s="60">
        <v>305.04791666666665</v>
      </c>
      <c r="S1074" s="61">
        <v>2225.8126287499999</v>
      </c>
      <c r="T1074" s="91"/>
      <c r="U1074" s="89">
        <v>70856.592405938034</v>
      </c>
      <c r="V1074" s="77" t="s">
        <v>27</v>
      </c>
      <c r="W1074" s="80" t="s">
        <v>27</v>
      </c>
      <c r="X1074" s="86">
        <f t="shared" si="37"/>
        <v>12362.341188139095</v>
      </c>
    </row>
    <row r="1075" spans="1:24" x14ac:dyDescent="0.3">
      <c r="A1075" s="99">
        <v>2009</v>
      </c>
      <c r="B1075" s="100">
        <v>40002</v>
      </c>
      <c r="C1075" s="33">
        <v>7</v>
      </c>
      <c r="D1075" s="2">
        <v>8</v>
      </c>
      <c r="E1075" s="33">
        <v>189</v>
      </c>
      <c r="F1075" s="92">
        <v>554</v>
      </c>
      <c r="G1075" s="4">
        <v>21.594999999999999</v>
      </c>
      <c r="H1075" s="37">
        <v>304.69166666666666</v>
      </c>
      <c r="I1075" s="4">
        <v>26.497395833333343</v>
      </c>
      <c r="J1075" s="37">
        <v>9.5918749999999999</v>
      </c>
      <c r="K1075" s="4">
        <v>10.966388888888888</v>
      </c>
      <c r="L1075" s="37">
        <v>13.147083333333335</v>
      </c>
      <c r="M1075" s="4">
        <v>21.642569444444444</v>
      </c>
      <c r="N1075" s="63" t="s">
        <v>27</v>
      </c>
      <c r="O1075" s="6">
        <v>152.84073131313099</v>
      </c>
      <c r="P1075" s="37" t="s">
        <v>27</v>
      </c>
      <c r="Q1075" s="7">
        <f t="shared" si="36"/>
        <v>13.205439185454518</v>
      </c>
      <c r="R1075" s="60">
        <v>304.69166666666666</v>
      </c>
      <c r="S1075" s="61">
        <v>2223.2132149999998</v>
      </c>
      <c r="T1075" s="91"/>
      <c r="U1075" s="89">
        <v>70759.70858505246</v>
      </c>
      <c r="V1075" s="77" t="s">
        <v>27</v>
      </c>
      <c r="W1075" s="80" t="s">
        <v>27</v>
      </c>
      <c r="X1075" s="86">
        <f t="shared" si="37"/>
        <v>12375.546627324549</v>
      </c>
    </row>
    <row r="1076" spans="1:24" x14ac:dyDescent="0.3">
      <c r="A1076" s="99">
        <v>2009</v>
      </c>
      <c r="B1076" s="100">
        <v>40003</v>
      </c>
      <c r="C1076" s="33">
        <v>7</v>
      </c>
      <c r="D1076" s="2">
        <v>9</v>
      </c>
      <c r="E1076" s="33">
        <v>190</v>
      </c>
      <c r="F1076" s="92">
        <v>555</v>
      </c>
      <c r="G1076" s="4">
        <v>21.692499999999999</v>
      </c>
      <c r="H1076" s="37">
        <v>303.99583333333351</v>
      </c>
      <c r="I1076" s="4">
        <v>26.610520833333332</v>
      </c>
      <c r="J1076" s="37">
        <v>9.6339583333333323</v>
      </c>
      <c r="K1076" s="4">
        <v>11.042916666666663</v>
      </c>
      <c r="L1076" s="37">
        <v>13.528819444444444</v>
      </c>
      <c r="M1076" s="4">
        <v>21.73138888888889</v>
      </c>
      <c r="N1076" s="63">
        <v>155.212075</v>
      </c>
      <c r="O1076" s="6">
        <v>155.212075</v>
      </c>
      <c r="P1076" s="37">
        <v>13.410323279999998</v>
      </c>
      <c r="Q1076" s="7">
        <f t="shared" si="36"/>
        <v>13.41032328</v>
      </c>
      <c r="R1076" s="60">
        <v>303.99583333333351</v>
      </c>
      <c r="S1076" s="61">
        <v>2218.1359975000009</v>
      </c>
      <c r="T1076" s="91"/>
      <c r="U1076" s="89">
        <v>70662.824764166886</v>
      </c>
      <c r="V1076" s="77">
        <v>6.0457624307591598E-3</v>
      </c>
      <c r="W1076" s="80">
        <v>1.8977904329123808E-4</v>
      </c>
      <c r="X1076" s="86">
        <f t="shared" si="37"/>
        <v>12388.95695060455</v>
      </c>
    </row>
    <row r="1077" spans="1:24" x14ac:dyDescent="0.3">
      <c r="A1077" s="99">
        <v>2009</v>
      </c>
      <c r="B1077" s="100">
        <v>40004</v>
      </c>
      <c r="C1077" s="33">
        <v>7</v>
      </c>
      <c r="D1077" s="2">
        <v>10</v>
      </c>
      <c r="E1077" s="33">
        <v>191</v>
      </c>
      <c r="F1077" s="92">
        <v>556</v>
      </c>
      <c r="G1077" s="4">
        <v>23.749583333333334</v>
      </c>
      <c r="H1077" s="37">
        <v>303.65416666666664</v>
      </c>
      <c r="I1077" s="4">
        <v>26.026979166666671</v>
      </c>
      <c r="J1077" s="37">
        <v>9.7077777777777801</v>
      </c>
      <c r="K1077" s="4">
        <v>11.060555555555554</v>
      </c>
      <c r="L1077" s="37">
        <v>13.880208333333329</v>
      </c>
      <c r="M1077" s="4">
        <v>21.969652777777778</v>
      </c>
      <c r="N1077" s="63" t="s">
        <v>27</v>
      </c>
      <c r="O1077" s="6">
        <v>180.77449375</v>
      </c>
      <c r="P1077" s="37" t="s">
        <v>27</v>
      </c>
      <c r="Q1077" s="7">
        <f t="shared" si="36"/>
        <v>15.618916260000001</v>
      </c>
      <c r="R1077" s="60">
        <v>303.65416666666664</v>
      </c>
      <c r="S1077" s="61">
        <v>2215.6429924999998</v>
      </c>
      <c r="T1077" s="91"/>
      <c r="U1077" s="89">
        <v>70565.940943281312</v>
      </c>
      <c r="V1077" s="77" t="s">
        <v>27</v>
      </c>
      <c r="W1077" s="80" t="s">
        <v>27</v>
      </c>
      <c r="X1077" s="86">
        <f t="shared" si="37"/>
        <v>12404.57586686455</v>
      </c>
    </row>
    <row r="1078" spans="1:24" x14ac:dyDescent="0.3">
      <c r="A1078" s="99">
        <v>2009</v>
      </c>
      <c r="B1078" s="100">
        <v>40005</v>
      </c>
      <c r="C1078" s="33">
        <v>7</v>
      </c>
      <c r="D1078" s="2">
        <v>11</v>
      </c>
      <c r="E1078" s="33">
        <v>192</v>
      </c>
      <c r="F1078" s="92">
        <v>557</v>
      </c>
      <c r="G1078" s="4">
        <v>24.790625000000006</v>
      </c>
      <c r="H1078" s="37">
        <v>303.05416666666662</v>
      </c>
      <c r="I1078" s="4">
        <v>26.607708333333335</v>
      </c>
      <c r="J1078" s="37">
        <v>9.9089184397163113</v>
      </c>
      <c r="K1078" s="4">
        <v>11.679920212765962</v>
      </c>
      <c r="L1078" s="37">
        <v>13.867070035460996</v>
      </c>
      <c r="M1078" s="4">
        <v>22.481826241134755</v>
      </c>
      <c r="N1078" s="63" t="s">
        <v>27</v>
      </c>
      <c r="O1078" s="6">
        <v>206.33691250000001</v>
      </c>
      <c r="P1078" s="37" t="s">
        <v>27</v>
      </c>
      <c r="Q1078" s="7">
        <f t="shared" si="36"/>
        <v>17.827509240000001</v>
      </c>
      <c r="R1078" s="60">
        <v>303.05416666666662</v>
      </c>
      <c r="S1078" s="61">
        <v>2211.2650324999995</v>
      </c>
      <c r="T1078" s="91"/>
      <c r="U1078" s="89">
        <v>70469.057122395738</v>
      </c>
      <c r="V1078" s="77" t="s">
        <v>27</v>
      </c>
      <c r="W1078" s="80" t="s">
        <v>27</v>
      </c>
      <c r="X1078" s="86">
        <f t="shared" si="37"/>
        <v>12422.40337610455</v>
      </c>
    </row>
    <row r="1079" spans="1:24" x14ac:dyDescent="0.3">
      <c r="A1079" s="99">
        <v>2009</v>
      </c>
      <c r="B1079" s="100">
        <v>40006</v>
      </c>
      <c r="C1079" s="33">
        <v>7</v>
      </c>
      <c r="D1079" s="2">
        <v>12</v>
      </c>
      <c r="E1079" s="33">
        <v>193</v>
      </c>
      <c r="F1079" s="92">
        <v>558</v>
      </c>
      <c r="G1079" s="4">
        <v>22.662291666666665</v>
      </c>
      <c r="H1079" s="37">
        <v>302.54166666666663</v>
      </c>
      <c r="I1079" s="4">
        <v>27.226979166666666</v>
      </c>
      <c r="J1079" s="37">
        <v>10.068888888888893</v>
      </c>
      <c r="K1079" s="4">
        <v>11.777569444444445</v>
      </c>
      <c r="L1079" s="37">
        <v>14.085625</v>
      </c>
      <c r="M1079" s="4">
        <v>23.167777777777783</v>
      </c>
      <c r="N1079" s="63" t="s">
        <v>27</v>
      </c>
      <c r="O1079" s="6">
        <v>231.89933124999999</v>
      </c>
      <c r="P1079" s="37" t="s">
        <v>27</v>
      </c>
      <c r="Q1079" s="7">
        <f t="shared" si="36"/>
        <v>20.03610222</v>
      </c>
      <c r="R1079" s="60">
        <v>302.54166666666663</v>
      </c>
      <c r="S1079" s="61">
        <v>2207.5255249999996</v>
      </c>
      <c r="T1079" s="91"/>
      <c r="U1079" s="89">
        <v>70372.173301510164</v>
      </c>
      <c r="V1079" s="77" t="s">
        <v>27</v>
      </c>
      <c r="W1079" s="80" t="s">
        <v>27</v>
      </c>
      <c r="X1079" s="86">
        <f t="shared" si="37"/>
        <v>12442.43947832455</v>
      </c>
    </row>
    <row r="1080" spans="1:24" x14ac:dyDescent="0.3">
      <c r="A1080" s="99">
        <v>2009</v>
      </c>
      <c r="B1080" s="100">
        <v>40007</v>
      </c>
      <c r="C1080" s="33">
        <v>7</v>
      </c>
      <c r="D1080" s="2">
        <v>13</v>
      </c>
      <c r="E1080" s="33">
        <v>194</v>
      </c>
      <c r="F1080" s="92">
        <v>559</v>
      </c>
      <c r="G1080" s="4">
        <v>17.638333333333339</v>
      </c>
      <c r="H1080" s="37">
        <v>302.01875000000001</v>
      </c>
      <c r="I1080" s="4">
        <v>23.448124999999997</v>
      </c>
      <c r="J1080" s="37">
        <v>10.168958333333334</v>
      </c>
      <c r="K1080" s="4">
        <v>11.600972222222223</v>
      </c>
      <c r="L1080" s="37">
        <v>14.648888888888889</v>
      </c>
      <c r="M1080" s="4">
        <v>21.31</v>
      </c>
      <c r="N1080" s="63">
        <v>257.46174999999999</v>
      </c>
      <c r="O1080" s="6">
        <v>257.46174999999999</v>
      </c>
      <c r="P1080" s="37">
        <v>22.244695199999999</v>
      </c>
      <c r="Q1080" s="7">
        <f t="shared" ref="Q1080:Q1097" si="38">O1080*60*60*24/10^6</f>
        <v>22.244695200000002</v>
      </c>
      <c r="R1080" s="60">
        <v>302.01875000000001</v>
      </c>
      <c r="S1080" s="61">
        <v>2203.7100112500002</v>
      </c>
      <c r="T1080" s="91"/>
      <c r="U1080" s="89">
        <v>70275.289480624589</v>
      </c>
      <c r="V1080" s="77">
        <v>1.0094202543184093E-2</v>
      </c>
      <c r="W1080" s="80">
        <v>3.1653651467537569E-4</v>
      </c>
      <c r="X1080" s="86">
        <f t="shared" si="37"/>
        <v>12464.684173524549</v>
      </c>
    </row>
    <row r="1081" spans="1:24" x14ac:dyDescent="0.3">
      <c r="A1081" s="99">
        <v>2009</v>
      </c>
      <c r="B1081" s="100">
        <v>40008</v>
      </c>
      <c r="C1081" s="33">
        <v>7</v>
      </c>
      <c r="D1081" s="2">
        <v>14</v>
      </c>
      <c r="E1081" s="33">
        <v>195</v>
      </c>
      <c r="F1081" s="92">
        <v>560</v>
      </c>
      <c r="G1081" s="4">
        <v>19.615208333333335</v>
      </c>
      <c r="H1081" s="37">
        <v>301.49791666666658</v>
      </c>
      <c r="I1081" s="4">
        <v>24.470520833333332</v>
      </c>
      <c r="J1081" s="37">
        <v>10.238749999999998</v>
      </c>
      <c r="K1081" s="4">
        <v>11.825902777777776</v>
      </c>
      <c r="L1081" s="37">
        <v>14.588958333333336</v>
      </c>
      <c r="M1081" s="4">
        <v>20.475069444444447</v>
      </c>
      <c r="N1081" s="63">
        <v>235.35842500000001</v>
      </c>
      <c r="O1081" s="6">
        <v>235.35842500000001</v>
      </c>
      <c r="P1081" s="37">
        <v>20.33496792</v>
      </c>
      <c r="Q1081" s="7">
        <f t="shared" si="38"/>
        <v>20.33496792</v>
      </c>
      <c r="R1081" s="60">
        <v>301.49791666666658</v>
      </c>
      <c r="S1081" s="61">
        <v>2199.9096987499993</v>
      </c>
      <c r="T1081" s="91"/>
      <c r="U1081" s="89">
        <v>70178.405659739015</v>
      </c>
      <c r="V1081" s="77">
        <v>9.2435466471894011E-3</v>
      </c>
      <c r="W1081" s="80">
        <v>2.8976104157444639E-4</v>
      </c>
      <c r="X1081" s="86">
        <f t="shared" si="37"/>
        <v>12485.019141444549</v>
      </c>
    </row>
    <row r="1082" spans="1:24" x14ac:dyDescent="0.3">
      <c r="A1082" s="99">
        <v>2009</v>
      </c>
      <c r="B1082" s="100">
        <v>40009</v>
      </c>
      <c r="C1082" s="33">
        <v>7</v>
      </c>
      <c r="D1082" s="2">
        <v>15</v>
      </c>
      <c r="E1082" s="33">
        <v>196</v>
      </c>
      <c r="F1082" s="92">
        <v>561</v>
      </c>
      <c r="G1082" s="4">
        <v>20.799791666666668</v>
      </c>
      <c r="H1082" s="37">
        <v>300.95416666666659</v>
      </c>
      <c r="I1082" s="4">
        <v>25.056354166666665</v>
      </c>
      <c r="J1082" s="37">
        <v>10.24326388888889</v>
      </c>
      <c r="K1082" s="4">
        <v>11.646736111111109</v>
      </c>
      <c r="L1082" s="37">
        <v>14.744097222222221</v>
      </c>
      <c r="M1082" s="4">
        <v>20.735763888888894</v>
      </c>
      <c r="N1082" s="63">
        <v>231.60415</v>
      </c>
      <c r="O1082" s="6">
        <v>231.60415</v>
      </c>
      <c r="P1082" s="37">
        <v>20.010598559999998</v>
      </c>
      <c r="Q1082" s="7">
        <f t="shared" si="38"/>
        <v>20.010598559999998</v>
      </c>
      <c r="R1082" s="60">
        <v>300.95416666666659</v>
      </c>
      <c r="S1082" s="61">
        <v>2195.9421724999993</v>
      </c>
      <c r="T1082" s="91"/>
      <c r="U1082" s="89">
        <v>70081.521838853441</v>
      </c>
      <c r="V1082" s="77">
        <v>9.1125343875602463E-3</v>
      </c>
      <c r="W1082" s="80">
        <v>2.8553316245061977E-4</v>
      </c>
      <c r="X1082" s="86">
        <f t="shared" si="37"/>
        <v>12505.029740004549</v>
      </c>
    </row>
    <row r="1083" spans="1:24" x14ac:dyDescent="0.3">
      <c r="A1083" s="99">
        <v>2009</v>
      </c>
      <c r="B1083" s="100">
        <v>40010</v>
      </c>
      <c r="C1083" s="33">
        <v>7</v>
      </c>
      <c r="D1083" s="2">
        <v>16</v>
      </c>
      <c r="E1083" s="33">
        <v>197</v>
      </c>
      <c r="F1083" s="92">
        <v>562</v>
      </c>
      <c r="G1083" s="4">
        <v>24.334791666666661</v>
      </c>
      <c r="H1083" s="37">
        <v>300.33124999999995</v>
      </c>
      <c r="I1083" s="4">
        <v>27.180416666666666</v>
      </c>
      <c r="J1083" s="37">
        <v>10.330972222222222</v>
      </c>
      <c r="K1083" s="4">
        <v>11.675902777777779</v>
      </c>
      <c r="L1083" s="37">
        <v>15.114166666666669</v>
      </c>
      <c r="M1083" s="4">
        <v>21.252291666666668</v>
      </c>
      <c r="N1083" s="63">
        <v>259.48254736842102</v>
      </c>
      <c r="O1083" s="6">
        <v>259.48254736842102</v>
      </c>
      <c r="P1083" s="37">
        <v>22.419292092631572</v>
      </c>
      <c r="Q1083" s="7">
        <f t="shared" si="38"/>
        <v>22.419292092631579</v>
      </c>
      <c r="R1083" s="60">
        <v>300.33124999999995</v>
      </c>
      <c r="S1083" s="61">
        <v>2191.3969987499995</v>
      </c>
      <c r="T1083" s="91"/>
      <c r="U1083" s="89">
        <v>69984.638017967867</v>
      </c>
      <c r="V1083" s="77">
        <v>1.0230593591859356E-2</v>
      </c>
      <c r="W1083" s="80">
        <v>3.2034590343777499E-4</v>
      </c>
      <c r="X1083" s="86">
        <f t="shared" si="37"/>
        <v>12527.44903209718</v>
      </c>
    </row>
    <row r="1084" spans="1:24" x14ac:dyDescent="0.3">
      <c r="A1084" s="99">
        <v>2009</v>
      </c>
      <c r="B1084" s="100">
        <v>40011</v>
      </c>
      <c r="C1084" s="33">
        <v>7</v>
      </c>
      <c r="D1084" s="2">
        <v>17</v>
      </c>
      <c r="E1084" s="33">
        <v>198</v>
      </c>
      <c r="F1084" s="92">
        <v>563</v>
      </c>
      <c r="G1084" s="4">
        <v>25.834166666666672</v>
      </c>
      <c r="H1084" s="37">
        <v>299.84791666666655</v>
      </c>
      <c r="I1084" s="4">
        <v>28.963958333333338</v>
      </c>
      <c r="J1084" s="37">
        <v>10.495208333333332</v>
      </c>
      <c r="K1084" s="4">
        <v>12.226597222222223</v>
      </c>
      <c r="L1084" s="37">
        <v>15.732847222222224</v>
      </c>
      <c r="M1084" s="4">
        <v>23.821666666666662</v>
      </c>
      <c r="N1084" s="63">
        <v>244.86498800000001</v>
      </c>
      <c r="O1084" s="6">
        <v>244.86498800000001</v>
      </c>
      <c r="P1084" s="37">
        <v>21.156334963199999</v>
      </c>
      <c r="Q1084" s="7">
        <f t="shared" si="38"/>
        <v>21.156334963200003</v>
      </c>
      <c r="R1084" s="60">
        <v>299.84791666666655</v>
      </c>
      <c r="S1084" s="61">
        <v>2187.8703087499989</v>
      </c>
      <c r="T1084" s="91"/>
      <c r="U1084" s="89">
        <v>69887.754197082293</v>
      </c>
      <c r="V1084" s="77">
        <v>9.6698304641682793E-3</v>
      </c>
      <c r="W1084" s="80">
        <v>3.0271876963651587E-4</v>
      </c>
      <c r="X1084" s="86">
        <f t="shared" si="37"/>
        <v>12548.60536706038</v>
      </c>
    </row>
    <row r="1085" spans="1:24" x14ac:dyDescent="0.3">
      <c r="A1085" s="99">
        <v>2009</v>
      </c>
      <c r="B1085" s="100">
        <v>40012</v>
      </c>
      <c r="C1085" s="33">
        <v>7</v>
      </c>
      <c r="D1085" s="2">
        <v>18</v>
      </c>
      <c r="E1085" s="33">
        <v>199</v>
      </c>
      <c r="F1085" s="92">
        <v>564</v>
      </c>
      <c r="G1085" s="4">
        <v>24.723125</v>
      </c>
      <c r="H1085" s="37">
        <v>299.40208333333334</v>
      </c>
      <c r="I1085" s="4">
        <v>28.572916666666668</v>
      </c>
      <c r="J1085" s="37">
        <v>10.694305555555554</v>
      </c>
      <c r="K1085" s="4">
        <v>12.020069444444447</v>
      </c>
      <c r="L1085" s="37">
        <v>15.46923611111111</v>
      </c>
      <c r="M1085" s="4">
        <v>23.748541666666664</v>
      </c>
      <c r="N1085" s="63">
        <v>294.73717777777802</v>
      </c>
      <c r="O1085" s="6">
        <v>294.73717777777802</v>
      </c>
      <c r="P1085" s="37">
        <v>25.465292160000018</v>
      </c>
      <c r="Q1085" s="7">
        <f t="shared" si="38"/>
        <v>25.465292160000018</v>
      </c>
      <c r="R1085" s="60">
        <v>299.40208333333334</v>
      </c>
      <c r="S1085" s="61">
        <v>2184.61724125</v>
      </c>
      <c r="T1085" s="91"/>
      <c r="U1085" s="89">
        <v>69790.870376196719</v>
      </c>
      <c r="V1085" s="77">
        <v>1.1656637913115261E-2</v>
      </c>
      <c r="W1085" s="80">
        <v>3.6487999107524181E-4</v>
      </c>
      <c r="X1085" s="86">
        <f t="shared" si="37"/>
        <v>12574.070659220381</v>
      </c>
    </row>
    <row r="1086" spans="1:24" x14ac:dyDescent="0.3">
      <c r="A1086" s="99">
        <v>2009</v>
      </c>
      <c r="B1086" s="100">
        <v>40013</v>
      </c>
      <c r="C1086" s="33">
        <v>7</v>
      </c>
      <c r="D1086" s="2">
        <v>19</v>
      </c>
      <c r="E1086" s="33">
        <v>200</v>
      </c>
      <c r="F1086" s="92">
        <v>565</v>
      </c>
      <c r="G1086" s="4">
        <v>23.948958333333334</v>
      </c>
      <c r="H1086" s="37">
        <v>299.17291666666677</v>
      </c>
      <c r="I1086" s="4">
        <v>28.482083333333328</v>
      </c>
      <c r="J1086" s="37">
        <v>10.679652777777781</v>
      </c>
      <c r="K1086" s="4">
        <v>12.029236111111109</v>
      </c>
      <c r="L1086" s="37">
        <v>15.761527777777777</v>
      </c>
      <c r="M1086" s="4">
        <v>24.639583333333334</v>
      </c>
      <c r="N1086" s="63">
        <v>399.71449999999999</v>
      </c>
      <c r="O1086" s="6">
        <v>399.71449999999999</v>
      </c>
      <c r="P1086" s="37">
        <v>34.535332799999992</v>
      </c>
      <c r="Q1086" s="7">
        <f t="shared" si="38"/>
        <v>34.535332799999999</v>
      </c>
      <c r="R1086" s="60">
        <v>299.17291666666677</v>
      </c>
      <c r="S1086" s="61">
        <v>2182.9451037500007</v>
      </c>
      <c r="T1086" s="91"/>
      <c r="U1086" s="89">
        <v>69693.986555311145</v>
      </c>
      <c r="V1086" s="77">
        <v>1.5820522806859881E-2</v>
      </c>
      <c r="W1086" s="80">
        <v>4.9552815826644906E-4</v>
      </c>
      <c r="X1086" s="86">
        <f t="shared" si="37"/>
        <v>12608.605992020381</v>
      </c>
    </row>
    <row r="1087" spans="1:24" x14ac:dyDescent="0.3">
      <c r="A1087" s="99">
        <v>2009</v>
      </c>
      <c r="B1087" s="100">
        <v>40014</v>
      </c>
      <c r="C1087" s="33">
        <v>7</v>
      </c>
      <c r="D1087" s="2">
        <v>20</v>
      </c>
      <c r="E1087" s="33">
        <v>201</v>
      </c>
      <c r="F1087" s="92">
        <v>566</v>
      </c>
      <c r="G1087" s="4">
        <v>25.964791666666667</v>
      </c>
      <c r="H1087" s="37">
        <v>298.72291666666666</v>
      </c>
      <c r="I1087" s="4">
        <v>29.201041666666665</v>
      </c>
      <c r="J1087" s="37">
        <v>10.819930555555556</v>
      </c>
      <c r="K1087" s="4">
        <v>12.068819444444445</v>
      </c>
      <c r="L1087" s="37">
        <v>15.697638888888889</v>
      </c>
      <c r="M1087" s="4">
        <v>25.032430555555553</v>
      </c>
      <c r="N1087" s="63">
        <v>371.403520833333</v>
      </c>
      <c r="O1087" s="6">
        <v>371.403520833333</v>
      </c>
      <c r="P1087" s="37">
        <v>32.089264199999974</v>
      </c>
      <c r="Q1087" s="7">
        <f t="shared" si="38"/>
        <v>32.089264199999967</v>
      </c>
      <c r="R1087" s="60">
        <v>298.72291666666666</v>
      </c>
      <c r="S1087" s="61">
        <v>2179.66163375</v>
      </c>
      <c r="T1087" s="91"/>
      <c r="U1087" s="89">
        <v>69597.102734425571</v>
      </c>
      <c r="V1087" s="77">
        <v>1.4722131042326961E-2</v>
      </c>
      <c r="W1087" s="80">
        <v>4.6107183976391755E-4</v>
      </c>
      <c r="X1087" s="86">
        <f t="shared" si="37"/>
        <v>12640.695256220381</v>
      </c>
    </row>
    <row r="1088" spans="1:24" x14ac:dyDescent="0.3">
      <c r="A1088" s="99">
        <v>2009</v>
      </c>
      <c r="B1088" s="100">
        <v>40015</v>
      </c>
      <c r="C1088" s="33">
        <v>7</v>
      </c>
      <c r="D1088" s="2">
        <v>21</v>
      </c>
      <c r="E1088" s="33">
        <v>202</v>
      </c>
      <c r="F1088" s="92">
        <v>567</v>
      </c>
      <c r="G1088" s="4">
        <v>28.068749999999998</v>
      </c>
      <c r="H1088" s="37">
        <v>298.04791666666671</v>
      </c>
      <c r="I1088" s="4">
        <v>30.823541666666664</v>
      </c>
      <c r="J1088" s="37">
        <v>11.138055555555555</v>
      </c>
      <c r="K1088" s="4">
        <v>12.149097222222222</v>
      </c>
      <c r="L1088" s="37">
        <v>15.973888888888892</v>
      </c>
      <c r="M1088" s="4">
        <v>26.255833333333332</v>
      </c>
      <c r="N1088" s="63">
        <v>419.58564000000001</v>
      </c>
      <c r="O1088" s="6">
        <v>419.58564000000001</v>
      </c>
      <c r="P1088" s="37">
        <v>36.252199296000001</v>
      </c>
      <c r="Q1088" s="7">
        <f t="shared" si="38"/>
        <v>36.252199296000001</v>
      </c>
      <c r="R1088" s="60">
        <v>298.04791666666671</v>
      </c>
      <c r="S1088" s="61">
        <v>2174.7364287500004</v>
      </c>
      <c r="T1088" s="91"/>
      <c r="U1088" s="89">
        <v>69500.218913539997</v>
      </c>
      <c r="V1088" s="77">
        <v>1.6669697907638913E-2</v>
      </c>
      <c r="W1088" s="80">
        <v>5.2161273536560572E-4</v>
      </c>
      <c r="X1088" s="86">
        <f t="shared" si="37"/>
        <v>12676.94745551638</v>
      </c>
    </row>
    <row r="1089" spans="1:24" x14ac:dyDescent="0.3">
      <c r="A1089" s="99">
        <v>2009</v>
      </c>
      <c r="B1089" s="100">
        <v>40016</v>
      </c>
      <c r="C1089" s="33">
        <v>7</v>
      </c>
      <c r="D1089" s="2">
        <v>22</v>
      </c>
      <c r="E1089" s="33">
        <v>203</v>
      </c>
      <c r="F1089" s="92">
        <v>568</v>
      </c>
      <c r="G1089" s="4">
        <v>22.946875000000002</v>
      </c>
      <c r="H1089" s="37">
        <v>297.76458333333335</v>
      </c>
      <c r="I1089" s="4">
        <v>26.087395833333332</v>
      </c>
      <c r="J1089" s="37">
        <v>11.166458333333333</v>
      </c>
      <c r="K1089" s="4">
        <v>12.332222222222223</v>
      </c>
      <c r="L1089" s="37">
        <v>15.914861111111108</v>
      </c>
      <c r="M1089" s="4">
        <v>24.495972222222221</v>
      </c>
      <c r="N1089" s="63">
        <v>395.34679999999997</v>
      </c>
      <c r="O1089" s="6">
        <v>395.34679999999997</v>
      </c>
      <c r="P1089" s="37">
        <v>34.157963519999996</v>
      </c>
      <c r="Q1089" s="7">
        <f t="shared" si="38"/>
        <v>34.157963519999996</v>
      </c>
      <c r="R1089" s="60">
        <v>297.76458333333335</v>
      </c>
      <c r="S1089" s="61">
        <v>2172.6690587499997</v>
      </c>
      <c r="T1089" s="91"/>
      <c r="U1089" s="89">
        <v>69403.335092654423</v>
      </c>
      <c r="V1089" s="77">
        <v>1.5721659671285637E-2</v>
      </c>
      <c r="W1089" s="80">
        <v>4.921660245058632E-4</v>
      </c>
      <c r="X1089" s="86">
        <f t="shared" si="37"/>
        <v>12711.105419036379</v>
      </c>
    </row>
    <row r="1090" spans="1:24" x14ac:dyDescent="0.3">
      <c r="A1090" s="99">
        <v>2009</v>
      </c>
      <c r="B1090" s="100">
        <v>40017</v>
      </c>
      <c r="C1090" s="33">
        <v>7</v>
      </c>
      <c r="D1090" s="2">
        <v>23</v>
      </c>
      <c r="E1090" s="33">
        <v>204</v>
      </c>
      <c r="F1090" s="92">
        <v>569</v>
      </c>
      <c r="G1090" s="4">
        <v>24.626458333333328</v>
      </c>
      <c r="H1090" s="37">
        <v>297.39583333333331</v>
      </c>
      <c r="I1090" s="4">
        <v>28.67947916666666</v>
      </c>
      <c r="J1090" s="37">
        <v>11.175069444444444</v>
      </c>
      <c r="K1090" s="4">
        <v>12.268819444444446</v>
      </c>
      <c r="L1090" s="37">
        <v>15.734166666666672</v>
      </c>
      <c r="M1090" s="4">
        <v>24.495277777777773</v>
      </c>
      <c r="N1090" s="63">
        <v>468.30041249999999</v>
      </c>
      <c r="O1090" s="6">
        <v>468.30041249999999</v>
      </c>
      <c r="P1090" s="37">
        <v>40.461155640000001</v>
      </c>
      <c r="Q1090" s="7">
        <f t="shared" si="38"/>
        <v>40.461155640000001</v>
      </c>
      <c r="R1090" s="60">
        <v>297.39583333333331</v>
      </c>
      <c r="S1090" s="61">
        <v>2169.9784374999999</v>
      </c>
      <c r="T1090" s="91"/>
      <c r="U1090" s="89">
        <v>69306.451271768849</v>
      </c>
      <c r="V1090" s="77">
        <v>1.8645879120630666E-2</v>
      </c>
      <c r="W1090" s="80">
        <v>5.8380071259659728E-4</v>
      </c>
      <c r="X1090" s="86">
        <f t="shared" si="37"/>
        <v>12751.566574676379</v>
      </c>
    </row>
    <row r="1091" spans="1:24" x14ac:dyDescent="0.3">
      <c r="A1091" s="99">
        <v>2009</v>
      </c>
      <c r="B1091" s="100">
        <v>40018</v>
      </c>
      <c r="C1091" s="33">
        <v>7</v>
      </c>
      <c r="D1091" s="2">
        <v>24</v>
      </c>
      <c r="E1091" s="33">
        <v>205</v>
      </c>
      <c r="F1091" s="92">
        <v>570</v>
      </c>
      <c r="G1091" s="4">
        <v>23.807708333333334</v>
      </c>
      <c r="H1091" s="37">
        <v>297.12916666666666</v>
      </c>
      <c r="I1091" s="4">
        <v>28.071458333333339</v>
      </c>
      <c r="J1091" s="37">
        <v>11.140625</v>
      </c>
      <c r="K1091" s="4">
        <v>12.530972222222223</v>
      </c>
      <c r="L1091" s="37">
        <v>16.09868055555555</v>
      </c>
      <c r="M1091" s="4">
        <v>24.486388888888893</v>
      </c>
      <c r="N1091" s="63">
        <v>639.78381000000002</v>
      </c>
      <c r="O1091" s="6">
        <v>639.78381000000002</v>
      </c>
      <c r="P1091" s="37">
        <v>55.277321183999995</v>
      </c>
      <c r="Q1091" s="7">
        <f t="shared" si="38"/>
        <v>55.277321184000002</v>
      </c>
      <c r="R1091" s="60">
        <v>297.12916666666666</v>
      </c>
      <c r="S1091" s="61">
        <v>2168.0326774999999</v>
      </c>
      <c r="T1091" s="91"/>
      <c r="U1091" s="89">
        <v>69209.567450883274</v>
      </c>
      <c r="V1091" s="77">
        <v>2.5496535065025559E-2</v>
      </c>
      <c r="W1091" s="80">
        <v>7.9869479350856037E-4</v>
      </c>
      <c r="X1091" s="86">
        <f t="shared" si="37"/>
        <v>12806.843895860378</v>
      </c>
    </row>
    <row r="1092" spans="1:24" x14ac:dyDescent="0.3">
      <c r="A1092" s="99">
        <v>2009</v>
      </c>
      <c r="B1092" s="100">
        <v>40019</v>
      </c>
      <c r="C1092" s="33">
        <v>7</v>
      </c>
      <c r="D1092" s="2">
        <v>25</v>
      </c>
      <c r="E1092" s="33">
        <v>206</v>
      </c>
      <c r="F1092" s="92">
        <v>571</v>
      </c>
      <c r="G1092" s="4">
        <v>21.393541666666664</v>
      </c>
      <c r="H1092" s="37">
        <v>296.76666666666659</v>
      </c>
      <c r="I1092" s="4">
        <v>26.343958333333337</v>
      </c>
      <c r="J1092" s="37">
        <v>11.218819444444444</v>
      </c>
      <c r="K1092" s="4">
        <v>12.571458333333334</v>
      </c>
      <c r="L1092" s="37">
        <v>16.317916666666665</v>
      </c>
      <c r="M1092" s="4">
        <v>24.044722222222223</v>
      </c>
      <c r="N1092" s="63">
        <v>757.98913333333303</v>
      </c>
      <c r="O1092" s="6">
        <v>757.98913333333303</v>
      </c>
      <c r="P1092" s="37">
        <v>65.490261119999971</v>
      </c>
      <c r="Q1092" s="7">
        <f t="shared" si="38"/>
        <v>65.490261119999971</v>
      </c>
      <c r="R1092" s="60">
        <v>296.76666666666659</v>
      </c>
      <c r="S1092" s="61">
        <v>2165.3876599999994</v>
      </c>
      <c r="T1092" s="91"/>
      <c r="U1092" s="89">
        <v>69112.6836299977</v>
      </c>
      <c r="V1092" s="77">
        <v>3.0244127797421728E-2</v>
      </c>
      <c r="W1092" s="80">
        <v>9.4758671896766789E-4</v>
      </c>
      <c r="X1092" s="86">
        <f t="shared" si="37"/>
        <v>12872.334156980378</v>
      </c>
    </row>
    <row r="1093" spans="1:24" x14ac:dyDescent="0.3">
      <c r="A1093" s="99">
        <v>2009</v>
      </c>
      <c r="B1093" s="100">
        <v>40020</v>
      </c>
      <c r="C1093" s="33">
        <v>7</v>
      </c>
      <c r="D1093" s="2">
        <v>26</v>
      </c>
      <c r="E1093" s="33">
        <v>207</v>
      </c>
      <c r="F1093" s="92">
        <v>572</v>
      </c>
      <c r="G1093" s="4">
        <v>19.010208333333338</v>
      </c>
      <c r="H1093" s="37">
        <v>296.42083333333329</v>
      </c>
      <c r="I1093" s="4">
        <v>23.72</v>
      </c>
      <c r="J1093" s="37">
        <v>11.199513888888889</v>
      </c>
      <c r="K1093" s="4">
        <v>12.742638888888889</v>
      </c>
      <c r="L1093" s="37">
        <v>16.58861111111111</v>
      </c>
      <c r="M1093" s="4">
        <v>22.057222222222219</v>
      </c>
      <c r="N1093" s="63">
        <v>620.87843333333296</v>
      </c>
      <c r="O1093" s="6">
        <v>620.87843333333296</v>
      </c>
      <c r="P1093" s="37">
        <v>53.643896639999966</v>
      </c>
      <c r="Q1093" s="7">
        <f t="shared" si="38"/>
        <v>53.643896639999966</v>
      </c>
      <c r="R1093" s="60">
        <v>296.42083333333329</v>
      </c>
      <c r="S1093" s="61">
        <v>2162.8642524999996</v>
      </c>
      <c r="T1093" s="91"/>
      <c r="U1093" s="89">
        <v>69015.799809112126</v>
      </c>
      <c r="V1093" s="77">
        <v>2.4802248489702649E-2</v>
      </c>
      <c r="W1093" s="80">
        <v>7.7726979602310402E-4</v>
      </c>
      <c r="X1093" s="86">
        <f t="shared" si="37"/>
        <v>12925.978053620378</v>
      </c>
    </row>
    <row r="1094" spans="1:24" x14ac:dyDescent="0.3">
      <c r="A1094" s="99">
        <v>2009</v>
      </c>
      <c r="B1094" s="100">
        <v>40021</v>
      </c>
      <c r="C1094" s="33">
        <v>7</v>
      </c>
      <c r="D1094" s="2">
        <v>27</v>
      </c>
      <c r="E1094" s="33">
        <v>208</v>
      </c>
      <c r="F1094" s="92">
        <v>573</v>
      </c>
      <c r="G1094" s="4">
        <v>20.74625</v>
      </c>
      <c r="H1094" s="37">
        <v>296.06458333333336</v>
      </c>
      <c r="I1094" s="4">
        <v>24.667291666666657</v>
      </c>
      <c r="J1094" s="37">
        <v>11.136180555555557</v>
      </c>
      <c r="K1094" s="4">
        <v>12.53375</v>
      </c>
      <c r="L1094" s="37">
        <v>16.451458333333335</v>
      </c>
      <c r="M1094" s="4">
        <v>22.027777777777775</v>
      </c>
      <c r="N1094" s="63">
        <v>609.70854999999995</v>
      </c>
      <c r="O1094" s="6">
        <v>609.70854999999995</v>
      </c>
      <c r="P1094" s="37">
        <v>52.678818719999995</v>
      </c>
      <c r="Q1094" s="7">
        <f t="shared" si="38"/>
        <v>52.678818719999995</v>
      </c>
      <c r="R1094" s="60">
        <v>296.06458333333336</v>
      </c>
      <c r="S1094" s="61">
        <v>2160.2648387499999</v>
      </c>
      <c r="T1094" s="91"/>
      <c r="U1094" s="89">
        <v>68918.915988226552</v>
      </c>
      <c r="V1094" s="77">
        <v>2.4385352098996199E-2</v>
      </c>
      <c r="W1094" s="80">
        <v>7.6435936295050173E-4</v>
      </c>
      <c r="X1094" s="86">
        <f t="shared" si="37"/>
        <v>12978.656872340378</v>
      </c>
    </row>
    <row r="1095" spans="1:24" x14ac:dyDescent="0.3">
      <c r="A1095" s="99">
        <v>2009</v>
      </c>
      <c r="B1095" s="100">
        <v>40022</v>
      </c>
      <c r="C1095" s="33">
        <v>7</v>
      </c>
      <c r="D1095" s="2">
        <v>28</v>
      </c>
      <c r="E1095" s="33">
        <v>209</v>
      </c>
      <c r="F1095" s="92">
        <v>574</v>
      </c>
      <c r="G1095" s="4">
        <v>21.970208333333343</v>
      </c>
      <c r="H1095" s="37">
        <v>295.96250000000009</v>
      </c>
      <c r="I1095" s="4">
        <v>24.877395833333338</v>
      </c>
      <c r="J1095" s="37">
        <v>11.268541666666669</v>
      </c>
      <c r="K1095" s="4">
        <v>12.343541666666665</v>
      </c>
      <c r="L1095" s="37">
        <v>16.445277777777779</v>
      </c>
      <c r="M1095" s="4">
        <v>21.719444444444438</v>
      </c>
      <c r="N1095" s="63">
        <v>821.19267500000001</v>
      </c>
      <c r="O1095" s="6">
        <v>821.19267500000001</v>
      </c>
      <c r="P1095" s="37">
        <v>70.951047119999998</v>
      </c>
      <c r="Q1095" s="7">
        <f t="shared" si="38"/>
        <v>70.951047119999998</v>
      </c>
      <c r="R1095" s="60">
        <v>295.96250000000009</v>
      </c>
      <c r="S1095" s="61">
        <v>2159.5199775000006</v>
      </c>
      <c r="T1095" s="91"/>
      <c r="U1095" s="89">
        <v>68822.032167340978</v>
      </c>
      <c r="V1095" s="77">
        <v>3.2855008455229713E-2</v>
      </c>
      <c r="W1095" s="80">
        <v>1.0309350782825232E-3</v>
      </c>
      <c r="X1095" s="86">
        <f t="shared" si="37"/>
        <v>13049.607919460377</v>
      </c>
    </row>
    <row r="1096" spans="1:24" x14ac:dyDescent="0.3">
      <c r="A1096" s="99">
        <v>2009</v>
      </c>
      <c r="B1096" s="100">
        <v>40023</v>
      </c>
      <c r="C1096" s="33">
        <v>7</v>
      </c>
      <c r="D1096" s="2">
        <v>29</v>
      </c>
      <c r="E1096" s="33">
        <v>210</v>
      </c>
      <c r="F1096" s="92">
        <v>575</v>
      </c>
      <c r="G1096" s="4">
        <v>22.707083333333333</v>
      </c>
      <c r="H1096" s="37">
        <v>296.92291666666665</v>
      </c>
      <c r="I1096" s="4">
        <v>25.850625000000001</v>
      </c>
      <c r="J1096" s="37">
        <v>11.703194444444447</v>
      </c>
      <c r="K1096" s="4">
        <v>12.968819444444447</v>
      </c>
      <c r="L1096" s="37">
        <v>16.363611111111108</v>
      </c>
      <c r="M1096" s="4">
        <v>22.898472222222221</v>
      </c>
      <c r="N1096" s="63">
        <v>729.12429999999995</v>
      </c>
      <c r="O1096" s="6">
        <v>729.12429999999995</v>
      </c>
      <c r="P1096" s="37">
        <v>62.996339519999992</v>
      </c>
      <c r="Q1096" s="7">
        <f t="shared" si="38"/>
        <v>62.996339519999999</v>
      </c>
      <c r="R1096" s="60">
        <v>296.92291666666665</v>
      </c>
      <c r="S1096" s="61">
        <v>2166.5277537499996</v>
      </c>
      <c r="T1096" s="91"/>
      <c r="U1096" s="89">
        <v>68725.148346455404</v>
      </c>
      <c r="V1096" s="77">
        <v>2.9077097863602665E-2</v>
      </c>
      <c r="W1096" s="80">
        <v>9.1664173938809865E-4</v>
      </c>
      <c r="X1096" s="86">
        <f t="shared" si="37"/>
        <v>13112.604258980376</v>
      </c>
    </row>
    <row r="1097" spans="1:24" x14ac:dyDescent="0.3">
      <c r="A1097" s="99">
        <v>2009</v>
      </c>
      <c r="B1097" s="100">
        <v>40024</v>
      </c>
      <c r="C1097" s="33">
        <v>7</v>
      </c>
      <c r="D1097" s="2">
        <v>30</v>
      </c>
      <c r="E1097" s="33">
        <v>211</v>
      </c>
      <c r="F1097" s="92">
        <v>576</v>
      </c>
      <c r="G1097" s="4">
        <v>21.676041666666677</v>
      </c>
      <c r="H1097" s="37">
        <v>296.36458333333331</v>
      </c>
      <c r="I1097" s="4">
        <v>25.166875000000005</v>
      </c>
      <c r="J1097" s="37">
        <v>11.758680555555555</v>
      </c>
      <c r="K1097" s="4">
        <v>13.134097222222222</v>
      </c>
      <c r="L1097" s="37">
        <v>16.174097222222226</v>
      </c>
      <c r="M1097" s="4">
        <v>22.892083333333336</v>
      </c>
      <c r="N1097" s="63" t="s">
        <v>27</v>
      </c>
      <c r="O1097" s="6">
        <v>772.19283600000006</v>
      </c>
      <c r="P1097" s="37" t="s">
        <v>27</v>
      </c>
      <c r="Q1097" s="7">
        <f t="shared" si="38"/>
        <v>66.717461030400003</v>
      </c>
      <c r="R1097" s="60">
        <v>296.36458333333331</v>
      </c>
      <c r="S1097" s="61">
        <v>2162.4538187499998</v>
      </c>
      <c r="T1097" s="91"/>
      <c r="U1097" s="89">
        <v>68628.26452556983</v>
      </c>
      <c r="V1097" s="77" t="s">
        <v>27</v>
      </c>
      <c r="W1097" s="80" t="s">
        <v>27</v>
      </c>
      <c r="X1097" s="86">
        <f t="shared" si="37"/>
        <v>13179.321720010776</v>
      </c>
    </row>
    <row r="1098" spans="1:24" x14ac:dyDescent="0.3">
      <c r="A1098" s="99">
        <v>2009</v>
      </c>
      <c r="B1098" s="100">
        <v>40025</v>
      </c>
      <c r="C1098" s="34">
        <v>7</v>
      </c>
      <c r="D1098" s="28">
        <v>31</v>
      </c>
      <c r="E1098" s="34">
        <v>212</v>
      </c>
      <c r="F1098" s="38">
        <v>212</v>
      </c>
      <c r="G1098" s="38">
        <v>17.694791666666664</v>
      </c>
      <c r="H1098" s="30"/>
      <c r="I1098" s="38"/>
      <c r="J1098" s="30">
        <v>19.933958333333333</v>
      </c>
      <c r="K1098" s="38">
        <v>19.884999999999994</v>
      </c>
      <c r="L1098" s="30">
        <v>19.942708333333321</v>
      </c>
      <c r="M1098" s="38">
        <v>20.688749999999995</v>
      </c>
      <c r="N1098" s="30">
        <v>379.04199999999997</v>
      </c>
      <c r="O1098" s="38">
        <v>379.04199999999997</v>
      </c>
      <c r="P1098" s="30">
        <v>32.749228799999997</v>
      </c>
      <c r="Q1098" s="38">
        <f t="shared" ref="Q1098:Q1161" si="39">O1098*60*60*24/10^6</f>
        <v>32.74922879999999</v>
      </c>
      <c r="R1098" s="31">
        <v>238.83103448275901</v>
      </c>
      <c r="S1098" s="48">
        <v>1742.6545249999999</v>
      </c>
      <c r="T1098" s="31">
        <v>80077</v>
      </c>
      <c r="U1098" s="94">
        <v>75962</v>
      </c>
      <c r="V1098" s="52">
        <v>1.8845628372944876E-2</v>
      </c>
      <c r="W1098" s="14">
        <v>4.3349470149209264E-4</v>
      </c>
      <c r="X1098" s="87">
        <f>Q1098</f>
        <v>32.74922879999999</v>
      </c>
    </row>
    <row r="1099" spans="1:24" x14ac:dyDescent="0.3">
      <c r="A1099" s="93">
        <v>2009</v>
      </c>
      <c r="B1099" s="100">
        <v>40026</v>
      </c>
      <c r="C1099" s="33">
        <v>8</v>
      </c>
      <c r="D1099" s="23">
        <v>1</v>
      </c>
      <c r="E1099" s="33">
        <v>213</v>
      </c>
      <c r="F1099" s="92">
        <v>213</v>
      </c>
      <c r="G1099" s="37">
        <v>20.820833333333333</v>
      </c>
      <c r="H1099" s="25"/>
      <c r="I1099" s="37"/>
      <c r="J1099" s="25">
        <v>19.87895833333333</v>
      </c>
      <c r="K1099" s="37">
        <v>19.85583333333334</v>
      </c>
      <c r="L1099" s="25">
        <v>19.826041666666672</v>
      </c>
      <c r="M1099" s="37">
        <v>21.569791666666674</v>
      </c>
      <c r="N1099" s="26">
        <v>76.2321666666667</v>
      </c>
      <c r="O1099" s="41">
        <v>76.2321666666667</v>
      </c>
      <c r="P1099" s="25">
        <v>6.5864592000000028</v>
      </c>
      <c r="Q1099" s="44">
        <f t="shared" si="39"/>
        <v>6.5864592000000028</v>
      </c>
      <c r="R1099" s="27">
        <v>238.5</v>
      </c>
      <c r="S1099" s="89">
        <v>1740.2391</v>
      </c>
      <c r="T1099" s="27"/>
      <c r="U1099" s="89">
        <v>75962</v>
      </c>
      <c r="V1099" s="51">
        <v>3.792017417106012E-3</v>
      </c>
      <c r="W1099" s="9">
        <v>8.7183584756470617E-5</v>
      </c>
      <c r="X1099" s="86">
        <f t="shared" ref="X1099:X1162" si="40">X1098+Q1099</f>
        <v>39.33568799999999</v>
      </c>
    </row>
    <row r="1100" spans="1:24" x14ac:dyDescent="0.3">
      <c r="A1100" s="93">
        <v>2009</v>
      </c>
      <c r="B1100" s="100">
        <v>40027</v>
      </c>
      <c r="C1100" s="33">
        <v>8</v>
      </c>
      <c r="D1100" s="23">
        <v>2</v>
      </c>
      <c r="E1100" s="33">
        <v>214</v>
      </c>
      <c r="F1100" s="92">
        <v>214</v>
      </c>
      <c r="G1100" s="37">
        <v>21.994791666666661</v>
      </c>
      <c r="H1100" s="25"/>
      <c r="I1100" s="37"/>
      <c r="J1100" s="25">
        <v>19.819791666666674</v>
      </c>
      <c r="K1100" s="37">
        <v>19.80333333333332</v>
      </c>
      <c r="L1100" s="25">
        <v>19.784999999999989</v>
      </c>
      <c r="M1100" s="37">
        <v>22.177916666666665</v>
      </c>
      <c r="N1100" s="26">
        <v>384.49207368421099</v>
      </c>
      <c r="O1100" s="41">
        <v>384.49207368421099</v>
      </c>
      <c r="P1100" s="25">
        <v>33.220115166315829</v>
      </c>
      <c r="Q1100" s="44">
        <f t="shared" si="39"/>
        <v>33.220115166315829</v>
      </c>
      <c r="R1100" s="27">
        <v>238.16896551724099</v>
      </c>
      <c r="S1100" s="89">
        <v>1737.8236750000001</v>
      </c>
      <c r="T1100" s="27"/>
      <c r="U1100" s="89">
        <v>75962</v>
      </c>
      <c r="V1100" s="51">
        <v>1.9134993708194499E-2</v>
      </c>
      <c r="W1100" s="9">
        <v>4.3972772597182562E-4</v>
      </c>
      <c r="X1100" s="86">
        <f t="shared" si="40"/>
        <v>72.555803166315826</v>
      </c>
    </row>
    <row r="1101" spans="1:24" x14ac:dyDescent="0.3">
      <c r="A1101" s="93">
        <v>2009</v>
      </c>
      <c r="B1101" s="100">
        <v>40028</v>
      </c>
      <c r="C1101" s="33">
        <v>8</v>
      </c>
      <c r="D1101" s="23">
        <v>3</v>
      </c>
      <c r="E1101" s="33">
        <v>215</v>
      </c>
      <c r="F1101" s="92">
        <v>215</v>
      </c>
      <c r="G1101" s="37">
        <v>24.123125000000005</v>
      </c>
      <c r="H1101" s="25"/>
      <c r="I1101" s="37"/>
      <c r="J1101" s="25">
        <v>19.736666666666661</v>
      </c>
      <c r="K1101" s="37">
        <v>19.785416666666659</v>
      </c>
      <c r="L1101" s="25">
        <v>19.745208333333331</v>
      </c>
      <c r="M1101" s="37">
        <v>23.364583333333332</v>
      </c>
      <c r="N1101" s="26">
        <v>402.210508333333</v>
      </c>
      <c r="O1101" s="41">
        <v>402.210508333333</v>
      </c>
      <c r="P1101" s="25">
        <v>34.750987919999972</v>
      </c>
      <c r="Q1101" s="44">
        <f t="shared" si="39"/>
        <v>34.750987919999972</v>
      </c>
      <c r="R1101" s="27">
        <v>238</v>
      </c>
      <c r="S1101" s="89">
        <v>1736.5907999999999</v>
      </c>
      <c r="T1101" s="27"/>
      <c r="U1101" s="89">
        <v>75962</v>
      </c>
      <c r="V1101" s="51">
        <v>2.002641992949326E-2</v>
      </c>
      <c r="W1101" s="9">
        <v>4.5999156886820204E-4</v>
      </c>
      <c r="X1101" s="86">
        <f t="shared" si="40"/>
        <v>107.3067910863158</v>
      </c>
    </row>
    <row r="1102" spans="1:24" x14ac:dyDescent="0.3">
      <c r="A1102" s="93">
        <v>2009</v>
      </c>
      <c r="B1102" s="100">
        <v>40029</v>
      </c>
      <c r="C1102" s="33">
        <v>8</v>
      </c>
      <c r="D1102" s="23">
        <v>4</v>
      </c>
      <c r="E1102" s="33">
        <v>216</v>
      </c>
      <c r="F1102" s="92">
        <v>216</v>
      </c>
      <c r="G1102" s="37">
        <v>23.261875000000003</v>
      </c>
      <c r="H1102" s="25"/>
      <c r="I1102" s="37"/>
      <c r="J1102" s="25">
        <v>19.694583333333334</v>
      </c>
      <c r="K1102" s="37">
        <v>19.923958333333331</v>
      </c>
      <c r="L1102" s="25">
        <v>19.887291666666673</v>
      </c>
      <c r="M1102" s="37">
        <v>23.970208333333332</v>
      </c>
      <c r="N1102" s="26">
        <v>487.8904</v>
      </c>
      <c r="O1102" s="41">
        <v>487.8904</v>
      </c>
      <c r="P1102" s="25">
        <v>42.15373056</v>
      </c>
      <c r="Q1102" s="44">
        <f t="shared" si="39"/>
        <v>42.15373056</v>
      </c>
      <c r="R1102" s="27">
        <v>238</v>
      </c>
      <c r="S1102" s="89">
        <v>1736.5907999999999</v>
      </c>
      <c r="T1102" s="27"/>
      <c r="U1102" s="89">
        <v>75962</v>
      </c>
      <c r="V1102" s="51">
        <v>2.430419561433431E-2</v>
      </c>
      <c r="W1102" s="9">
        <v>5.5798012702776387E-4</v>
      </c>
      <c r="X1102" s="86">
        <f t="shared" si="40"/>
        <v>149.46052164631578</v>
      </c>
    </row>
    <row r="1103" spans="1:24" x14ac:dyDescent="0.3">
      <c r="A1103" s="93">
        <v>2009</v>
      </c>
      <c r="B1103" s="100">
        <v>40030</v>
      </c>
      <c r="C1103" s="33">
        <v>8</v>
      </c>
      <c r="D1103" s="23">
        <v>5</v>
      </c>
      <c r="E1103" s="33">
        <v>217</v>
      </c>
      <c r="F1103" s="92">
        <v>217</v>
      </c>
      <c r="G1103" s="37">
        <v>22.581666666666667</v>
      </c>
      <c r="H1103" s="25"/>
      <c r="I1103" s="37"/>
      <c r="J1103" s="25">
        <v>19.791458333333342</v>
      </c>
      <c r="K1103" s="37">
        <v>19.78458333333332</v>
      </c>
      <c r="L1103" s="25">
        <v>19.827708333333327</v>
      </c>
      <c r="M1103" s="37">
        <v>23.983333333333331</v>
      </c>
      <c r="N1103" s="26" t="s">
        <v>27</v>
      </c>
      <c r="O1103" s="41">
        <v>492.351277083333</v>
      </c>
      <c r="P1103" s="25" t="s">
        <v>27</v>
      </c>
      <c r="Q1103" s="44">
        <f t="shared" si="39"/>
        <v>42.539150339999971</v>
      </c>
      <c r="R1103" s="27">
        <v>238</v>
      </c>
      <c r="S1103" s="89">
        <v>1736.5907999999999</v>
      </c>
      <c r="T1103" s="27"/>
      <c r="U1103" s="89">
        <v>75962</v>
      </c>
      <c r="V1103" s="51" t="s">
        <v>27</v>
      </c>
      <c r="W1103" s="9" t="s">
        <v>27</v>
      </c>
      <c r="X1103" s="86">
        <f t="shared" si="40"/>
        <v>191.99967198631575</v>
      </c>
    </row>
    <row r="1104" spans="1:24" x14ac:dyDescent="0.3">
      <c r="A1104" s="93">
        <v>2009</v>
      </c>
      <c r="B1104" s="100">
        <v>40031</v>
      </c>
      <c r="C1104" s="33">
        <v>8</v>
      </c>
      <c r="D1104" s="23">
        <v>6</v>
      </c>
      <c r="E1104" s="33">
        <v>218</v>
      </c>
      <c r="F1104" s="92">
        <v>218</v>
      </c>
      <c r="G1104" s="37">
        <v>16.376458333333336</v>
      </c>
      <c r="H1104" s="25"/>
      <c r="I1104" s="37"/>
      <c r="J1104" s="25">
        <v>19.900624999999998</v>
      </c>
      <c r="K1104" s="37">
        <v>19.817916666666672</v>
      </c>
      <c r="L1104" s="25">
        <v>19.776249999999997</v>
      </c>
      <c r="M1104" s="37">
        <v>21.354166666666668</v>
      </c>
      <c r="N1104" s="26" t="s">
        <v>27</v>
      </c>
      <c r="O1104" s="41">
        <v>496.81215416666703</v>
      </c>
      <c r="P1104" s="25" t="s">
        <v>27</v>
      </c>
      <c r="Q1104" s="44">
        <f t="shared" si="39"/>
        <v>42.924570120000034</v>
      </c>
      <c r="R1104" s="27">
        <v>238</v>
      </c>
      <c r="S1104" s="89">
        <v>1736.5907999999999</v>
      </c>
      <c r="T1104" s="27"/>
      <c r="U1104" s="89">
        <v>75962</v>
      </c>
      <c r="V1104" s="51" t="s">
        <v>27</v>
      </c>
      <c r="W1104" s="9" t="s">
        <v>27</v>
      </c>
      <c r="X1104" s="86">
        <f t="shared" si="40"/>
        <v>234.92424210631577</v>
      </c>
    </row>
    <row r="1105" spans="1:24" x14ac:dyDescent="0.3">
      <c r="A1105" s="93">
        <v>2009</v>
      </c>
      <c r="B1105" s="100">
        <v>40032</v>
      </c>
      <c r="C1105" s="33">
        <v>8</v>
      </c>
      <c r="D1105" s="23">
        <v>7</v>
      </c>
      <c r="E1105" s="33">
        <v>219</v>
      </c>
      <c r="F1105" s="92">
        <v>219</v>
      </c>
      <c r="G1105" s="37">
        <v>16.670208333333328</v>
      </c>
      <c r="H1105" s="25"/>
      <c r="I1105" s="37"/>
      <c r="J1105" s="25">
        <v>19.892291666666662</v>
      </c>
      <c r="K1105" s="37">
        <v>19.76479166666665</v>
      </c>
      <c r="L1105" s="25">
        <v>19.755624999999995</v>
      </c>
      <c r="M1105" s="37">
        <v>20.296249999999993</v>
      </c>
      <c r="N1105" s="26">
        <v>501.27303124999997</v>
      </c>
      <c r="O1105" s="41">
        <v>501.27303124999997</v>
      </c>
      <c r="P1105" s="25">
        <v>43.309989899999998</v>
      </c>
      <c r="Q1105" s="44">
        <f t="shared" si="39"/>
        <v>43.309989899999998</v>
      </c>
      <c r="R1105" s="27">
        <v>238</v>
      </c>
      <c r="S1105" s="89">
        <v>1736.5907999999999</v>
      </c>
      <c r="T1105" s="27"/>
      <c r="U1105" s="89">
        <v>75962</v>
      </c>
      <c r="V1105" s="51">
        <v>2.5006974122386436E-2</v>
      </c>
      <c r="W1105" s="9">
        <v>5.7328529041044307E-4</v>
      </c>
      <c r="X1105" s="86">
        <f t="shared" si="40"/>
        <v>278.23423200631578</v>
      </c>
    </row>
    <row r="1106" spans="1:24" x14ac:dyDescent="0.3">
      <c r="A1106" s="93">
        <v>2009</v>
      </c>
      <c r="B1106" s="100">
        <v>40033</v>
      </c>
      <c r="C1106" s="33">
        <v>8</v>
      </c>
      <c r="D1106" s="23">
        <v>8</v>
      </c>
      <c r="E1106" s="33">
        <v>220</v>
      </c>
      <c r="F1106" s="92">
        <v>220</v>
      </c>
      <c r="G1106" s="37">
        <v>20.051874999999999</v>
      </c>
      <c r="H1106" s="25"/>
      <c r="I1106" s="37"/>
      <c r="J1106" s="25">
        <v>19.761666666666674</v>
      </c>
      <c r="K1106" s="37">
        <v>19.948749999999997</v>
      </c>
      <c r="L1106" s="25">
        <v>19.929166666666664</v>
      </c>
      <c r="M1106" s="37">
        <v>20.396458333333332</v>
      </c>
      <c r="N1106" s="26">
        <v>610.44709354838699</v>
      </c>
      <c r="O1106" s="41">
        <v>610.44709354838699</v>
      </c>
      <c r="P1106" s="25">
        <v>52.742628882580632</v>
      </c>
      <c r="Q1106" s="44">
        <f t="shared" si="39"/>
        <v>52.742628882580632</v>
      </c>
      <c r="R1106" s="27">
        <v>238</v>
      </c>
      <c r="S1106" s="89">
        <v>1736.5907999999999</v>
      </c>
      <c r="T1106" s="27"/>
      <c r="U1106" s="89">
        <v>75962</v>
      </c>
      <c r="V1106" s="51">
        <v>3.0468025616272251E-2</v>
      </c>
      <c r="W1106" s="9">
        <v>6.9814316248456262E-4</v>
      </c>
      <c r="X1106" s="86">
        <f t="shared" si="40"/>
        <v>330.9768608888964</v>
      </c>
    </row>
    <row r="1107" spans="1:24" x14ac:dyDescent="0.3">
      <c r="A1107" s="93">
        <v>2009</v>
      </c>
      <c r="B1107" s="100">
        <v>40034</v>
      </c>
      <c r="C1107" s="33">
        <v>8</v>
      </c>
      <c r="D1107" s="23">
        <v>9</v>
      </c>
      <c r="E1107" s="33">
        <v>221</v>
      </c>
      <c r="F1107" s="92">
        <v>221</v>
      </c>
      <c r="G1107" s="37">
        <v>21.181250000000002</v>
      </c>
      <c r="H1107" s="25"/>
      <c r="I1107" s="37"/>
      <c r="J1107" s="25">
        <v>19.733750000000004</v>
      </c>
      <c r="K1107" s="37">
        <v>20.01520833333333</v>
      </c>
      <c r="L1107" s="25">
        <v>19.974374999999998</v>
      </c>
      <c r="M1107" s="37">
        <v>20.850624999999997</v>
      </c>
      <c r="N1107" s="26">
        <v>645.80531250000001</v>
      </c>
      <c r="O1107" s="41">
        <v>645.80531250000001</v>
      </c>
      <c r="P1107" s="25">
        <v>55.797578999999999</v>
      </c>
      <c r="Q1107" s="44">
        <f t="shared" si="39"/>
        <v>55.797578999999999</v>
      </c>
      <c r="R1107" s="27">
        <v>237.873056994819</v>
      </c>
      <c r="S1107" s="89">
        <v>1735.66455</v>
      </c>
      <c r="T1107" s="27"/>
      <c r="U1107" s="89">
        <v>75962</v>
      </c>
      <c r="V1107" s="51">
        <v>3.2248348101731279E-2</v>
      </c>
      <c r="W1107" s="9">
        <v>7.3858089911987357E-4</v>
      </c>
      <c r="X1107" s="86">
        <f t="shared" si="40"/>
        <v>386.77443988889638</v>
      </c>
    </row>
    <row r="1108" spans="1:24" x14ac:dyDescent="0.3">
      <c r="A1108" s="93">
        <v>2009</v>
      </c>
      <c r="B1108" s="100">
        <v>40035</v>
      </c>
      <c r="C1108" s="33">
        <v>8</v>
      </c>
      <c r="D1108" s="23">
        <v>10</v>
      </c>
      <c r="E1108" s="33">
        <v>222</v>
      </c>
      <c r="F1108" s="92">
        <v>222</v>
      </c>
      <c r="G1108" s="37">
        <v>22.502708333333331</v>
      </c>
      <c r="H1108" s="25"/>
      <c r="I1108" s="37"/>
      <c r="J1108" s="25">
        <v>19.647708333333334</v>
      </c>
      <c r="K1108" s="37">
        <v>20.348125000000017</v>
      </c>
      <c r="L1108" s="25">
        <v>20.020833333333336</v>
      </c>
      <c r="M1108" s="37">
        <v>22.207083333333333</v>
      </c>
      <c r="N1108" s="26" t="s">
        <v>27</v>
      </c>
      <c r="O1108" s="41">
        <v>781.84101874999999</v>
      </c>
      <c r="P1108" s="25" t="s">
        <v>27</v>
      </c>
      <c r="Q1108" s="44">
        <f t="shared" si="39"/>
        <v>67.551064019999998</v>
      </c>
      <c r="R1108" s="27">
        <v>237.62435233160599</v>
      </c>
      <c r="S1108" s="89">
        <v>1733.84984166667</v>
      </c>
      <c r="T1108" s="27"/>
      <c r="U1108" s="89">
        <v>75962</v>
      </c>
      <c r="V1108" s="51" t="s">
        <v>27</v>
      </c>
      <c r="W1108" s="9" t="s">
        <v>27</v>
      </c>
      <c r="X1108" s="86">
        <f t="shared" si="40"/>
        <v>454.32550390889639</v>
      </c>
    </row>
    <row r="1109" spans="1:24" x14ac:dyDescent="0.3">
      <c r="A1109" s="93">
        <v>2009</v>
      </c>
      <c r="B1109" s="100">
        <v>40036</v>
      </c>
      <c r="C1109" s="33">
        <v>8</v>
      </c>
      <c r="D1109" s="2">
        <v>11</v>
      </c>
      <c r="E1109" s="33">
        <v>223</v>
      </c>
      <c r="F1109" s="92">
        <v>223</v>
      </c>
      <c r="G1109" s="37">
        <v>23.956249999999997</v>
      </c>
      <c r="H1109" s="4"/>
      <c r="I1109" s="37"/>
      <c r="J1109" s="4">
        <v>19.823333333333341</v>
      </c>
      <c r="K1109" s="37">
        <v>20.207499999999992</v>
      </c>
      <c r="L1109" s="4">
        <v>20.102708333333336</v>
      </c>
      <c r="M1109" s="37">
        <v>23.000833333333333</v>
      </c>
      <c r="N1109" s="5">
        <v>917.87672499999996</v>
      </c>
      <c r="O1109" s="41">
        <v>917.87672499999996</v>
      </c>
      <c r="P1109" s="4">
        <v>79.304549039999984</v>
      </c>
      <c r="Q1109" s="44">
        <f t="shared" si="39"/>
        <v>79.304549039999998</v>
      </c>
      <c r="R1109" s="8">
        <v>237.37564766839401</v>
      </c>
      <c r="S1109" s="89">
        <v>1732.0351583333299</v>
      </c>
      <c r="T1109" s="27"/>
      <c r="U1109" s="89">
        <v>75962</v>
      </c>
      <c r="V1109" s="51">
        <v>4.5878549327159429E-2</v>
      </c>
      <c r="W1109" s="9">
        <v>1.0497377517805799E-3</v>
      </c>
      <c r="X1109" s="86">
        <f t="shared" si="40"/>
        <v>533.63005294889638</v>
      </c>
    </row>
    <row r="1110" spans="1:24" x14ac:dyDescent="0.3">
      <c r="A1110" s="93">
        <v>2009</v>
      </c>
      <c r="B1110" s="100">
        <v>40037</v>
      </c>
      <c r="C1110" s="33">
        <v>8</v>
      </c>
      <c r="D1110" s="2">
        <v>12</v>
      </c>
      <c r="E1110" s="33">
        <v>224</v>
      </c>
      <c r="F1110" s="92">
        <v>224</v>
      </c>
      <c r="G1110" s="37">
        <v>22.903541666666669</v>
      </c>
      <c r="H1110" s="4"/>
      <c r="I1110" s="37"/>
      <c r="J1110" s="4">
        <v>20.232500000000005</v>
      </c>
      <c r="K1110" s="37">
        <v>20.228749999999998</v>
      </c>
      <c r="L1110" s="4">
        <v>20.152500000000007</v>
      </c>
      <c r="M1110" s="37">
        <v>23.238749999999992</v>
      </c>
      <c r="N1110" s="5">
        <v>427.96409999999997</v>
      </c>
      <c r="O1110" s="41">
        <v>427.96409999999997</v>
      </c>
      <c r="P1110" s="4">
        <v>36.976098239999992</v>
      </c>
      <c r="Q1110" s="44">
        <f t="shared" si="39"/>
        <v>36.976098239999992</v>
      </c>
      <c r="R1110" s="8">
        <v>237.126943005181</v>
      </c>
      <c r="S1110" s="89">
        <v>1730.22045</v>
      </c>
      <c r="T1110" s="27"/>
      <c r="U1110" s="89">
        <v>75962</v>
      </c>
      <c r="V1110" s="51">
        <v>2.1401417591465754E-2</v>
      </c>
      <c r="W1110" s="9">
        <v>4.8944488942869672E-4</v>
      </c>
      <c r="X1110" s="86">
        <f t="shared" si="40"/>
        <v>570.60615118889632</v>
      </c>
    </row>
    <row r="1111" spans="1:24" x14ac:dyDescent="0.3">
      <c r="A1111" s="93">
        <v>2009</v>
      </c>
      <c r="B1111" s="100">
        <v>40038</v>
      </c>
      <c r="C1111" s="33">
        <v>8</v>
      </c>
      <c r="D1111" s="2">
        <v>13</v>
      </c>
      <c r="E1111" s="33">
        <v>225</v>
      </c>
      <c r="F1111" s="92">
        <v>225</v>
      </c>
      <c r="G1111" s="37">
        <v>22.004375000000007</v>
      </c>
      <c r="H1111" s="4"/>
      <c r="I1111" s="37"/>
      <c r="J1111" s="4">
        <v>20.444999999999997</v>
      </c>
      <c r="K1111" s="37">
        <v>20.715416666666663</v>
      </c>
      <c r="L1111" s="4">
        <v>20.693541666666661</v>
      </c>
      <c r="M1111" s="37">
        <v>21.284374999999997</v>
      </c>
      <c r="N1111" s="5">
        <v>646.51696666666703</v>
      </c>
      <c r="O1111" s="41">
        <v>646.51696666666703</v>
      </c>
      <c r="P1111" s="4">
        <v>55.859065920000027</v>
      </c>
      <c r="Q1111" s="44">
        <f t="shared" si="39"/>
        <v>55.859065920000035</v>
      </c>
      <c r="R1111" s="8">
        <v>237</v>
      </c>
      <c r="S1111" s="89">
        <v>1729.2942</v>
      </c>
      <c r="T1111" s="27"/>
      <c r="U1111" s="89">
        <v>75962</v>
      </c>
      <c r="V1111" s="51">
        <v>3.2346337359022141E-2</v>
      </c>
      <c r="W1111" s="9">
        <v>7.3939478863751249E-4</v>
      </c>
      <c r="X1111" s="86">
        <f t="shared" si="40"/>
        <v>626.46521710889635</v>
      </c>
    </row>
    <row r="1112" spans="1:24" x14ac:dyDescent="0.3">
      <c r="A1112" s="93">
        <v>2009</v>
      </c>
      <c r="B1112" s="100">
        <v>40039</v>
      </c>
      <c r="C1112" s="33">
        <v>8</v>
      </c>
      <c r="D1112" s="2">
        <v>14</v>
      </c>
      <c r="E1112" s="33">
        <v>226</v>
      </c>
      <c r="F1112" s="92">
        <v>226</v>
      </c>
      <c r="G1112" s="37">
        <v>22.714166666666671</v>
      </c>
      <c r="H1112" s="4"/>
      <c r="I1112" s="37"/>
      <c r="J1112" s="4">
        <v>20.616458333333327</v>
      </c>
      <c r="K1112" s="37">
        <v>21.101041666666664</v>
      </c>
      <c r="L1112" s="4">
        <v>21.114791666666665</v>
      </c>
      <c r="M1112" s="37">
        <v>21.039166666666667</v>
      </c>
      <c r="N1112" s="5">
        <v>1153.8219999999999</v>
      </c>
      <c r="O1112" s="41">
        <v>1153.8219999999999</v>
      </c>
      <c r="P1112" s="4">
        <v>99.690220799999992</v>
      </c>
      <c r="Q1112" s="44">
        <f t="shared" si="39"/>
        <v>99.690220799999992</v>
      </c>
      <c r="R1112" s="8">
        <v>236.747422680412</v>
      </c>
      <c r="S1112" s="89">
        <v>1727.4512416666701</v>
      </c>
      <c r="T1112" s="27"/>
      <c r="U1112" s="89">
        <v>75962</v>
      </c>
      <c r="V1112" s="51">
        <v>5.7755598087680791E-2</v>
      </c>
      <c r="W1112" s="9">
        <v>1.3195786310356353E-3</v>
      </c>
      <c r="X1112" s="86">
        <f t="shared" si="40"/>
        <v>726.15543790889637</v>
      </c>
    </row>
    <row r="1113" spans="1:24" x14ac:dyDescent="0.3">
      <c r="A1113" s="93">
        <v>2009</v>
      </c>
      <c r="B1113" s="100">
        <v>40040</v>
      </c>
      <c r="C1113" s="33">
        <v>8</v>
      </c>
      <c r="D1113" s="2">
        <v>15</v>
      </c>
      <c r="E1113" s="33">
        <v>227</v>
      </c>
      <c r="F1113" s="92">
        <v>227</v>
      </c>
      <c r="G1113" s="37">
        <v>24.437083333333334</v>
      </c>
      <c r="H1113" s="4"/>
      <c r="I1113" s="37"/>
      <c r="J1113" s="4">
        <v>20.816666666666666</v>
      </c>
      <c r="K1113" s="37">
        <v>21.175416666666667</v>
      </c>
      <c r="L1113" s="4">
        <v>21.253125000000001</v>
      </c>
      <c r="M1113" s="37">
        <v>21.697916666666668</v>
      </c>
      <c r="N1113" s="5">
        <v>1358.3082750000001</v>
      </c>
      <c r="O1113" s="41">
        <v>1358.3082750000001</v>
      </c>
      <c r="P1113" s="4">
        <v>117.35783496000001</v>
      </c>
      <c r="Q1113" s="44">
        <f t="shared" si="39"/>
        <v>117.35783496000002</v>
      </c>
      <c r="R1113" s="8">
        <v>236.252577319588</v>
      </c>
      <c r="S1113" s="89">
        <v>1723.8405583333299</v>
      </c>
      <c r="T1113" s="27"/>
      <c r="U1113" s="89">
        <v>75962</v>
      </c>
      <c r="V1113" s="51">
        <v>6.802425644099501E-2</v>
      </c>
      <c r="W1113" s="9">
        <v>1.5534411495437559E-3</v>
      </c>
      <c r="X1113" s="86">
        <f t="shared" si="40"/>
        <v>843.51327286889637</v>
      </c>
    </row>
    <row r="1114" spans="1:24" x14ac:dyDescent="0.3">
      <c r="A1114" s="93">
        <v>2009</v>
      </c>
      <c r="B1114" s="100">
        <v>40041</v>
      </c>
      <c r="C1114" s="33">
        <v>8</v>
      </c>
      <c r="D1114" s="2">
        <v>16</v>
      </c>
      <c r="E1114" s="33">
        <v>228</v>
      </c>
      <c r="F1114" s="92">
        <v>228</v>
      </c>
      <c r="G1114" s="37">
        <v>19.847500000000007</v>
      </c>
      <c r="H1114" s="4"/>
      <c r="I1114" s="37"/>
      <c r="J1114" s="4">
        <v>20.999166666666671</v>
      </c>
      <c r="K1114" s="37">
        <v>21.042916666666667</v>
      </c>
      <c r="L1114" s="4">
        <v>20.936041666666664</v>
      </c>
      <c r="M1114" s="37">
        <v>20.960833333333337</v>
      </c>
      <c r="N1114" s="5">
        <v>1528.35166</v>
      </c>
      <c r="O1114" s="41">
        <v>1528.35166</v>
      </c>
      <c r="P1114" s="4">
        <v>132.04958342399999</v>
      </c>
      <c r="Q1114" s="44">
        <f t="shared" si="39"/>
        <v>132.04958342399999</v>
      </c>
      <c r="R1114" s="8">
        <v>236</v>
      </c>
      <c r="S1114" s="89">
        <v>1721.9975999999999</v>
      </c>
      <c r="T1114" s="27"/>
      <c r="U1114" s="89">
        <v>75962</v>
      </c>
      <c r="V1114" s="51">
        <v>7.6577121657691552E-2</v>
      </c>
      <c r="W1114" s="9">
        <v>1.7479127553850081E-3</v>
      </c>
      <c r="X1114" s="86">
        <f t="shared" si="40"/>
        <v>975.56285629289641</v>
      </c>
    </row>
    <row r="1115" spans="1:24" x14ac:dyDescent="0.3">
      <c r="A1115" s="93">
        <v>2009</v>
      </c>
      <c r="B1115" s="100">
        <v>40042</v>
      </c>
      <c r="C1115" s="33">
        <v>8</v>
      </c>
      <c r="D1115" s="2">
        <v>17</v>
      </c>
      <c r="E1115" s="33">
        <v>229</v>
      </c>
      <c r="F1115" s="92">
        <v>229</v>
      </c>
      <c r="G1115" s="37">
        <v>18.591666666666672</v>
      </c>
      <c r="H1115" s="4"/>
      <c r="I1115" s="37"/>
      <c r="J1115" s="4">
        <v>20.914166666666656</v>
      </c>
      <c r="K1115" s="37">
        <v>20.807291666666668</v>
      </c>
      <c r="L1115" s="4">
        <v>20.75375</v>
      </c>
      <c r="M1115" s="37">
        <v>20.614166666666666</v>
      </c>
      <c r="N1115" s="5">
        <v>1590.63602666667</v>
      </c>
      <c r="O1115" s="41">
        <v>1590.63602666667</v>
      </c>
      <c r="P1115" s="4">
        <v>137.43095270400028</v>
      </c>
      <c r="Q1115" s="44">
        <f t="shared" si="39"/>
        <v>137.4309527040003</v>
      </c>
      <c r="R1115" s="8">
        <v>236</v>
      </c>
      <c r="S1115" s="89">
        <v>1721.9975999999999</v>
      </c>
      <c r="T1115" s="27"/>
      <c r="U1115" s="89">
        <v>75962</v>
      </c>
      <c r="V1115" s="51">
        <v>7.9736459919932515E-2</v>
      </c>
      <c r="W1115" s="9">
        <v>1.8191448165702914E-3</v>
      </c>
      <c r="X1115" s="86">
        <f t="shared" si="40"/>
        <v>1112.9938089968966</v>
      </c>
    </row>
    <row r="1116" spans="1:24" x14ac:dyDescent="0.3">
      <c r="A1116" s="93">
        <v>2009</v>
      </c>
      <c r="B1116" s="100">
        <v>40043</v>
      </c>
      <c r="C1116" s="33">
        <v>8</v>
      </c>
      <c r="D1116" s="2">
        <v>18</v>
      </c>
      <c r="E1116" s="33">
        <v>230</v>
      </c>
      <c r="F1116" s="92">
        <v>230</v>
      </c>
      <c r="G1116" s="37">
        <v>18.389374999999998</v>
      </c>
      <c r="H1116" s="4"/>
      <c r="I1116" s="37"/>
      <c r="J1116" s="4">
        <v>20.813333333333343</v>
      </c>
      <c r="K1116" s="37">
        <v>20.906666666666677</v>
      </c>
      <c r="L1116" s="4">
        <v>20.835833333333333</v>
      </c>
      <c r="M1116" s="37">
        <v>20.731666666666666</v>
      </c>
      <c r="N1116" s="5">
        <v>1521.9871928571399</v>
      </c>
      <c r="O1116" s="41">
        <v>1521.9871928571399</v>
      </c>
      <c r="P1116" s="4">
        <v>131.4996934628569</v>
      </c>
      <c r="Q1116" s="44">
        <f t="shared" si="39"/>
        <v>131.49969346285687</v>
      </c>
      <c r="R1116" s="8">
        <v>236</v>
      </c>
      <c r="S1116" s="89">
        <v>1721.9975999999999</v>
      </c>
      <c r="T1116" s="27"/>
      <c r="U1116" s="89">
        <v>75962</v>
      </c>
      <c r="V1116" s="51">
        <v>7.6332172995248374E-2</v>
      </c>
      <c r="W1116" s="9">
        <v>1.74063397682155E-3</v>
      </c>
      <c r="X1116" s="86">
        <f t="shared" si="40"/>
        <v>1244.4935024597535</v>
      </c>
    </row>
    <row r="1117" spans="1:24" x14ac:dyDescent="0.3">
      <c r="A1117" s="93">
        <v>2009</v>
      </c>
      <c r="B1117" s="100">
        <v>40044</v>
      </c>
      <c r="C1117" s="33">
        <v>8</v>
      </c>
      <c r="D1117" s="2">
        <v>19</v>
      </c>
      <c r="E1117" s="33">
        <v>231</v>
      </c>
      <c r="F1117" s="92">
        <v>231</v>
      </c>
      <c r="G1117" s="37">
        <v>18.797500000000003</v>
      </c>
      <c r="H1117" s="4"/>
      <c r="I1117" s="37"/>
      <c r="J1117" s="4">
        <v>20.810208333333328</v>
      </c>
      <c r="K1117" s="37">
        <v>20.910208333333333</v>
      </c>
      <c r="L1117" s="4">
        <v>20.85125</v>
      </c>
      <c r="M1117" s="37">
        <v>20.657499999999999</v>
      </c>
      <c r="N1117" s="5">
        <v>1822.2282250000001</v>
      </c>
      <c r="O1117" s="41">
        <v>1822.2282250000001</v>
      </c>
      <c r="P1117" s="4">
        <v>157.44051864000002</v>
      </c>
      <c r="Q1117" s="44">
        <f t="shared" si="39"/>
        <v>157.44051864000002</v>
      </c>
      <c r="R1117" s="8">
        <v>236</v>
      </c>
      <c r="S1117" s="89">
        <v>1721.9975999999999</v>
      </c>
      <c r="T1117" s="27"/>
      <c r="U1117" s="89">
        <v>75962</v>
      </c>
      <c r="V1117" s="51">
        <v>9.1434478360435237E-2</v>
      </c>
      <c r="W1117" s="9">
        <v>2.0840072615880062E-3</v>
      </c>
      <c r="X1117" s="86">
        <f t="shared" si="40"/>
        <v>1401.9340210997534</v>
      </c>
    </row>
    <row r="1118" spans="1:24" x14ac:dyDescent="0.3">
      <c r="A1118" s="93">
        <v>2009</v>
      </c>
      <c r="B1118" s="100">
        <v>40045</v>
      </c>
      <c r="C1118" s="33">
        <v>8</v>
      </c>
      <c r="D1118" s="2">
        <v>20</v>
      </c>
      <c r="E1118" s="33">
        <v>232</v>
      </c>
      <c r="F1118" s="92">
        <v>232</v>
      </c>
      <c r="G1118" s="37">
        <v>17.940833333333334</v>
      </c>
      <c r="H1118" s="4"/>
      <c r="I1118" s="37"/>
      <c r="J1118" s="4">
        <v>20.691041666666667</v>
      </c>
      <c r="K1118" s="37">
        <v>20.646041666666665</v>
      </c>
      <c r="L1118" s="4">
        <v>20.613958333333333</v>
      </c>
      <c r="M1118" s="37">
        <v>20.657083333333333</v>
      </c>
      <c r="N1118" s="5">
        <v>1235.6504649999999</v>
      </c>
      <c r="O1118" s="41">
        <v>1235.6504649999999</v>
      </c>
      <c r="P1118" s="4">
        <v>106.760200176</v>
      </c>
      <c r="Q1118" s="44">
        <f t="shared" si="39"/>
        <v>106.760200176</v>
      </c>
      <c r="R1118" s="8">
        <v>236</v>
      </c>
      <c r="S1118" s="89">
        <v>1721.9975999999999</v>
      </c>
      <c r="T1118" s="27"/>
      <c r="U1118" s="89">
        <v>75962</v>
      </c>
      <c r="V1118" s="51">
        <v>6.2031681783698389E-2</v>
      </c>
      <c r="W1118" s="9">
        <v>1.4131624713718809E-3</v>
      </c>
      <c r="X1118" s="86">
        <f t="shared" si="40"/>
        <v>1508.6942212757533</v>
      </c>
    </row>
    <row r="1119" spans="1:24" x14ac:dyDescent="0.3">
      <c r="A1119" s="93">
        <v>2009</v>
      </c>
      <c r="B1119" s="100">
        <v>40046</v>
      </c>
      <c r="C1119" s="33">
        <v>8</v>
      </c>
      <c r="D1119" s="2">
        <v>21</v>
      </c>
      <c r="E1119" s="33">
        <v>233</v>
      </c>
      <c r="F1119" s="92">
        <v>233</v>
      </c>
      <c r="G1119" s="37">
        <v>19.796666666666667</v>
      </c>
      <c r="H1119" s="4"/>
      <c r="I1119" s="37"/>
      <c r="J1119" s="4">
        <v>20.582291666666666</v>
      </c>
      <c r="K1119" s="37">
        <v>20.829583333333325</v>
      </c>
      <c r="L1119" s="4">
        <v>20.916666666666661</v>
      </c>
      <c r="M1119" s="37">
        <v>20.570208333333333</v>
      </c>
      <c r="N1119" s="5">
        <v>1491.2614000000001</v>
      </c>
      <c r="O1119" s="41">
        <v>1491.2614000000001</v>
      </c>
      <c r="P1119" s="4">
        <v>128.84498496000001</v>
      </c>
      <c r="Q1119" s="44">
        <f t="shared" si="39"/>
        <v>128.84498496000003</v>
      </c>
      <c r="R1119" s="8">
        <v>235.368556701031</v>
      </c>
      <c r="S1119" s="89">
        <v>1717.3902083333301</v>
      </c>
      <c r="T1119" s="27"/>
      <c r="U1119" s="89">
        <v>75962</v>
      </c>
      <c r="V1119" s="51">
        <v>7.490011669325046E-2</v>
      </c>
      <c r="W1119" s="9">
        <v>1.7054941548421553E-3</v>
      </c>
      <c r="X1119" s="86">
        <f t="shared" si="40"/>
        <v>1637.5392062357532</v>
      </c>
    </row>
    <row r="1120" spans="1:24" x14ac:dyDescent="0.3">
      <c r="A1120" s="93">
        <v>2009</v>
      </c>
      <c r="B1120" s="100">
        <v>40047</v>
      </c>
      <c r="C1120" s="33">
        <v>8</v>
      </c>
      <c r="D1120" s="2">
        <v>22</v>
      </c>
      <c r="E1120" s="33">
        <v>234</v>
      </c>
      <c r="F1120" s="92">
        <v>234</v>
      </c>
      <c r="G1120" s="37">
        <v>19.254999999999995</v>
      </c>
      <c r="H1120" s="4"/>
      <c r="I1120" s="37"/>
      <c r="J1120" s="4">
        <v>20.533750000000001</v>
      </c>
      <c r="K1120" s="37">
        <v>21.009375000000002</v>
      </c>
      <c r="L1120" s="4">
        <v>21.138333333333332</v>
      </c>
      <c r="M1120" s="37">
        <v>20.727916666666669</v>
      </c>
      <c r="N1120" s="5">
        <v>1868.6189999999999</v>
      </c>
      <c r="O1120" s="41">
        <v>1868.6189999999999</v>
      </c>
      <c r="P1120" s="4">
        <v>161.44868159999999</v>
      </c>
      <c r="Q1120" s="44">
        <f t="shared" si="39"/>
        <v>161.44868160000001</v>
      </c>
      <c r="R1120" s="8">
        <v>234.131443298969</v>
      </c>
      <c r="S1120" s="89">
        <v>1708.3634916666699</v>
      </c>
      <c r="T1120" s="27"/>
      <c r="U1120" s="89">
        <v>75962</v>
      </c>
      <c r="V1120" s="51">
        <v>9.3898872885934542E-2</v>
      </c>
      <c r="W1120" s="9">
        <v>2.1370624775287504E-3</v>
      </c>
      <c r="X1120" s="86">
        <f t="shared" si="40"/>
        <v>1798.9878878357533</v>
      </c>
    </row>
    <row r="1121" spans="1:24" x14ac:dyDescent="0.3">
      <c r="A1121" s="93">
        <v>2009</v>
      </c>
      <c r="B1121" s="100">
        <v>40048</v>
      </c>
      <c r="C1121" s="33">
        <v>8</v>
      </c>
      <c r="D1121" s="2">
        <v>23</v>
      </c>
      <c r="E1121" s="33">
        <v>235</v>
      </c>
      <c r="F1121" s="92">
        <v>235</v>
      </c>
      <c r="G1121" s="37">
        <v>17.990208333333339</v>
      </c>
      <c r="H1121" s="4"/>
      <c r="I1121" s="37"/>
      <c r="J1121" s="4">
        <v>20.537916666666664</v>
      </c>
      <c r="K1121" s="37">
        <v>20.571458333333329</v>
      </c>
      <c r="L1121" s="4">
        <v>20.545833333333331</v>
      </c>
      <c r="M1121" s="37">
        <v>20.606250000000006</v>
      </c>
      <c r="N1121" s="5">
        <v>1945.8888565217401</v>
      </c>
      <c r="O1121" s="41">
        <v>1945.8888565217401</v>
      </c>
      <c r="P1121" s="4">
        <v>168.12479720347832</v>
      </c>
      <c r="Q1121" s="44">
        <f t="shared" si="39"/>
        <v>168.12479720347832</v>
      </c>
      <c r="R1121" s="8">
        <v>233.5</v>
      </c>
      <c r="S1121" s="89">
        <v>1703.7561000000001</v>
      </c>
      <c r="T1121" s="27"/>
      <c r="U1121" s="89">
        <v>75962</v>
      </c>
      <c r="V1121" s="51">
        <v>9.7829234105635196E-2</v>
      </c>
      <c r="W1121" s="9">
        <v>2.2254328253720726E-3</v>
      </c>
      <c r="X1121" s="86">
        <f t="shared" si="40"/>
        <v>1967.1126850392316</v>
      </c>
    </row>
    <row r="1122" spans="1:24" x14ac:dyDescent="0.3">
      <c r="A1122" s="93">
        <v>2009</v>
      </c>
      <c r="B1122" s="100">
        <v>40049</v>
      </c>
      <c r="C1122" s="33">
        <v>8</v>
      </c>
      <c r="D1122" s="2">
        <v>24</v>
      </c>
      <c r="E1122" s="33">
        <v>236</v>
      </c>
      <c r="F1122" s="92">
        <v>236</v>
      </c>
      <c r="G1122" s="37">
        <v>17.950833333333339</v>
      </c>
      <c r="H1122" s="4"/>
      <c r="I1122" s="37"/>
      <c r="J1122" s="4">
        <v>20.402500000000003</v>
      </c>
      <c r="K1122" s="37">
        <v>20.562291666666667</v>
      </c>
      <c r="L1122" s="4">
        <v>20.575833333333328</v>
      </c>
      <c r="M1122" s="37">
        <v>20.85916666666667</v>
      </c>
      <c r="N1122" s="5" t="s">
        <v>27</v>
      </c>
      <c r="O1122" s="41">
        <v>2013.9597736413</v>
      </c>
      <c r="P1122" s="4" t="s">
        <v>27</v>
      </c>
      <c r="Q1122" s="44">
        <f t="shared" si="39"/>
        <v>174.0061244426083</v>
      </c>
      <c r="R1122" s="8">
        <v>233.542387543253</v>
      </c>
      <c r="S1122" s="89">
        <v>1704.0653645833299</v>
      </c>
      <c r="T1122" s="27"/>
      <c r="U1122" s="89">
        <v>75962</v>
      </c>
      <c r="V1122" s="51" t="s">
        <v>27</v>
      </c>
      <c r="W1122" s="9" t="s">
        <v>27</v>
      </c>
      <c r="X1122" s="86">
        <f t="shared" si="40"/>
        <v>2141.1188094818399</v>
      </c>
    </row>
    <row r="1123" spans="1:24" x14ac:dyDescent="0.3">
      <c r="A1123" s="93">
        <v>2009</v>
      </c>
      <c r="B1123" s="100">
        <v>40050</v>
      </c>
      <c r="C1123" s="33">
        <v>8</v>
      </c>
      <c r="D1123" s="2">
        <v>25</v>
      </c>
      <c r="E1123" s="33">
        <v>237</v>
      </c>
      <c r="F1123" s="92">
        <v>237</v>
      </c>
      <c r="G1123" s="37">
        <v>17.752708333333334</v>
      </c>
      <c r="H1123" s="4"/>
      <c r="I1123" s="37"/>
      <c r="J1123" s="4">
        <v>20.372708333333332</v>
      </c>
      <c r="K1123" s="37">
        <v>20.576666666666664</v>
      </c>
      <c r="L1123" s="4">
        <v>20.617916666666655</v>
      </c>
      <c r="M1123" s="37">
        <v>20.373125000000005</v>
      </c>
      <c r="N1123" s="5" t="s">
        <v>27</v>
      </c>
      <c r="O1123" s="41">
        <v>2082.0306907608701</v>
      </c>
      <c r="P1123" s="4" t="s">
        <v>27</v>
      </c>
      <c r="Q1123" s="44">
        <f t="shared" si="39"/>
        <v>179.88745168173918</v>
      </c>
      <c r="R1123" s="8">
        <v>233.62543252595199</v>
      </c>
      <c r="S1123" s="89">
        <v>1704.6713500000001</v>
      </c>
      <c r="T1123" s="27"/>
      <c r="U1123" s="89">
        <v>75962</v>
      </c>
      <c r="V1123" s="51" t="s">
        <v>27</v>
      </c>
      <c r="W1123" s="9" t="s">
        <v>27</v>
      </c>
      <c r="X1123" s="86">
        <f t="shared" si="40"/>
        <v>2321.006261163579</v>
      </c>
    </row>
    <row r="1124" spans="1:24" x14ac:dyDescent="0.3">
      <c r="A1124" s="93">
        <v>2009</v>
      </c>
      <c r="B1124" s="100">
        <v>40051</v>
      </c>
      <c r="C1124" s="33">
        <v>8</v>
      </c>
      <c r="D1124" s="2">
        <v>26</v>
      </c>
      <c r="E1124" s="33">
        <v>238</v>
      </c>
      <c r="F1124" s="92">
        <v>238</v>
      </c>
      <c r="G1124" s="37">
        <v>14.288541666666665</v>
      </c>
      <c r="H1124" s="4"/>
      <c r="I1124" s="37"/>
      <c r="J1124" s="4">
        <v>20.350208333333327</v>
      </c>
      <c r="K1124" s="37">
        <v>20.38708333333334</v>
      </c>
      <c r="L1124" s="4">
        <v>20.362291666666671</v>
      </c>
      <c r="M1124" s="37">
        <v>19.998541666666664</v>
      </c>
      <c r="N1124" s="5" t="s">
        <v>27</v>
      </c>
      <c r="O1124" s="41">
        <v>2150.10160788043</v>
      </c>
      <c r="P1124" s="4" t="s">
        <v>27</v>
      </c>
      <c r="Q1124" s="44">
        <f t="shared" si="39"/>
        <v>185.76877892086915</v>
      </c>
      <c r="R1124" s="8">
        <v>233.70847750865099</v>
      </c>
      <c r="S1124" s="89">
        <v>1705.2772583333301</v>
      </c>
      <c r="T1124" s="27"/>
      <c r="U1124" s="89">
        <v>75962</v>
      </c>
      <c r="V1124" s="51" t="s">
        <v>27</v>
      </c>
      <c r="W1124" s="9" t="s">
        <v>27</v>
      </c>
      <c r="X1124" s="86">
        <f t="shared" si="40"/>
        <v>2506.7750400844479</v>
      </c>
    </row>
    <row r="1125" spans="1:24" x14ac:dyDescent="0.3">
      <c r="A1125" s="93">
        <v>2009</v>
      </c>
      <c r="B1125" s="100">
        <v>40052</v>
      </c>
      <c r="C1125" s="33">
        <v>8</v>
      </c>
      <c r="D1125" s="2">
        <v>27</v>
      </c>
      <c r="E1125" s="33">
        <v>239</v>
      </c>
      <c r="F1125" s="92">
        <v>239</v>
      </c>
      <c r="G1125" s="37">
        <v>15.646375000000001</v>
      </c>
      <c r="H1125" s="4"/>
      <c r="I1125" s="37"/>
      <c r="J1125" s="4">
        <v>20.248125000000002</v>
      </c>
      <c r="K1125" s="37">
        <v>20.429374999999997</v>
      </c>
      <c r="L1125" s="4">
        <v>20.463541666666664</v>
      </c>
      <c r="M1125" s="37">
        <v>19.826458333333331</v>
      </c>
      <c r="N1125" s="5">
        <v>2218.172525</v>
      </c>
      <c r="O1125" s="41">
        <v>2218.172525</v>
      </c>
      <c r="P1125" s="4">
        <v>191.65010615999998</v>
      </c>
      <c r="Q1125" s="44">
        <f t="shared" si="39"/>
        <v>191.65010616000001</v>
      </c>
      <c r="R1125" s="8">
        <v>233.79152249135001</v>
      </c>
      <c r="S1125" s="89">
        <v>1705.8832416666701</v>
      </c>
      <c r="T1125" s="27"/>
      <c r="U1125" s="89">
        <v>75962</v>
      </c>
      <c r="V1125" s="51">
        <v>0.11173545077870108</v>
      </c>
      <c r="W1125" s="9">
        <v>2.5368324264404374E-3</v>
      </c>
      <c r="X1125" s="86">
        <f t="shared" si="40"/>
        <v>2698.4251462444481</v>
      </c>
    </row>
    <row r="1126" spans="1:24" x14ac:dyDescent="0.3">
      <c r="A1126" s="93">
        <v>2009</v>
      </c>
      <c r="B1126" s="100">
        <v>40053</v>
      </c>
      <c r="C1126" s="33">
        <v>8</v>
      </c>
      <c r="D1126" s="2">
        <v>28</v>
      </c>
      <c r="E1126" s="33">
        <v>240</v>
      </c>
      <c r="F1126" s="92">
        <v>240</v>
      </c>
      <c r="G1126" s="37">
        <v>20.500208333333337</v>
      </c>
      <c r="H1126" s="4"/>
      <c r="I1126" s="37"/>
      <c r="J1126" s="4">
        <v>20.201249999999991</v>
      </c>
      <c r="K1126" s="37">
        <v>20.138124999999999</v>
      </c>
      <c r="L1126" s="4">
        <v>20.11708333333333</v>
      </c>
      <c r="M1126" s="37">
        <v>21.062291666666663</v>
      </c>
      <c r="N1126" s="5">
        <v>2092.4931423076901</v>
      </c>
      <c r="O1126" s="41">
        <v>2092.4931423076901</v>
      </c>
      <c r="P1126" s="4">
        <v>180.79140749538442</v>
      </c>
      <c r="Q1126" s="44">
        <f t="shared" si="39"/>
        <v>180.79140749538442</v>
      </c>
      <c r="R1126" s="8">
        <v>233.87456747404801</v>
      </c>
      <c r="S1126" s="89">
        <v>1706.4891500000001</v>
      </c>
      <c r="T1126" s="27"/>
      <c r="U1126" s="89">
        <v>75962</v>
      </c>
      <c r="V1126" s="51">
        <v>0.10545598307376523</v>
      </c>
      <c r="W1126" s="9">
        <v>2.3930981002076896E-3</v>
      </c>
      <c r="X1126" s="86">
        <f t="shared" si="40"/>
        <v>2879.2165537398323</v>
      </c>
    </row>
    <row r="1127" spans="1:24" x14ac:dyDescent="0.3">
      <c r="A1127" s="93">
        <v>2009</v>
      </c>
      <c r="B1127" s="100">
        <v>40054</v>
      </c>
      <c r="C1127" s="33">
        <v>8</v>
      </c>
      <c r="D1127" s="2">
        <v>29</v>
      </c>
      <c r="E1127" s="33">
        <v>241</v>
      </c>
      <c r="F1127" s="92">
        <v>241</v>
      </c>
      <c r="G1127" s="37">
        <v>22.244583333333328</v>
      </c>
      <c r="H1127" s="4"/>
      <c r="I1127" s="37"/>
      <c r="J1127" s="4">
        <v>20.260625000000001</v>
      </c>
      <c r="K1127" s="37">
        <v>20.181041666666662</v>
      </c>
      <c r="L1127" s="4">
        <v>20.175000000000001</v>
      </c>
      <c r="M1127" s="37">
        <v>21.534791666666663</v>
      </c>
      <c r="N1127" s="5">
        <v>2001.92392857143</v>
      </c>
      <c r="O1127" s="41">
        <v>2001.92392857143</v>
      </c>
      <c r="P1127" s="4">
        <v>172.96622742857156</v>
      </c>
      <c r="Q1127" s="44">
        <f t="shared" si="39"/>
        <v>172.96622742857156</v>
      </c>
      <c r="R1127" s="8">
        <v>233.957612456747</v>
      </c>
      <c r="S1127" s="89">
        <v>1707.09513541667</v>
      </c>
      <c r="T1127" s="27"/>
      <c r="U1127" s="89">
        <v>75962</v>
      </c>
      <c r="V1127" s="51">
        <v>0.1009407140081726</v>
      </c>
      <c r="W1127" s="9">
        <v>2.2895178260613587E-3</v>
      </c>
      <c r="X1127" s="86">
        <f t="shared" si="40"/>
        <v>3052.1827811684038</v>
      </c>
    </row>
    <row r="1128" spans="1:24" x14ac:dyDescent="0.3">
      <c r="A1128" s="93">
        <v>2009</v>
      </c>
      <c r="B1128" s="100">
        <v>40055</v>
      </c>
      <c r="C1128" s="33">
        <v>8</v>
      </c>
      <c r="D1128" s="2">
        <v>30</v>
      </c>
      <c r="E1128" s="33">
        <v>242</v>
      </c>
      <c r="F1128" s="92">
        <v>242</v>
      </c>
      <c r="G1128" s="37">
        <v>25.532499999999999</v>
      </c>
      <c r="H1128" s="4"/>
      <c r="I1128" s="37"/>
      <c r="J1128" s="4">
        <v>20.421874999999996</v>
      </c>
      <c r="K1128" s="37">
        <v>20.362500000000008</v>
      </c>
      <c r="L1128" s="4">
        <v>20.328541666666656</v>
      </c>
      <c r="M1128" s="37">
        <v>22.492291666666659</v>
      </c>
      <c r="N1128" s="5">
        <v>1919.0779666666699</v>
      </c>
      <c r="O1128" s="41">
        <v>1919.0779666666699</v>
      </c>
      <c r="P1128" s="4">
        <v>165.80833632000028</v>
      </c>
      <c r="Q1128" s="44">
        <f t="shared" si="39"/>
        <v>165.80833632000025</v>
      </c>
      <c r="R1128" s="8">
        <v>234</v>
      </c>
      <c r="S1128" s="89">
        <v>1707.4043999999999</v>
      </c>
      <c r="T1128" s="27"/>
      <c r="U1128" s="89">
        <v>75962</v>
      </c>
      <c r="V1128" s="51">
        <v>9.6810651936587458E-2</v>
      </c>
      <c r="W1128" s="9">
        <v>2.1947703164826595E-3</v>
      </c>
      <c r="X1128" s="86">
        <f t="shared" si="40"/>
        <v>3217.9911174884041</v>
      </c>
    </row>
    <row r="1129" spans="1:24" x14ac:dyDescent="0.3">
      <c r="A1129" s="93">
        <v>2009</v>
      </c>
      <c r="B1129" s="100">
        <v>40056</v>
      </c>
      <c r="C1129" s="33">
        <v>8</v>
      </c>
      <c r="D1129" s="2">
        <v>31</v>
      </c>
      <c r="E1129" s="33">
        <v>243</v>
      </c>
      <c r="F1129" s="92">
        <v>243</v>
      </c>
      <c r="G1129" s="37">
        <v>25.130624999999995</v>
      </c>
      <c r="H1129" s="4"/>
      <c r="I1129" s="37"/>
      <c r="J1129" s="4">
        <v>20.665833333333328</v>
      </c>
      <c r="K1129" s="37">
        <v>20.616250000000008</v>
      </c>
      <c r="L1129" s="4">
        <v>20.588749999999994</v>
      </c>
      <c r="M1129" s="37">
        <v>22.587708333333335</v>
      </c>
      <c r="N1129" s="5">
        <v>1969.4526642857099</v>
      </c>
      <c r="O1129" s="41">
        <v>1969.4526642857099</v>
      </c>
      <c r="P1129" s="4">
        <v>170.16071019428531</v>
      </c>
      <c r="Q1129" s="44">
        <f t="shared" si="39"/>
        <v>170.16071019428534</v>
      </c>
      <c r="R1129" s="8">
        <v>234</v>
      </c>
      <c r="S1129" s="89">
        <v>1707.4043999999999</v>
      </c>
      <c r="T1129" s="27"/>
      <c r="U1129" s="89">
        <v>75962</v>
      </c>
      <c r="V1129" s="51">
        <v>9.940034677228976E-2</v>
      </c>
      <c r="W1129" s="9">
        <v>2.252381780402542E-3</v>
      </c>
      <c r="X1129" s="86">
        <f t="shared" si="40"/>
        <v>3388.1518276826896</v>
      </c>
    </row>
    <row r="1130" spans="1:24" x14ac:dyDescent="0.3">
      <c r="A1130" s="93">
        <v>2009</v>
      </c>
      <c r="B1130" s="100">
        <v>40057</v>
      </c>
      <c r="C1130" s="33">
        <v>9</v>
      </c>
      <c r="D1130" s="2">
        <v>1</v>
      </c>
      <c r="E1130" s="33">
        <v>244</v>
      </c>
      <c r="F1130" s="92">
        <v>244</v>
      </c>
      <c r="G1130" s="37">
        <v>24.537916666666664</v>
      </c>
      <c r="H1130" s="4"/>
      <c r="I1130" s="37"/>
      <c r="J1130" s="4">
        <v>20.811041666666664</v>
      </c>
      <c r="K1130" s="37">
        <v>20.83937499999999</v>
      </c>
      <c r="L1130" s="4">
        <v>20.822083333333335</v>
      </c>
      <c r="M1130" s="37">
        <v>22.447500000000005</v>
      </c>
      <c r="N1130" s="5">
        <v>2040.7483933333299</v>
      </c>
      <c r="O1130" s="41">
        <v>2040.7483933333299</v>
      </c>
      <c r="P1130" s="4">
        <v>176.32066118399968</v>
      </c>
      <c r="Q1130" s="44">
        <f t="shared" si="39"/>
        <v>176.32066118399968</v>
      </c>
      <c r="R1130" s="8">
        <v>234</v>
      </c>
      <c r="S1130" s="89">
        <v>1707.4043999999999</v>
      </c>
      <c r="T1130" s="27"/>
      <c r="U1130" s="89">
        <v>75962</v>
      </c>
      <c r="V1130" s="51">
        <v>0.10304899155205216</v>
      </c>
      <c r="W1130" s="9">
        <v>2.3339197650616541E-3</v>
      </c>
      <c r="X1130" s="86">
        <f t="shared" si="40"/>
        <v>3564.4724888666892</v>
      </c>
    </row>
    <row r="1131" spans="1:24" x14ac:dyDescent="0.3">
      <c r="A1131" s="93">
        <v>2009</v>
      </c>
      <c r="B1131" s="100">
        <v>40058</v>
      </c>
      <c r="C1131" s="33">
        <v>9</v>
      </c>
      <c r="D1131" s="2">
        <v>2</v>
      </c>
      <c r="E1131" s="33">
        <v>245</v>
      </c>
      <c r="F1131" s="92">
        <v>245</v>
      </c>
      <c r="G1131" s="37">
        <v>22.504999999999992</v>
      </c>
      <c r="H1131" s="4"/>
      <c r="I1131" s="37"/>
      <c r="J1131" s="4">
        <v>20.857499999999998</v>
      </c>
      <c r="K1131" s="37">
        <v>21.294583333333335</v>
      </c>
      <c r="L1131" s="4">
        <v>21.496666666666655</v>
      </c>
      <c r="M1131" s="37">
        <v>22.316666666666674</v>
      </c>
      <c r="N1131" s="5">
        <v>1955.8296307692301</v>
      </c>
      <c r="O1131" s="41">
        <v>1955.8296307692301</v>
      </c>
      <c r="P1131" s="4">
        <v>168.98368009846146</v>
      </c>
      <c r="Q1131" s="44">
        <f t="shared" si="39"/>
        <v>168.98368009846149</v>
      </c>
      <c r="R1131" s="8">
        <v>234</v>
      </c>
      <c r="S1131" s="89">
        <v>1707.4043999999999</v>
      </c>
      <c r="T1131" s="27"/>
      <c r="U1131" s="89">
        <v>75962</v>
      </c>
      <c r="V1131" s="51">
        <v>9.8809189753920806E-2</v>
      </c>
      <c r="W1131" s="9">
        <v>2.2368016788632847E-3</v>
      </c>
      <c r="X1131" s="86">
        <f t="shared" si="40"/>
        <v>3733.4561689651509</v>
      </c>
    </row>
    <row r="1132" spans="1:24" x14ac:dyDescent="0.3">
      <c r="A1132" s="93">
        <v>2009</v>
      </c>
      <c r="B1132" s="100">
        <v>40059</v>
      </c>
      <c r="C1132" s="33">
        <v>9</v>
      </c>
      <c r="D1132" s="2">
        <v>3</v>
      </c>
      <c r="E1132" s="33">
        <v>246</v>
      </c>
      <c r="F1132" s="92">
        <v>246</v>
      </c>
      <c r="G1132" s="37">
        <v>19.648749999999996</v>
      </c>
      <c r="H1132" s="4"/>
      <c r="I1132" s="37"/>
      <c r="J1132" s="4">
        <v>20.965416666666666</v>
      </c>
      <c r="K1132" s="37">
        <v>21.097083333333341</v>
      </c>
      <c r="L1132" s="4">
        <v>21.159583333333327</v>
      </c>
      <c r="M1132" s="37">
        <v>21.253333333333337</v>
      </c>
      <c r="N1132" s="5">
        <v>2309.1001916666701</v>
      </c>
      <c r="O1132" s="41">
        <v>2309.1001916666701</v>
      </c>
      <c r="P1132" s="4">
        <v>199.50625656000028</v>
      </c>
      <c r="Q1132" s="44">
        <f t="shared" si="39"/>
        <v>199.50625656000028</v>
      </c>
      <c r="R1132" s="8">
        <v>234</v>
      </c>
      <c r="S1132" s="89">
        <v>1707.4043999999999</v>
      </c>
      <c r="T1132" s="27"/>
      <c r="U1132" s="89">
        <v>75962</v>
      </c>
      <c r="V1132" s="51">
        <v>0.11671353722506078</v>
      </c>
      <c r="W1132" s="9">
        <v>2.6408226484185842E-3</v>
      </c>
      <c r="X1132" s="86">
        <f t="shared" si="40"/>
        <v>3932.962425525151</v>
      </c>
    </row>
    <row r="1133" spans="1:24" x14ac:dyDescent="0.3">
      <c r="A1133" s="93">
        <v>2009</v>
      </c>
      <c r="B1133" s="100">
        <v>40060</v>
      </c>
      <c r="C1133" s="33">
        <v>9</v>
      </c>
      <c r="D1133" s="2">
        <v>4</v>
      </c>
      <c r="E1133" s="33">
        <v>247</v>
      </c>
      <c r="F1133" s="92">
        <v>247</v>
      </c>
      <c r="G1133" s="37">
        <v>11.190833333333336</v>
      </c>
      <c r="H1133" s="4"/>
      <c r="I1133" s="37"/>
      <c r="J1133" s="4">
        <v>20.756666666666661</v>
      </c>
      <c r="K1133" s="37">
        <v>21.218958333333337</v>
      </c>
      <c r="L1133" s="4">
        <v>21.371250000000007</v>
      </c>
      <c r="M1133" s="37">
        <v>18.546250000000004</v>
      </c>
      <c r="N1133" s="5">
        <v>2078.5066000000002</v>
      </c>
      <c r="O1133" s="41">
        <v>2078.5066000000002</v>
      </c>
      <c r="P1133" s="4">
        <v>179.58297024000001</v>
      </c>
      <c r="Q1133" s="44">
        <f t="shared" si="39"/>
        <v>179.58297024000001</v>
      </c>
      <c r="R1133" s="8">
        <v>234.126288659794</v>
      </c>
      <c r="S1133" s="89">
        <v>1708.325875</v>
      </c>
      <c r="T1133" s="27"/>
      <c r="U1133" s="89">
        <v>75962</v>
      </c>
      <c r="V1133" s="51">
        <v>0.1051095321461081</v>
      </c>
      <c r="W1133" s="9">
        <v>2.3771022686571528E-3</v>
      </c>
      <c r="X1133" s="86">
        <f t="shared" si="40"/>
        <v>4112.5453957651507</v>
      </c>
    </row>
    <row r="1134" spans="1:24" x14ac:dyDescent="0.3">
      <c r="A1134" s="93">
        <v>2009</v>
      </c>
      <c r="B1134" s="100">
        <v>40061</v>
      </c>
      <c r="C1134" s="33">
        <v>9</v>
      </c>
      <c r="D1134" s="2">
        <v>5</v>
      </c>
      <c r="E1134" s="33">
        <v>248</v>
      </c>
      <c r="F1134" s="92">
        <v>248</v>
      </c>
      <c r="G1134" s="37">
        <v>11.849375</v>
      </c>
      <c r="H1134" s="4"/>
      <c r="I1134" s="37"/>
      <c r="J1134" s="4">
        <v>20.325416666666662</v>
      </c>
      <c r="K1134" s="37">
        <v>20.435625000000005</v>
      </c>
      <c r="L1134" s="4">
        <v>20.469791666666669</v>
      </c>
      <c r="M1134" s="37">
        <v>18.490833333333338</v>
      </c>
      <c r="N1134" s="5">
        <v>1815.5832499999999</v>
      </c>
      <c r="O1134" s="41">
        <v>1815.5832499999999</v>
      </c>
      <c r="P1134" s="4">
        <v>156.86639279999997</v>
      </c>
      <c r="Q1134" s="44">
        <f t="shared" si="39"/>
        <v>156.86639279999997</v>
      </c>
      <c r="R1134" s="8">
        <v>234.373711340206</v>
      </c>
      <c r="S1134" s="89">
        <v>1710.1312250000001</v>
      </c>
      <c r="T1134" s="27"/>
      <c r="U1134" s="89">
        <v>75962</v>
      </c>
      <c r="V1134" s="51">
        <v>9.1858469973100307E-2</v>
      </c>
      <c r="W1134" s="9">
        <v>2.0764076777581198E-3</v>
      </c>
      <c r="X1134" s="86">
        <f t="shared" si="40"/>
        <v>4269.4117885651503</v>
      </c>
    </row>
    <row r="1135" spans="1:24" x14ac:dyDescent="0.3">
      <c r="A1135" s="93">
        <v>2009</v>
      </c>
      <c r="B1135" s="100">
        <v>40062</v>
      </c>
      <c r="C1135" s="33">
        <v>9</v>
      </c>
      <c r="D1135" s="2">
        <v>6</v>
      </c>
      <c r="E1135" s="33">
        <v>249</v>
      </c>
      <c r="F1135" s="92">
        <v>249</v>
      </c>
      <c r="G1135" s="37">
        <v>15.031041666666667</v>
      </c>
      <c r="H1135" s="4"/>
      <c r="I1135" s="37"/>
      <c r="J1135" s="4">
        <v>19.915625000000002</v>
      </c>
      <c r="K1135" s="37">
        <v>19.944374999999997</v>
      </c>
      <c r="L1135" s="4">
        <v>19.94083333333332</v>
      </c>
      <c r="M1135" s="37">
        <v>18.658541666666661</v>
      </c>
      <c r="N1135" s="5">
        <v>1946.7923111111099</v>
      </c>
      <c r="O1135" s="41">
        <v>1946.7923111111099</v>
      </c>
      <c r="P1135" s="4">
        <v>168.20285567999989</v>
      </c>
      <c r="Q1135" s="44">
        <f t="shared" si="39"/>
        <v>168.20285567999991</v>
      </c>
      <c r="R1135" s="8">
        <v>234.5</v>
      </c>
      <c r="S1135" s="89">
        <v>1711.0527</v>
      </c>
      <c r="T1135" s="27"/>
      <c r="U1135" s="89">
        <v>75962</v>
      </c>
      <c r="V1135" s="51">
        <v>9.8545117347153807E-2</v>
      </c>
      <c r="W1135" s="9">
        <v>2.2264660691221861E-3</v>
      </c>
      <c r="X1135" s="86">
        <f t="shared" si="40"/>
        <v>4437.61464424515</v>
      </c>
    </row>
    <row r="1136" spans="1:24" x14ac:dyDescent="0.3">
      <c r="A1136" s="93">
        <v>2009</v>
      </c>
      <c r="B1136" s="100">
        <v>40063</v>
      </c>
      <c r="C1136" s="33">
        <v>9</v>
      </c>
      <c r="D1136" s="2">
        <v>7</v>
      </c>
      <c r="E1136" s="33">
        <v>250</v>
      </c>
      <c r="F1136" s="92">
        <v>250</v>
      </c>
      <c r="G1136" s="37">
        <v>20.389166666666672</v>
      </c>
      <c r="H1136" s="4"/>
      <c r="I1136" s="37"/>
      <c r="J1136" s="4">
        <v>19.71895833333333</v>
      </c>
      <c r="K1136" s="37">
        <v>19.688125000000014</v>
      </c>
      <c r="L1136" s="4">
        <v>19.673333333333336</v>
      </c>
      <c r="M1136" s="37">
        <v>20.130208333333332</v>
      </c>
      <c r="N1136" s="5">
        <v>1935.0675189189201</v>
      </c>
      <c r="O1136" s="41">
        <v>1935.0675189189201</v>
      </c>
      <c r="P1136" s="4">
        <v>167.18983363459469</v>
      </c>
      <c r="Q1136" s="44">
        <f t="shared" si="39"/>
        <v>167.18983363459472</v>
      </c>
      <c r="R1136" s="8">
        <v>234.41551724137901</v>
      </c>
      <c r="S1136" s="89">
        <v>1710.43626666667</v>
      </c>
      <c r="T1136" s="27"/>
      <c r="U1136" s="89">
        <v>75962</v>
      </c>
      <c r="V1136" s="51">
        <v>9.7999568735689171E-2</v>
      </c>
      <c r="W1136" s="9">
        <v>2.2130569078909505E-3</v>
      </c>
      <c r="X1136" s="86">
        <f t="shared" si="40"/>
        <v>4604.8044778797448</v>
      </c>
    </row>
    <row r="1137" spans="1:24" x14ac:dyDescent="0.3">
      <c r="A1137" s="93">
        <v>2009</v>
      </c>
      <c r="B1137" s="100">
        <v>40064</v>
      </c>
      <c r="C1137" s="33">
        <v>9</v>
      </c>
      <c r="D1137" s="2">
        <v>8</v>
      </c>
      <c r="E1137" s="33">
        <v>251</v>
      </c>
      <c r="F1137" s="92">
        <v>251</v>
      </c>
      <c r="G1137" s="37">
        <v>13.266666666666667</v>
      </c>
      <c r="H1137" s="4"/>
      <c r="I1137" s="37"/>
      <c r="J1137" s="4">
        <v>19.689166666666669</v>
      </c>
      <c r="K1137" s="37">
        <v>19.855416666666663</v>
      </c>
      <c r="L1137" s="4">
        <v>19.906249999999996</v>
      </c>
      <c r="M1137" s="37">
        <v>18.236666666666672</v>
      </c>
      <c r="N1137" s="5">
        <v>989.10254999999995</v>
      </c>
      <c r="O1137" s="41">
        <v>989.10254999999995</v>
      </c>
      <c r="P1137" s="4">
        <v>85.458460319999986</v>
      </c>
      <c r="Q1137" s="44">
        <f t="shared" si="39"/>
        <v>85.458460319999986</v>
      </c>
      <c r="R1137" s="8">
        <v>234.25</v>
      </c>
      <c r="S1137" s="89">
        <v>1709.22855</v>
      </c>
      <c r="T1137" s="27"/>
      <c r="U1137" s="89">
        <v>75962</v>
      </c>
      <c r="V1137" s="51">
        <v>5.0116648426154424E-2</v>
      </c>
      <c r="W1137" s="9">
        <v>1.1311957900636805E-3</v>
      </c>
      <c r="X1137" s="86">
        <f t="shared" si="40"/>
        <v>4690.2629381997449</v>
      </c>
    </row>
    <row r="1138" spans="1:24" x14ac:dyDescent="0.3">
      <c r="A1138" s="93">
        <v>2009</v>
      </c>
      <c r="B1138" s="100">
        <v>40065</v>
      </c>
      <c r="C1138" s="33">
        <v>9</v>
      </c>
      <c r="D1138" s="2">
        <v>9</v>
      </c>
      <c r="E1138" s="33">
        <v>252</v>
      </c>
      <c r="F1138" s="92">
        <v>252</v>
      </c>
      <c r="G1138" s="37">
        <v>11.636451612903222</v>
      </c>
      <c r="H1138" s="4"/>
      <c r="I1138" s="37"/>
      <c r="J1138" s="4">
        <v>19.310666666666666</v>
      </c>
      <c r="K1138" s="37">
        <v>19.628709677419359</v>
      </c>
      <c r="L1138" s="4">
        <v>20.040967741935482</v>
      </c>
      <c r="M1138" s="37">
        <v>17.773225806451606</v>
      </c>
      <c r="N1138" s="5" t="s">
        <v>27</v>
      </c>
      <c r="O1138" s="41">
        <v>1263.4163333333299</v>
      </c>
      <c r="P1138" s="4" t="s">
        <v>27</v>
      </c>
      <c r="Q1138" s="44">
        <f t="shared" si="39"/>
        <v>109.1591711999997</v>
      </c>
      <c r="R1138" s="8">
        <v>234.08448275862099</v>
      </c>
      <c r="S1138" s="89">
        <v>1708.0208333333301</v>
      </c>
      <c r="T1138" s="27"/>
      <c r="U1138" s="89">
        <v>75962</v>
      </c>
      <c r="V1138" s="51" t="s">
        <v>27</v>
      </c>
      <c r="W1138" s="9" t="s">
        <v>27</v>
      </c>
      <c r="X1138" s="86">
        <f t="shared" si="40"/>
        <v>4799.4221093997448</v>
      </c>
    </row>
    <row r="1139" spans="1:24" x14ac:dyDescent="0.3">
      <c r="A1139" s="93">
        <v>2009</v>
      </c>
      <c r="B1139" s="100">
        <v>40066</v>
      </c>
      <c r="C1139" s="33">
        <v>9</v>
      </c>
      <c r="D1139" s="2">
        <v>10</v>
      </c>
      <c r="E1139" s="33">
        <v>253</v>
      </c>
      <c r="F1139" s="92">
        <v>253</v>
      </c>
      <c r="G1139" s="37">
        <v>13.176875000000003</v>
      </c>
      <c r="H1139" s="4"/>
      <c r="I1139" s="37"/>
      <c r="J1139" s="4">
        <v>19.121249999999989</v>
      </c>
      <c r="K1139" s="37">
        <v>19.174583333333324</v>
      </c>
      <c r="L1139" s="4">
        <v>19.357083333333328</v>
      </c>
      <c r="M1139" s="37">
        <v>18.544791666666665</v>
      </c>
      <c r="N1139" s="5">
        <v>1537.73011666667</v>
      </c>
      <c r="O1139" s="41">
        <v>1537.73011666667</v>
      </c>
      <c r="P1139" s="4">
        <v>132.85988208000029</v>
      </c>
      <c r="Q1139" s="44">
        <f t="shared" si="39"/>
        <v>132.85988208000029</v>
      </c>
      <c r="R1139" s="8">
        <v>234</v>
      </c>
      <c r="S1139" s="89">
        <v>1707.4043999999999</v>
      </c>
      <c r="T1139" s="27"/>
      <c r="U1139" s="89">
        <v>75962</v>
      </c>
      <c r="V1139" s="51">
        <v>7.7991351187425742E-2</v>
      </c>
      <c r="W1139" s="9">
        <v>1.7586385094523007E-3</v>
      </c>
      <c r="X1139" s="86">
        <f t="shared" si="40"/>
        <v>4932.2819914797456</v>
      </c>
    </row>
    <row r="1140" spans="1:24" x14ac:dyDescent="0.3">
      <c r="A1140" s="93">
        <v>2009</v>
      </c>
      <c r="B1140" s="100">
        <v>40067</v>
      </c>
      <c r="C1140" s="33">
        <v>9</v>
      </c>
      <c r="D1140" s="2">
        <v>11</v>
      </c>
      <c r="E1140" s="33">
        <v>254</v>
      </c>
      <c r="F1140" s="92">
        <v>254</v>
      </c>
      <c r="G1140" s="37">
        <v>14.397499999999999</v>
      </c>
      <c r="H1140" s="4"/>
      <c r="I1140" s="37"/>
      <c r="J1140" s="4">
        <v>18.957916666666666</v>
      </c>
      <c r="K1140" s="37">
        <v>19.032916666666662</v>
      </c>
      <c r="L1140" s="4">
        <v>19.327291666666664</v>
      </c>
      <c r="M1140" s="37">
        <v>17.98833333333333</v>
      </c>
      <c r="N1140" s="5">
        <v>1369.49170555556</v>
      </c>
      <c r="O1140" s="41">
        <v>1369.49170555556</v>
      </c>
      <c r="P1140" s="4">
        <v>118.32408336000039</v>
      </c>
      <c r="Q1140" s="44">
        <f t="shared" si="39"/>
        <v>118.32408336000037</v>
      </c>
      <c r="R1140" s="8">
        <v>234</v>
      </c>
      <c r="S1140" s="89">
        <v>1707.4043999999999</v>
      </c>
      <c r="T1140" s="27"/>
      <c r="U1140" s="89">
        <v>75962</v>
      </c>
      <c r="V1140" s="51">
        <v>6.9492622320669592E-2</v>
      </c>
      <c r="W1140" s="9">
        <v>1.5662311778000969E-3</v>
      </c>
      <c r="X1140" s="86">
        <f t="shared" si="40"/>
        <v>5050.6060748397458</v>
      </c>
    </row>
    <row r="1141" spans="1:24" x14ac:dyDescent="0.3">
      <c r="A1141" s="93">
        <v>2009</v>
      </c>
      <c r="B1141" s="100">
        <v>40068</v>
      </c>
      <c r="C1141" s="33">
        <v>9</v>
      </c>
      <c r="D1141" s="2">
        <v>12</v>
      </c>
      <c r="E1141" s="33">
        <v>255</v>
      </c>
      <c r="F1141" s="92">
        <v>255</v>
      </c>
      <c r="G1141" s="37">
        <v>14.541875000000005</v>
      </c>
      <c r="H1141" s="4"/>
      <c r="I1141" s="37"/>
      <c r="J1141" s="4">
        <v>18.803333333333335</v>
      </c>
      <c r="K1141" s="37">
        <v>18.934791666666666</v>
      </c>
      <c r="L1141" s="4">
        <v>19.600208333333335</v>
      </c>
      <c r="M1141" s="37">
        <v>18.244374999999994</v>
      </c>
      <c r="N1141" s="5">
        <v>1683.0406</v>
      </c>
      <c r="O1141" s="41">
        <v>1683.0406</v>
      </c>
      <c r="P1141" s="4">
        <v>145.41470784000001</v>
      </c>
      <c r="Q1141" s="44">
        <f t="shared" si="39"/>
        <v>145.41470784000001</v>
      </c>
      <c r="R1141" s="8">
        <v>234</v>
      </c>
      <c r="S1141" s="89">
        <v>1707.4043999999999</v>
      </c>
      <c r="T1141" s="27"/>
      <c r="U1141" s="89">
        <v>75962</v>
      </c>
      <c r="V1141" s="51">
        <v>8.5445060306444442E-2</v>
      </c>
      <c r="W1141" s="9">
        <v>1.9248241157868325E-3</v>
      </c>
      <c r="X1141" s="86">
        <f t="shared" si="40"/>
        <v>5196.0207826797459</v>
      </c>
    </row>
    <row r="1142" spans="1:24" x14ac:dyDescent="0.3">
      <c r="A1142" s="93">
        <v>2009</v>
      </c>
      <c r="B1142" s="100">
        <v>40069</v>
      </c>
      <c r="C1142" s="33">
        <v>9</v>
      </c>
      <c r="D1142" s="2">
        <v>13</v>
      </c>
      <c r="E1142" s="33">
        <v>256</v>
      </c>
      <c r="F1142" s="92">
        <v>256</v>
      </c>
      <c r="G1142" s="37">
        <v>15.163124999999996</v>
      </c>
      <c r="H1142" s="4"/>
      <c r="I1142" s="37"/>
      <c r="J1142" s="4">
        <v>18.69916666666667</v>
      </c>
      <c r="K1142" s="37">
        <v>18.672708333333325</v>
      </c>
      <c r="L1142" s="4">
        <v>18.695208333333326</v>
      </c>
      <c r="M1142" s="37">
        <v>18.24270833333334</v>
      </c>
      <c r="N1142" s="5">
        <v>1468.96234</v>
      </c>
      <c r="O1142" s="41">
        <v>1468.96234</v>
      </c>
      <c r="P1142" s="4">
        <v>126.918346176</v>
      </c>
      <c r="Q1142" s="44">
        <f t="shared" si="39"/>
        <v>126.91834617600001</v>
      </c>
      <c r="R1142" s="8">
        <v>234</v>
      </c>
      <c r="S1142" s="89">
        <v>1707.4043999999999</v>
      </c>
      <c r="T1142" s="27"/>
      <c r="U1142" s="89">
        <v>75962</v>
      </c>
      <c r="V1142" s="51">
        <v>7.4613293161520211E-2</v>
      </c>
      <c r="W1142" s="9">
        <v>1.6799916396637469E-3</v>
      </c>
      <c r="X1142" s="86">
        <f t="shared" si="40"/>
        <v>5322.9391288557463</v>
      </c>
    </row>
    <row r="1143" spans="1:24" x14ac:dyDescent="0.3">
      <c r="A1143" s="99">
        <v>2009</v>
      </c>
      <c r="B1143" s="100">
        <v>40070</v>
      </c>
      <c r="C1143" s="34">
        <v>9</v>
      </c>
      <c r="D1143" s="10">
        <v>14</v>
      </c>
      <c r="E1143" s="34">
        <v>257</v>
      </c>
      <c r="F1143" s="38">
        <v>257</v>
      </c>
      <c r="G1143" s="38">
        <v>11.930208333333333</v>
      </c>
      <c r="H1143" s="12"/>
      <c r="I1143" s="38"/>
      <c r="J1143" s="12">
        <v>18.592083333333324</v>
      </c>
      <c r="K1143" s="38">
        <v>18.565000000000001</v>
      </c>
      <c r="L1143" s="12">
        <v>18.565624999999994</v>
      </c>
      <c r="M1143" s="38">
        <v>17.114791666666665</v>
      </c>
      <c r="N1143" s="12" t="s">
        <v>27</v>
      </c>
      <c r="O1143" s="38">
        <v>1442.9134920454501</v>
      </c>
      <c r="P1143" s="12" t="s">
        <v>27</v>
      </c>
      <c r="Q1143" s="38">
        <f t="shared" si="39"/>
        <v>124.66772571272689</v>
      </c>
      <c r="R1143" s="13">
        <v>234.16896551724099</v>
      </c>
      <c r="S1143" s="48">
        <v>1708.637275</v>
      </c>
      <c r="T1143" s="13">
        <v>80433.521965997978</v>
      </c>
      <c r="U1143" s="48">
        <v>75962</v>
      </c>
      <c r="V1143" s="52" t="s">
        <v>27</v>
      </c>
      <c r="W1143" s="14" t="s">
        <v>27</v>
      </c>
      <c r="X1143" s="87">
        <f t="shared" si="40"/>
        <v>5447.606854568473</v>
      </c>
    </row>
    <row r="1144" spans="1:24" x14ac:dyDescent="0.3">
      <c r="A1144" s="93">
        <v>2009</v>
      </c>
      <c r="B1144" s="100">
        <v>40071</v>
      </c>
      <c r="C1144" s="33">
        <v>9</v>
      </c>
      <c r="D1144" s="2">
        <v>15</v>
      </c>
      <c r="E1144" s="33">
        <v>258</v>
      </c>
      <c r="F1144" s="92">
        <v>258</v>
      </c>
      <c r="G1144" s="37">
        <v>11.723499999999996</v>
      </c>
      <c r="H1144" s="4"/>
      <c r="I1144" s="37"/>
      <c r="J1144" s="4">
        <v>18.391666666666662</v>
      </c>
      <c r="K1144" s="37">
        <v>18.367708333333336</v>
      </c>
      <c r="L1144" s="4">
        <v>18.365208333333335</v>
      </c>
      <c r="M1144" s="37">
        <v>17.426666666666669</v>
      </c>
      <c r="N1144" s="5" t="s">
        <v>27</v>
      </c>
      <c r="O1144" s="41">
        <v>1416.8646440909099</v>
      </c>
      <c r="P1144" s="4" t="s">
        <v>27</v>
      </c>
      <c r="Q1144" s="44">
        <f t="shared" si="39"/>
        <v>122.41710524945462</v>
      </c>
      <c r="R1144" s="8">
        <v>234.5</v>
      </c>
      <c r="S1144" s="89">
        <v>1711.0527</v>
      </c>
      <c r="T1144" s="27"/>
      <c r="U1144" s="89">
        <v>75777.649999999994</v>
      </c>
      <c r="V1144" s="51" t="s">
        <v>27</v>
      </c>
      <c r="W1144" s="9" t="s">
        <v>27</v>
      </c>
      <c r="X1144" s="86">
        <f t="shared" si="40"/>
        <v>5570.0239598179278</v>
      </c>
    </row>
    <row r="1145" spans="1:24" x14ac:dyDescent="0.3">
      <c r="A1145" s="93">
        <v>2009</v>
      </c>
      <c r="B1145" s="100">
        <v>40072</v>
      </c>
      <c r="C1145" s="33">
        <v>9</v>
      </c>
      <c r="D1145" s="2">
        <v>16</v>
      </c>
      <c r="E1145" s="33">
        <v>259</v>
      </c>
      <c r="F1145" s="92">
        <v>259</v>
      </c>
      <c r="G1145" s="37">
        <v>10.776250000000005</v>
      </c>
      <c r="H1145" s="4"/>
      <c r="I1145" s="37"/>
      <c r="J1145" s="4">
        <v>18.253749999999993</v>
      </c>
      <c r="K1145" s="37">
        <v>18.367708333333333</v>
      </c>
      <c r="L1145" s="4">
        <v>18.720000000000002</v>
      </c>
      <c r="M1145" s="37">
        <v>16.068958333333331</v>
      </c>
      <c r="N1145" s="5" t="s">
        <v>27</v>
      </c>
      <c r="O1145" s="41">
        <v>1390.8157961363599</v>
      </c>
      <c r="P1145" s="4" t="s">
        <v>27</v>
      </c>
      <c r="Q1145" s="44">
        <f t="shared" si="39"/>
        <v>120.1664847861815</v>
      </c>
      <c r="R1145" s="8">
        <v>234.83103448275901</v>
      </c>
      <c r="S1145" s="89">
        <v>1713.4681250000001</v>
      </c>
      <c r="T1145" s="27"/>
      <c r="U1145" s="89">
        <v>75593.299999999988</v>
      </c>
      <c r="V1145" s="51" t="s">
        <v>27</v>
      </c>
      <c r="W1145" s="9" t="s">
        <v>27</v>
      </c>
      <c r="X1145" s="86">
        <f t="shared" si="40"/>
        <v>5690.190444604109</v>
      </c>
    </row>
    <row r="1146" spans="1:24" x14ac:dyDescent="0.3">
      <c r="A1146" s="93">
        <v>2009</v>
      </c>
      <c r="B1146" s="100">
        <v>40073</v>
      </c>
      <c r="C1146" s="33">
        <v>9</v>
      </c>
      <c r="D1146" s="2">
        <v>17</v>
      </c>
      <c r="E1146" s="33">
        <v>260</v>
      </c>
      <c r="F1146" s="92">
        <v>260</v>
      </c>
      <c r="G1146" s="37">
        <v>11.517499999999998</v>
      </c>
      <c r="H1146" s="4"/>
      <c r="I1146" s="37"/>
      <c r="J1146" s="4">
        <v>18.047291666666666</v>
      </c>
      <c r="K1146" s="37">
        <v>18.038125000000004</v>
      </c>
      <c r="L1146" s="4">
        <v>18.043125000000003</v>
      </c>
      <c r="M1146" s="37">
        <v>17.122916666666669</v>
      </c>
      <c r="N1146" s="5" t="s">
        <v>27</v>
      </c>
      <c r="O1146" s="41">
        <v>1364.76694818182</v>
      </c>
      <c r="P1146" s="4" t="s">
        <v>27</v>
      </c>
      <c r="Q1146" s="44">
        <f t="shared" si="39"/>
        <v>117.91586432290923</v>
      </c>
      <c r="R1146" s="8">
        <v>235</v>
      </c>
      <c r="S1146" s="89">
        <v>1714.701</v>
      </c>
      <c r="T1146" s="27"/>
      <c r="U1146" s="89">
        <v>75408.949999999983</v>
      </c>
      <c r="V1146" s="51" t="s">
        <v>27</v>
      </c>
      <c r="W1146" s="9" t="s">
        <v>27</v>
      </c>
      <c r="X1146" s="86">
        <f t="shared" si="40"/>
        <v>5808.1063089270183</v>
      </c>
    </row>
    <row r="1147" spans="1:24" x14ac:dyDescent="0.3">
      <c r="A1147" s="93">
        <v>2009</v>
      </c>
      <c r="B1147" s="100">
        <v>40074</v>
      </c>
      <c r="C1147" s="33">
        <v>9</v>
      </c>
      <c r="D1147" s="2">
        <v>18</v>
      </c>
      <c r="E1147" s="33">
        <v>261</v>
      </c>
      <c r="F1147" s="92">
        <v>261</v>
      </c>
      <c r="G1147" s="37">
        <v>13.000416666666668</v>
      </c>
      <c r="H1147" s="4"/>
      <c r="I1147" s="37"/>
      <c r="J1147" s="4">
        <v>17.943124999999991</v>
      </c>
      <c r="K1147" s="37">
        <v>18.204375000000002</v>
      </c>
      <c r="L1147" s="4">
        <v>18.293125</v>
      </c>
      <c r="M1147" s="37">
        <v>16.989791666666665</v>
      </c>
      <c r="N1147" s="5" t="s">
        <v>27</v>
      </c>
      <c r="O1147" s="41">
        <v>1338.71810022727</v>
      </c>
      <c r="P1147" s="4" t="s">
        <v>27</v>
      </c>
      <c r="Q1147" s="44">
        <f t="shared" si="39"/>
        <v>115.66524385963615</v>
      </c>
      <c r="R1147" s="8">
        <v>234.873711340206</v>
      </c>
      <c r="S1147" s="89">
        <v>1713.7795249999999</v>
      </c>
      <c r="T1147" s="27"/>
      <c r="U1147" s="89">
        <v>75224.599999999977</v>
      </c>
      <c r="V1147" s="51" t="s">
        <v>27</v>
      </c>
      <c r="W1147" s="9" t="s">
        <v>27</v>
      </c>
      <c r="X1147" s="86">
        <f t="shared" si="40"/>
        <v>5923.7715527866549</v>
      </c>
    </row>
    <row r="1148" spans="1:24" x14ac:dyDescent="0.3">
      <c r="A1148" s="93">
        <v>2009</v>
      </c>
      <c r="B1148" s="100">
        <v>40075</v>
      </c>
      <c r="C1148" s="33">
        <v>9</v>
      </c>
      <c r="D1148" s="2">
        <v>19</v>
      </c>
      <c r="E1148" s="33">
        <v>262</v>
      </c>
      <c r="F1148" s="92">
        <v>262</v>
      </c>
      <c r="G1148" s="37">
        <v>10.958645833333334</v>
      </c>
      <c r="H1148" s="4"/>
      <c r="I1148" s="37"/>
      <c r="J1148" s="4">
        <v>17.825416666666666</v>
      </c>
      <c r="K1148" s="37">
        <v>17.811250000000005</v>
      </c>
      <c r="L1148" s="4">
        <v>17.796041666666671</v>
      </c>
      <c r="M1148" s="37">
        <v>17.262916666666673</v>
      </c>
      <c r="N1148" s="5" t="s">
        <v>27</v>
      </c>
      <c r="O1148" s="41">
        <v>1312.6692522727301</v>
      </c>
      <c r="P1148" s="4" t="s">
        <v>27</v>
      </c>
      <c r="Q1148" s="44">
        <f t="shared" si="39"/>
        <v>113.41462339636387</v>
      </c>
      <c r="R1148" s="8">
        <v>234.626288659794</v>
      </c>
      <c r="S1148" s="89">
        <v>1711.9741750000001</v>
      </c>
      <c r="T1148" s="27"/>
      <c r="U1148" s="89">
        <v>75040.249999999971</v>
      </c>
      <c r="V1148" s="51" t="s">
        <v>27</v>
      </c>
      <c r="W1148" s="9" t="s">
        <v>27</v>
      </c>
      <c r="X1148" s="86">
        <f t="shared" si="40"/>
        <v>6037.1861761830187</v>
      </c>
    </row>
    <row r="1149" spans="1:24" x14ac:dyDescent="0.3">
      <c r="A1149" s="93">
        <v>2009</v>
      </c>
      <c r="B1149" s="100">
        <v>40076</v>
      </c>
      <c r="C1149" s="33">
        <v>9</v>
      </c>
      <c r="D1149" s="2">
        <v>20</v>
      </c>
      <c r="E1149" s="33">
        <v>263</v>
      </c>
      <c r="F1149" s="92">
        <v>263</v>
      </c>
      <c r="G1149" s="37">
        <v>11.080729166666666</v>
      </c>
      <c r="H1149" s="4"/>
      <c r="I1149" s="37"/>
      <c r="J1149" s="4">
        <v>17.685624999999998</v>
      </c>
      <c r="K1149" s="37">
        <v>17.678750000000001</v>
      </c>
      <c r="L1149" s="4">
        <v>17.660624999999996</v>
      </c>
      <c r="M1149" s="37">
        <v>17.318958333333338</v>
      </c>
      <c r="N1149" s="5" t="s">
        <v>27</v>
      </c>
      <c r="O1149" s="41">
        <v>1286.6204043181799</v>
      </c>
      <c r="P1149" s="4" t="s">
        <v>27</v>
      </c>
      <c r="Q1149" s="44">
        <f t="shared" si="39"/>
        <v>111.16400293309074</v>
      </c>
      <c r="R1149" s="8">
        <v>234.5</v>
      </c>
      <c r="S1149" s="89">
        <v>1711.0527</v>
      </c>
      <c r="T1149" s="27"/>
      <c r="U1149" s="89">
        <v>74855.899999999965</v>
      </c>
      <c r="V1149" s="51" t="s">
        <v>27</v>
      </c>
      <c r="W1149" s="9" t="s">
        <v>27</v>
      </c>
      <c r="X1149" s="86">
        <f t="shared" si="40"/>
        <v>6148.3501791161098</v>
      </c>
    </row>
    <row r="1150" spans="1:24" x14ac:dyDescent="0.3">
      <c r="A1150" s="93">
        <v>2009</v>
      </c>
      <c r="B1150" s="100">
        <v>40077</v>
      </c>
      <c r="C1150" s="33">
        <v>9</v>
      </c>
      <c r="D1150" s="2">
        <v>21</v>
      </c>
      <c r="E1150" s="33">
        <v>264</v>
      </c>
      <c r="F1150" s="92">
        <v>264</v>
      </c>
      <c r="G1150" s="37">
        <v>18.2075</v>
      </c>
      <c r="H1150" s="4"/>
      <c r="I1150" s="37"/>
      <c r="J1150" s="4">
        <v>17.521041666666676</v>
      </c>
      <c r="K1150" s="37">
        <v>17.548750000000009</v>
      </c>
      <c r="L1150" s="4">
        <v>17.557291666666668</v>
      </c>
      <c r="M1150" s="37">
        <v>17.663541666666664</v>
      </c>
      <c r="N1150" s="5" t="s">
        <v>27</v>
      </c>
      <c r="O1150" s="41">
        <v>1260.57155636364</v>
      </c>
      <c r="P1150" s="4" t="s">
        <v>27</v>
      </c>
      <c r="Q1150" s="44">
        <f t="shared" si="39"/>
        <v>108.9133824698185</v>
      </c>
      <c r="R1150" s="8">
        <v>234.58448275862099</v>
      </c>
      <c r="S1150" s="89">
        <v>1711.6691333333299</v>
      </c>
      <c r="T1150" s="27"/>
      <c r="U1150" s="89">
        <v>74671.549999999959</v>
      </c>
      <c r="V1150" s="51" t="s">
        <v>27</v>
      </c>
      <c r="W1150" s="9" t="s">
        <v>27</v>
      </c>
      <c r="X1150" s="86">
        <f t="shared" si="40"/>
        <v>6257.2635615859281</v>
      </c>
    </row>
    <row r="1151" spans="1:24" x14ac:dyDescent="0.3">
      <c r="A1151" s="93">
        <v>2009</v>
      </c>
      <c r="B1151" s="100">
        <v>40078</v>
      </c>
      <c r="C1151" s="33">
        <v>9</v>
      </c>
      <c r="D1151" s="2">
        <v>22</v>
      </c>
      <c r="E1151" s="33">
        <v>265</v>
      </c>
      <c r="F1151" s="92">
        <v>265</v>
      </c>
      <c r="G1151" s="37">
        <v>15.913333333333329</v>
      </c>
      <c r="H1151" s="4"/>
      <c r="I1151" s="37"/>
      <c r="J1151" s="4">
        <v>17.421041666666671</v>
      </c>
      <c r="K1151" s="37">
        <v>17.950208333333336</v>
      </c>
      <c r="L1151" s="4">
        <v>18.139583333333338</v>
      </c>
      <c r="M1151" s="37">
        <v>17.934583333333332</v>
      </c>
      <c r="N1151" s="5" t="s">
        <v>27</v>
      </c>
      <c r="O1151" s="41">
        <v>1234.52270840909</v>
      </c>
      <c r="P1151" s="4" t="s">
        <v>27</v>
      </c>
      <c r="Q1151" s="44">
        <f t="shared" si="39"/>
        <v>106.66276200654536</v>
      </c>
      <c r="R1151" s="8">
        <v>234.75</v>
      </c>
      <c r="S1151" s="89">
        <v>1712.8768500000001</v>
      </c>
      <c r="T1151" s="27"/>
      <c r="U1151" s="89">
        <v>74487.199999999953</v>
      </c>
      <c r="V1151" s="51" t="s">
        <v>27</v>
      </c>
      <c r="W1151" s="9" t="s">
        <v>27</v>
      </c>
      <c r="X1151" s="86">
        <f t="shared" si="40"/>
        <v>6363.9263235924736</v>
      </c>
    </row>
    <row r="1152" spans="1:24" x14ac:dyDescent="0.3">
      <c r="A1152" s="93">
        <v>2009</v>
      </c>
      <c r="B1152" s="100">
        <v>40079</v>
      </c>
      <c r="C1152" s="33">
        <v>9</v>
      </c>
      <c r="D1152" s="2">
        <v>23</v>
      </c>
      <c r="E1152" s="33">
        <v>266</v>
      </c>
      <c r="F1152" s="92">
        <v>266</v>
      </c>
      <c r="G1152" s="37">
        <v>15.392916666666666</v>
      </c>
      <c r="H1152" s="4"/>
      <c r="I1152" s="37"/>
      <c r="J1152" s="4">
        <v>17.518333333333334</v>
      </c>
      <c r="K1152" s="37">
        <v>17.512916666666666</v>
      </c>
      <c r="L1152" s="4">
        <v>17.504999999999992</v>
      </c>
      <c r="M1152" s="37">
        <v>17.250416666666666</v>
      </c>
      <c r="N1152" s="5" t="s">
        <v>27</v>
      </c>
      <c r="O1152" s="41">
        <v>1208.47386045455</v>
      </c>
      <c r="P1152" s="4" t="s">
        <v>27</v>
      </c>
      <c r="Q1152" s="44">
        <f t="shared" si="39"/>
        <v>104.41214154327312</v>
      </c>
      <c r="R1152" s="8">
        <v>234.91551724137901</v>
      </c>
      <c r="S1152" s="89">
        <v>1714.0845666666701</v>
      </c>
      <c r="T1152" s="27"/>
      <c r="U1152" s="89">
        <v>74302.849999999948</v>
      </c>
      <c r="V1152" s="51" t="s">
        <v>27</v>
      </c>
      <c r="W1152" s="9" t="s">
        <v>27</v>
      </c>
      <c r="X1152" s="86">
        <f t="shared" si="40"/>
        <v>6468.3384651357464</v>
      </c>
    </row>
    <row r="1153" spans="1:24" x14ac:dyDescent="0.3">
      <c r="A1153" s="93">
        <v>2009</v>
      </c>
      <c r="B1153" s="100">
        <v>40080</v>
      </c>
      <c r="C1153" s="33">
        <v>9</v>
      </c>
      <c r="D1153" s="2">
        <v>24</v>
      </c>
      <c r="E1153" s="33">
        <v>267</v>
      </c>
      <c r="F1153" s="92">
        <v>267</v>
      </c>
      <c r="G1153" s="37">
        <v>20.748750000000001</v>
      </c>
      <c r="H1153" s="4"/>
      <c r="I1153" s="37"/>
      <c r="J1153" s="4">
        <v>17.48875</v>
      </c>
      <c r="K1153" s="37">
        <v>17.493125000000003</v>
      </c>
      <c r="L1153" s="4">
        <v>17.489166666666673</v>
      </c>
      <c r="M1153" s="37">
        <v>18.01104166666666</v>
      </c>
      <c r="N1153" s="5">
        <v>1182.4250125000001</v>
      </c>
      <c r="O1153" s="41">
        <v>1182.4250125000001</v>
      </c>
      <c r="P1153" s="4">
        <v>102.16152108000001</v>
      </c>
      <c r="Q1153" s="44">
        <f t="shared" si="39"/>
        <v>102.16152108</v>
      </c>
      <c r="R1153" s="8">
        <v>235</v>
      </c>
      <c r="S1153" s="89">
        <v>1714.701</v>
      </c>
      <c r="T1153" s="27"/>
      <c r="U1153" s="89">
        <v>74118.499999999942</v>
      </c>
      <c r="V1153" s="51">
        <v>5.9328952190543308E-2</v>
      </c>
      <c r="W1153" s="9">
        <v>1.3858212951423244E-3</v>
      </c>
      <c r="X1153" s="86">
        <f t="shared" si="40"/>
        <v>6570.4999862157465</v>
      </c>
    </row>
    <row r="1154" spans="1:24" x14ac:dyDescent="0.3">
      <c r="A1154" s="93">
        <v>2009</v>
      </c>
      <c r="B1154" s="100">
        <v>40081</v>
      </c>
      <c r="C1154" s="33">
        <v>9</v>
      </c>
      <c r="D1154" s="2">
        <v>25</v>
      </c>
      <c r="E1154" s="33">
        <v>268</v>
      </c>
      <c r="F1154" s="92">
        <v>268</v>
      </c>
      <c r="G1154" s="37">
        <v>10.796458333333334</v>
      </c>
      <c r="H1154" s="4"/>
      <c r="I1154" s="37"/>
      <c r="J1154" s="4">
        <v>17.595833333333328</v>
      </c>
      <c r="K1154" s="37">
        <v>17.619583333333317</v>
      </c>
      <c r="L1154" s="4">
        <v>17.631458333333317</v>
      </c>
      <c r="M1154" s="37">
        <v>16.927916666666672</v>
      </c>
      <c r="N1154" s="5" t="s">
        <v>27</v>
      </c>
      <c r="O1154" s="41">
        <v>1178.98953011765</v>
      </c>
      <c r="P1154" s="4" t="s">
        <v>27</v>
      </c>
      <c r="Q1154" s="44">
        <f t="shared" si="39"/>
        <v>101.86469540216495</v>
      </c>
      <c r="R1154" s="8">
        <v>235.25432525951601</v>
      </c>
      <c r="S1154" s="89">
        <v>1716.5567083333301</v>
      </c>
      <c r="T1154" s="27"/>
      <c r="U1154" s="89">
        <v>73934.149999999936</v>
      </c>
      <c r="V1154" s="51" t="s">
        <v>27</v>
      </c>
      <c r="W1154" s="9" t="s">
        <v>27</v>
      </c>
      <c r="X1154" s="86">
        <f t="shared" si="40"/>
        <v>6672.3646816179116</v>
      </c>
    </row>
    <row r="1155" spans="1:24" x14ac:dyDescent="0.3">
      <c r="A1155" s="93">
        <v>2009</v>
      </c>
      <c r="B1155" s="100">
        <v>40082</v>
      </c>
      <c r="C1155" s="33">
        <v>9</v>
      </c>
      <c r="D1155" s="2">
        <v>26</v>
      </c>
      <c r="E1155" s="33">
        <v>269</v>
      </c>
      <c r="F1155" s="92">
        <v>269</v>
      </c>
      <c r="G1155" s="37">
        <v>10.182541666666667</v>
      </c>
      <c r="H1155" s="4"/>
      <c r="I1155" s="37"/>
      <c r="J1155" s="4">
        <v>17.350208333333335</v>
      </c>
      <c r="K1155" s="37">
        <v>17.337500000000002</v>
      </c>
      <c r="L1155" s="4">
        <v>17.330833333333334</v>
      </c>
      <c r="M1155" s="37">
        <v>16.826874999999998</v>
      </c>
      <c r="N1155" s="5" t="s">
        <v>27</v>
      </c>
      <c r="O1155" s="41">
        <v>1175.5540477352899</v>
      </c>
      <c r="P1155" s="4" t="s">
        <v>27</v>
      </c>
      <c r="Q1155" s="44">
        <f t="shared" si="39"/>
        <v>101.56786972432903</v>
      </c>
      <c r="R1155" s="8">
        <v>235.752595155709</v>
      </c>
      <c r="S1155" s="89">
        <v>1720.19238541667</v>
      </c>
      <c r="T1155" s="27"/>
      <c r="U1155" s="89">
        <v>73749.79999999993</v>
      </c>
      <c r="V1155" s="51" t="s">
        <v>27</v>
      </c>
      <c r="W1155" s="9" t="s">
        <v>27</v>
      </c>
      <c r="X1155" s="86">
        <f t="shared" si="40"/>
        <v>6773.9325513422409</v>
      </c>
    </row>
    <row r="1156" spans="1:24" x14ac:dyDescent="0.3">
      <c r="A1156" s="93">
        <v>2009</v>
      </c>
      <c r="B1156" s="100">
        <v>40083</v>
      </c>
      <c r="C1156" s="33">
        <v>9</v>
      </c>
      <c r="D1156" s="2">
        <v>27</v>
      </c>
      <c r="E1156" s="33">
        <v>270</v>
      </c>
      <c r="F1156" s="92">
        <v>270</v>
      </c>
      <c r="G1156" s="37">
        <v>11.080833333333336</v>
      </c>
      <c r="H1156" s="4"/>
      <c r="I1156" s="37"/>
      <c r="J1156" s="4">
        <v>17.222083333333334</v>
      </c>
      <c r="K1156" s="37">
        <v>17.444791666666678</v>
      </c>
      <c r="L1156" s="4">
        <v>17.531041666666674</v>
      </c>
      <c r="M1156" s="37">
        <v>16.372083333333332</v>
      </c>
      <c r="N1156" s="5" t="s">
        <v>27</v>
      </c>
      <c r="O1156" s="41">
        <v>1172.1185653529401</v>
      </c>
      <c r="P1156" s="4" t="s">
        <v>27</v>
      </c>
      <c r="Q1156" s="44">
        <f t="shared" si="39"/>
        <v>101.27104404649404</v>
      </c>
      <c r="R1156" s="8">
        <v>236.25086505190299</v>
      </c>
      <c r="S1156" s="89">
        <v>1723.8280625</v>
      </c>
      <c r="T1156" s="27"/>
      <c r="U1156" s="89">
        <v>73565.449999999924</v>
      </c>
      <c r="V1156" s="51" t="s">
        <v>27</v>
      </c>
      <c r="W1156" s="9" t="s">
        <v>27</v>
      </c>
      <c r="X1156" s="86">
        <f t="shared" si="40"/>
        <v>6875.2035953887353</v>
      </c>
    </row>
    <row r="1157" spans="1:24" x14ac:dyDescent="0.3">
      <c r="A1157" s="93">
        <v>2009</v>
      </c>
      <c r="B1157" s="100">
        <v>40084</v>
      </c>
      <c r="C1157" s="33">
        <v>9</v>
      </c>
      <c r="D1157" s="2">
        <v>28</v>
      </c>
      <c r="E1157" s="33">
        <v>271</v>
      </c>
      <c r="F1157" s="92">
        <v>271</v>
      </c>
      <c r="G1157" s="37">
        <v>11.876041666666666</v>
      </c>
      <c r="H1157" s="4"/>
      <c r="I1157" s="37"/>
      <c r="J1157" s="4">
        <v>17.097708333333347</v>
      </c>
      <c r="K1157" s="37">
        <v>17.499375000000004</v>
      </c>
      <c r="L1157" s="4">
        <v>18.780208333333338</v>
      </c>
      <c r="M1157" s="37">
        <v>15.968333333333327</v>
      </c>
      <c r="N1157" s="5" t="s">
        <v>27</v>
      </c>
      <c r="O1157" s="41">
        <v>1168.68308297059</v>
      </c>
      <c r="P1157" s="4" t="s">
        <v>27</v>
      </c>
      <c r="Q1157" s="44">
        <f t="shared" si="39"/>
        <v>100.974218368659</v>
      </c>
      <c r="R1157" s="8">
        <v>236.74913494809701</v>
      </c>
      <c r="S1157" s="89">
        <v>1727.4637375</v>
      </c>
      <c r="T1157" s="27"/>
      <c r="U1157" s="89">
        <v>73381.099999999919</v>
      </c>
      <c r="V1157" s="51" t="s">
        <v>27</v>
      </c>
      <c r="W1157" s="9" t="s">
        <v>27</v>
      </c>
      <c r="X1157" s="86">
        <f t="shared" si="40"/>
        <v>6976.1778137573947</v>
      </c>
    </row>
    <row r="1158" spans="1:24" x14ac:dyDescent="0.3">
      <c r="A1158" s="93">
        <v>2009</v>
      </c>
      <c r="B1158" s="100">
        <v>40085</v>
      </c>
      <c r="C1158" s="33">
        <v>9</v>
      </c>
      <c r="D1158" s="2">
        <v>29</v>
      </c>
      <c r="E1158" s="33">
        <v>272</v>
      </c>
      <c r="F1158" s="92">
        <v>272</v>
      </c>
      <c r="G1158" s="37">
        <v>13.458333333333336</v>
      </c>
      <c r="H1158" s="4"/>
      <c r="I1158" s="37"/>
      <c r="J1158" s="4">
        <v>16.953958333333336</v>
      </c>
      <c r="K1158" s="37">
        <v>17.026666666666671</v>
      </c>
      <c r="L1158" s="4">
        <v>17.395</v>
      </c>
      <c r="M1158" s="37">
        <v>16.382291666666667</v>
      </c>
      <c r="N1158" s="5" t="s">
        <v>27</v>
      </c>
      <c r="O1158" s="41">
        <v>1165.2476005882399</v>
      </c>
      <c r="P1158" s="4" t="s">
        <v>27</v>
      </c>
      <c r="Q1158" s="44">
        <f t="shared" si="39"/>
        <v>100.67739269082391</v>
      </c>
      <c r="R1158" s="8">
        <v>237.247404844291</v>
      </c>
      <c r="S1158" s="89">
        <v>1731.0994145833299</v>
      </c>
      <c r="T1158" s="27"/>
      <c r="U1158" s="89">
        <v>73196.749999999913</v>
      </c>
      <c r="V1158" s="51" t="s">
        <v>27</v>
      </c>
      <c r="W1158" s="9" t="s">
        <v>27</v>
      </c>
      <c r="X1158" s="86">
        <f t="shared" si="40"/>
        <v>7076.8552064482183</v>
      </c>
    </row>
    <row r="1159" spans="1:24" x14ac:dyDescent="0.3">
      <c r="A1159" s="93">
        <v>2009</v>
      </c>
      <c r="B1159" s="100">
        <v>40086</v>
      </c>
      <c r="C1159" s="33">
        <v>9</v>
      </c>
      <c r="D1159" s="2">
        <v>30</v>
      </c>
      <c r="E1159" s="33">
        <v>273</v>
      </c>
      <c r="F1159" s="92">
        <v>273</v>
      </c>
      <c r="G1159" s="37">
        <v>13.300000000000004</v>
      </c>
      <c r="H1159" s="4"/>
      <c r="I1159" s="37"/>
      <c r="J1159" s="4">
        <v>16.910416666666674</v>
      </c>
      <c r="K1159" s="37">
        <v>16.998124999999995</v>
      </c>
      <c r="L1159" s="4">
        <v>17.439583333333342</v>
      </c>
      <c r="M1159" s="37">
        <v>16.455208333333339</v>
      </c>
      <c r="N1159" s="5" t="s">
        <v>27</v>
      </c>
      <c r="O1159" s="41">
        <v>1161.8121182058801</v>
      </c>
      <c r="P1159" s="4" t="s">
        <v>27</v>
      </c>
      <c r="Q1159" s="44">
        <f t="shared" si="39"/>
        <v>100.38056701298805</v>
      </c>
      <c r="R1159" s="8">
        <v>237.74567474048399</v>
      </c>
      <c r="S1159" s="89">
        <v>1734.7350916666701</v>
      </c>
      <c r="T1159" s="27"/>
      <c r="U1159" s="89">
        <v>73012.399999999907</v>
      </c>
      <c r="V1159" s="51" t="s">
        <v>27</v>
      </c>
      <c r="W1159" s="9" t="s">
        <v>27</v>
      </c>
      <c r="X1159" s="86">
        <f t="shared" si="40"/>
        <v>7177.235773461206</v>
      </c>
    </row>
    <row r="1160" spans="1:24" x14ac:dyDescent="0.3">
      <c r="A1160" s="93">
        <v>2009</v>
      </c>
      <c r="B1160" s="100">
        <v>40087</v>
      </c>
      <c r="C1160" s="33">
        <v>10</v>
      </c>
      <c r="D1160" s="2">
        <v>1</v>
      </c>
      <c r="E1160" s="33">
        <v>274</v>
      </c>
      <c r="F1160" s="92">
        <v>274</v>
      </c>
      <c r="G1160" s="37">
        <v>9.9175833333333347</v>
      </c>
      <c r="H1160" s="4"/>
      <c r="I1160" s="37"/>
      <c r="J1160" s="4">
        <v>16.857916666666675</v>
      </c>
      <c r="K1160" s="37">
        <v>16.847708333333326</v>
      </c>
      <c r="L1160" s="4">
        <v>16.849791666666658</v>
      </c>
      <c r="M1160" s="37">
        <v>15.838958333333329</v>
      </c>
      <c r="N1160" s="5" t="s">
        <v>27</v>
      </c>
      <c r="O1160" s="41">
        <v>1158.37663582353</v>
      </c>
      <c r="P1160" s="4" t="s">
        <v>27</v>
      </c>
      <c r="Q1160" s="44">
        <f t="shared" si="39"/>
        <v>100.08374133515298</v>
      </c>
      <c r="R1160" s="8">
        <v>238</v>
      </c>
      <c r="S1160" s="89">
        <v>1736.5907999999999</v>
      </c>
      <c r="T1160" s="27"/>
      <c r="U1160" s="89">
        <v>72828.049999999901</v>
      </c>
      <c r="V1160" s="51" t="s">
        <v>27</v>
      </c>
      <c r="W1160" s="9" t="s">
        <v>27</v>
      </c>
      <c r="X1160" s="86">
        <f t="shared" si="40"/>
        <v>7277.3195147963588</v>
      </c>
    </row>
    <row r="1161" spans="1:24" x14ac:dyDescent="0.3">
      <c r="A1161" s="93">
        <v>2009</v>
      </c>
      <c r="B1161" s="100">
        <v>40088</v>
      </c>
      <c r="C1161" s="33">
        <v>10</v>
      </c>
      <c r="D1161" s="2">
        <v>2</v>
      </c>
      <c r="E1161" s="33">
        <v>275</v>
      </c>
      <c r="F1161" s="92">
        <v>275</v>
      </c>
      <c r="G1161" s="37">
        <v>6.4832708333333322</v>
      </c>
      <c r="H1161" s="4"/>
      <c r="I1161" s="37"/>
      <c r="J1161" s="4">
        <v>16.709791666666657</v>
      </c>
      <c r="K1161" s="37">
        <v>16.727916666666662</v>
      </c>
      <c r="L1161" s="4">
        <v>16.884791666666665</v>
      </c>
      <c r="M1161" s="37">
        <v>14.846458333333331</v>
      </c>
      <c r="N1161" s="5" t="s">
        <v>27</v>
      </c>
      <c r="O1161" s="41">
        <v>1154.9411534411799</v>
      </c>
      <c r="P1161" s="4" t="s">
        <v>27</v>
      </c>
      <c r="Q1161" s="44">
        <f t="shared" si="39"/>
        <v>99.786915657317934</v>
      </c>
      <c r="R1161" s="8">
        <v>238.084775086505</v>
      </c>
      <c r="S1161" s="89">
        <v>1737.2093687500001</v>
      </c>
      <c r="T1161" s="27"/>
      <c r="U1161" s="89">
        <v>72643.699999999895</v>
      </c>
      <c r="V1161" s="51" t="s">
        <v>27</v>
      </c>
      <c r="W1161" s="9" t="s">
        <v>27</v>
      </c>
      <c r="X1161" s="86">
        <f t="shared" si="40"/>
        <v>7377.1064304536767</v>
      </c>
    </row>
    <row r="1162" spans="1:24" x14ac:dyDescent="0.3">
      <c r="A1162" s="93">
        <v>2009</v>
      </c>
      <c r="B1162" s="100">
        <v>40089</v>
      </c>
      <c r="C1162" s="33">
        <v>10</v>
      </c>
      <c r="D1162" s="2">
        <v>3</v>
      </c>
      <c r="E1162" s="33">
        <v>276</v>
      </c>
      <c r="F1162" s="92">
        <v>276</v>
      </c>
      <c r="G1162" s="37">
        <v>5.4258958333333345</v>
      </c>
      <c r="H1162" s="4"/>
      <c r="I1162" s="37"/>
      <c r="J1162" s="4">
        <v>16.474583333333335</v>
      </c>
      <c r="K1162" s="37">
        <v>16.464166666666667</v>
      </c>
      <c r="L1162" s="4">
        <v>16.458541666666658</v>
      </c>
      <c r="M1162" s="37">
        <v>14.409583333333332</v>
      </c>
      <c r="N1162" s="5" t="s">
        <v>27</v>
      </c>
      <c r="O1162" s="41">
        <v>1151.5056710588201</v>
      </c>
      <c r="P1162" s="4" t="s">
        <v>27</v>
      </c>
      <c r="Q1162" s="44">
        <f t="shared" ref="Q1162:Q1225" si="41">O1162*60*60*24/10^6</f>
        <v>99.49008997948205</v>
      </c>
      <c r="R1162" s="8">
        <v>238.25086505190299</v>
      </c>
      <c r="S1162" s="89">
        <v>1738.4212625</v>
      </c>
      <c r="T1162" s="27"/>
      <c r="U1162" s="89">
        <v>72459.349999999889</v>
      </c>
      <c r="V1162" s="51" t="s">
        <v>27</v>
      </c>
      <c r="W1162" s="9" t="s">
        <v>27</v>
      </c>
      <c r="X1162" s="86">
        <f t="shared" si="40"/>
        <v>7476.5965204331587</v>
      </c>
    </row>
    <row r="1163" spans="1:24" x14ac:dyDescent="0.3">
      <c r="A1163" s="99">
        <v>2009</v>
      </c>
      <c r="B1163" s="100">
        <v>40090</v>
      </c>
      <c r="C1163" s="34">
        <v>10</v>
      </c>
      <c r="D1163" s="10">
        <v>4</v>
      </c>
      <c r="E1163" s="34">
        <v>277</v>
      </c>
      <c r="F1163" s="38">
        <v>277</v>
      </c>
      <c r="G1163" s="38">
        <v>6.7743125000000006</v>
      </c>
      <c r="H1163" s="12"/>
      <c r="I1163" s="38"/>
      <c r="J1163" s="12">
        <v>16.253958333333337</v>
      </c>
      <c r="K1163" s="38">
        <v>16.248750000000008</v>
      </c>
      <c r="L1163" s="12">
        <v>16.237500000000008</v>
      </c>
      <c r="M1163" s="38">
        <v>14.544375000000008</v>
      </c>
      <c r="N1163" s="12" t="s">
        <v>27</v>
      </c>
      <c r="O1163" s="38">
        <v>1148.07018867647</v>
      </c>
      <c r="P1163" s="12" t="s">
        <v>27</v>
      </c>
      <c r="Q1163" s="38">
        <f t="shared" si="41"/>
        <v>99.193264301647005</v>
      </c>
      <c r="R1163" s="13">
        <v>238.41695501730101</v>
      </c>
      <c r="S1163" s="48">
        <v>1739.63315416667</v>
      </c>
      <c r="T1163" s="13">
        <v>72523.748968877859</v>
      </c>
      <c r="U1163" s="48">
        <v>72275</v>
      </c>
      <c r="V1163" s="52" t="s">
        <v>27</v>
      </c>
      <c r="W1163" s="14" t="s">
        <v>27</v>
      </c>
      <c r="X1163" s="87">
        <f t="shared" ref="X1163:X1226" si="42">X1162+Q1163</f>
        <v>7575.7897847348058</v>
      </c>
    </row>
    <row r="1164" spans="1:24" x14ac:dyDescent="0.3">
      <c r="A1164" s="93">
        <v>2009</v>
      </c>
      <c r="B1164" s="100">
        <v>40091</v>
      </c>
      <c r="C1164" s="33">
        <v>10</v>
      </c>
      <c r="D1164" s="2">
        <v>5</v>
      </c>
      <c r="E1164" s="33">
        <v>278</v>
      </c>
      <c r="F1164" s="92">
        <v>278</v>
      </c>
      <c r="G1164" s="37">
        <v>10.454583333333334</v>
      </c>
      <c r="H1164" s="4"/>
      <c r="I1164" s="37"/>
      <c r="J1164" s="4">
        <v>16.117083333333337</v>
      </c>
      <c r="K1164" s="37">
        <v>16.108124999999994</v>
      </c>
      <c r="L1164" s="4">
        <v>16.108124999999994</v>
      </c>
      <c r="M1164" s="37">
        <v>15.145000000000001</v>
      </c>
      <c r="N1164" s="5" t="s">
        <v>27</v>
      </c>
      <c r="O1164" s="41">
        <v>1144.63470629412</v>
      </c>
      <c r="P1164" s="4" t="s">
        <v>27</v>
      </c>
      <c r="Q1164" s="44">
        <f t="shared" si="41"/>
        <v>98.89643862381196</v>
      </c>
      <c r="R1164" s="8">
        <v>238.58304498269899</v>
      </c>
      <c r="S1164" s="89">
        <v>1740.84504583333</v>
      </c>
      <c r="T1164" s="27"/>
      <c r="U1164" s="89">
        <v>72228.333333333328</v>
      </c>
      <c r="V1164" s="51" t="s">
        <v>27</v>
      </c>
      <c r="W1164" s="9" t="s">
        <v>27</v>
      </c>
      <c r="X1164" s="86">
        <f t="shared" si="42"/>
        <v>7674.686223358618</v>
      </c>
    </row>
    <row r="1165" spans="1:24" x14ac:dyDescent="0.3">
      <c r="A1165" s="93">
        <v>2009</v>
      </c>
      <c r="B1165" s="100">
        <v>40092</v>
      </c>
      <c r="C1165" s="33">
        <v>10</v>
      </c>
      <c r="D1165" s="2">
        <v>6</v>
      </c>
      <c r="E1165" s="33">
        <v>279</v>
      </c>
      <c r="F1165" s="92">
        <v>279</v>
      </c>
      <c r="G1165" s="37">
        <v>10.586666666666668</v>
      </c>
      <c r="H1165" s="4"/>
      <c r="I1165" s="37"/>
      <c r="J1165" s="4">
        <v>15.967708333333327</v>
      </c>
      <c r="K1165" s="37">
        <v>16.04708333333334</v>
      </c>
      <c r="L1165" s="4">
        <v>16.310000000000006</v>
      </c>
      <c r="M1165" s="37">
        <v>15.187291666666669</v>
      </c>
      <c r="N1165" s="5" t="s">
        <v>27</v>
      </c>
      <c r="O1165" s="41">
        <v>1141.1992239117601</v>
      </c>
      <c r="P1165" s="4" t="s">
        <v>27</v>
      </c>
      <c r="Q1165" s="44">
        <f t="shared" si="41"/>
        <v>98.599612945976062</v>
      </c>
      <c r="R1165" s="8">
        <v>238.74913494809701</v>
      </c>
      <c r="S1165" s="89">
        <v>1742.0569375</v>
      </c>
      <c r="T1165" s="27"/>
      <c r="U1165" s="89">
        <v>72181.666666666657</v>
      </c>
      <c r="V1165" s="51" t="s">
        <v>27</v>
      </c>
      <c r="W1165" s="9" t="s">
        <v>27</v>
      </c>
      <c r="X1165" s="86">
        <f t="shared" si="42"/>
        <v>7773.2858363045943</v>
      </c>
    </row>
    <row r="1166" spans="1:24" x14ac:dyDescent="0.3">
      <c r="A1166" s="93">
        <v>2009</v>
      </c>
      <c r="B1166" s="100">
        <v>40093</v>
      </c>
      <c r="C1166" s="33">
        <v>10</v>
      </c>
      <c r="D1166" s="2">
        <v>7</v>
      </c>
      <c r="E1166" s="33">
        <v>280</v>
      </c>
      <c r="F1166" s="92">
        <v>280</v>
      </c>
      <c r="G1166" s="37">
        <v>11.896250000000002</v>
      </c>
      <c r="H1166" s="4"/>
      <c r="I1166" s="37"/>
      <c r="J1166" s="4">
        <v>15.817499999999988</v>
      </c>
      <c r="K1166" s="37">
        <v>15.828333333333326</v>
      </c>
      <c r="L1166" s="4">
        <v>15.851458333333332</v>
      </c>
      <c r="M1166" s="37">
        <v>15.244374999999998</v>
      </c>
      <c r="N1166" s="5" t="s">
        <v>27</v>
      </c>
      <c r="O1166" s="41">
        <v>1137.76374152941</v>
      </c>
      <c r="P1166" s="4" t="s">
        <v>27</v>
      </c>
      <c r="Q1166" s="44">
        <f t="shared" si="41"/>
        <v>98.302787268141032</v>
      </c>
      <c r="R1166" s="8">
        <v>238.915224913495</v>
      </c>
      <c r="S1166" s="89">
        <v>1743.2688312499999</v>
      </c>
      <c r="T1166" s="27"/>
      <c r="U1166" s="89">
        <v>72134.999999999985</v>
      </c>
      <c r="V1166" s="51" t="s">
        <v>27</v>
      </c>
      <c r="W1166" s="9" t="s">
        <v>27</v>
      </c>
      <c r="X1166" s="86">
        <f t="shared" si="42"/>
        <v>7871.5886235727357</v>
      </c>
    </row>
    <row r="1167" spans="1:24" x14ac:dyDescent="0.3">
      <c r="A1167" s="93">
        <v>2009</v>
      </c>
      <c r="B1167" s="100">
        <v>40094</v>
      </c>
      <c r="C1167" s="33">
        <v>10</v>
      </c>
      <c r="D1167" s="2">
        <v>8</v>
      </c>
      <c r="E1167" s="33">
        <v>281</v>
      </c>
      <c r="F1167" s="92">
        <v>281</v>
      </c>
      <c r="G1167" s="37">
        <v>13.852500000000001</v>
      </c>
      <c r="H1167" s="4"/>
      <c r="I1167" s="37"/>
      <c r="J1167" s="4">
        <v>15.688125000000001</v>
      </c>
      <c r="K1167" s="37">
        <v>15.69708333333333</v>
      </c>
      <c r="L1167" s="4">
        <v>15.713749999999999</v>
      </c>
      <c r="M1167" s="37">
        <v>15.103124999999999</v>
      </c>
      <c r="N1167" s="5" t="s">
        <v>27</v>
      </c>
      <c r="O1167" s="41">
        <v>1134.32825914706</v>
      </c>
      <c r="P1167" s="4" t="s">
        <v>27</v>
      </c>
      <c r="Q1167" s="44">
        <f t="shared" si="41"/>
        <v>98.005961590305986</v>
      </c>
      <c r="R1167" s="8">
        <v>239</v>
      </c>
      <c r="S1167" s="89">
        <v>1743.8874000000001</v>
      </c>
      <c r="T1167" s="27"/>
      <c r="U1167" s="89">
        <v>72088.333333333314</v>
      </c>
      <c r="V1167" s="51" t="s">
        <v>27</v>
      </c>
      <c r="W1167" s="9" t="s">
        <v>27</v>
      </c>
      <c r="X1167" s="86">
        <f t="shared" si="42"/>
        <v>7969.5945851630413</v>
      </c>
    </row>
    <row r="1168" spans="1:24" x14ac:dyDescent="0.3">
      <c r="A1168" s="93">
        <v>2009</v>
      </c>
      <c r="B1168" s="100">
        <v>40095</v>
      </c>
      <c r="C1168" s="33">
        <v>10</v>
      </c>
      <c r="D1168" s="2">
        <v>9</v>
      </c>
      <c r="E1168" s="33">
        <v>282</v>
      </c>
      <c r="F1168" s="92">
        <v>282</v>
      </c>
      <c r="G1168" s="37">
        <v>11.042416666666666</v>
      </c>
      <c r="H1168" s="4"/>
      <c r="I1168" s="37"/>
      <c r="J1168" s="4">
        <v>15.589999999999995</v>
      </c>
      <c r="K1168" s="37">
        <v>15.604375000000003</v>
      </c>
      <c r="L1168" s="4">
        <v>15.619583333333329</v>
      </c>
      <c r="M1168" s="37">
        <v>15.29520833333334</v>
      </c>
      <c r="N1168" s="5" t="s">
        <v>27</v>
      </c>
      <c r="O1168" s="41">
        <v>1130.8927767647101</v>
      </c>
      <c r="P1168" s="4" t="s">
        <v>27</v>
      </c>
      <c r="Q1168" s="44">
        <f t="shared" si="41"/>
        <v>97.709135912470956</v>
      </c>
      <c r="R1168" s="8">
        <v>239</v>
      </c>
      <c r="S1168" s="89">
        <v>1743.8874000000001</v>
      </c>
      <c r="T1168" s="27"/>
      <c r="U1168" s="89">
        <v>72041.666666666642</v>
      </c>
      <c r="V1168" s="51" t="s">
        <v>27</v>
      </c>
      <c r="W1168" s="9" t="s">
        <v>27</v>
      </c>
      <c r="X1168" s="86">
        <f t="shared" si="42"/>
        <v>8067.3037210755119</v>
      </c>
    </row>
    <row r="1169" spans="1:24" x14ac:dyDescent="0.3">
      <c r="A1169" s="93">
        <v>2009</v>
      </c>
      <c r="B1169" s="100">
        <v>40096</v>
      </c>
      <c r="C1169" s="33">
        <v>10</v>
      </c>
      <c r="D1169" s="2">
        <v>10</v>
      </c>
      <c r="E1169" s="33">
        <v>283</v>
      </c>
      <c r="F1169" s="92">
        <v>283</v>
      </c>
      <c r="G1169" s="37">
        <v>12.333916666666667</v>
      </c>
      <c r="H1169" s="4"/>
      <c r="I1169" s="37"/>
      <c r="J1169" s="4">
        <v>15.498333333333337</v>
      </c>
      <c r="K1169" s="37">
        <v>15.507708333333333</v>
      </c>
      <c r="L1169" s="4">
        <v>15.513541666666669</v>
      </c>
      <c r="M1169" s="37">
        <v>15.014999999999999</v>
      </c>
      <c r="N1169" s="5" t="s">
        <v>27</v>
      </c>
      <c r="O1169" s="41">
        <v>1127.45729438235</v>
      </c>
      <c r="P1169" s="4" t="s">
        <v>27</v>
      </c>
      <c r="Q1169" s="44">
        <f t="shared" si="41"/>
        <v>97.412310234635044</v>
      </c>
      <c r="R1169" s="8">
        <v>239</v>
      </c>
      <c r="S1169" s="89">
        <v>1743.8874000000001</v>
      </c>
      <c r="T1169" s="27"/>
      <c r="U1169" s="89">
        <v>71994.999999999971</v>
      </c>
      <c r="V1169" s="51" t="s">
        <v>27</v>
      </c>
      <c r="W1169" s="9" t="s">
        <v>27</v>
      </c>
      <c r="X1169" s="86">
        <f t="shared" si="42"/>
        <v>8164.7160313101467</v>
      </c>
    </row>
    <row r="1170" spans="1:24" x14ac:dyDescent="0.3">
      <c r="A1170" s="93">
        <v>2009</v>
      </c>
      <c r="B1170" s="100">
        <v>40097</v>
      </c>
      <c r="C1170" s="33">
        <v>10</v>
      </c>
      <c r="D1170" s="2">
        <v>11</v>
      </c>
      <c r="E1170" s="33">
        <v>284</v>
      </c>
      <c r="F1170" s="92">
        <v>284</v>
      </c>
      <c r="G1170" s="37">
        <v>11.3746875</v>
      </c>
      <c r="H1170" s="4"/>
      <c r="I1170" s="37"/>
      <c r="J1170" s="4">
        <v>15.460625000000007</v>
      </c>
      <c r="K1170" s="37">
        <v>15.482083333333341</v>
      </c>
      <c r="L1170" s="4">
        <v>15.479583333333336</v>
      </c>
      <c r="M1170" s="37">
        <v>15.190833333333329</v>
      </c>
      <c r="N1170" s="5" t="s">
        <v>27</v>
      </c>
      <c r="O1170" s="41">
        <v>1124.021812</v>
      </c>
      <c r="P1170" s="4" t="s">
        <v>27</v>
      </c>
      <c r="Q1170" s="44">
        <f t="shared" si="41"/>
        <v>97.115484556800013</v>
      </c>
      <c r="R1170" s="8">
        <v>239</v>
      </c>
      <c r="S1170" s="89">
        <v>1743.8874000000001</v>
      </c>
      <c r="T1170" s="27"/>
      <c r="U1170" s="89">
        <v>71948.333333333299</v>
      </c>
      <c r="V1170" s="51" t="s">
        <v>27</v>
      </c>
      <c r="W1170" s="9" t="s">
        <v>27</v>
      </c>
      <c r="X1170" s="86">
        <f t="shared" si="42"/>
        <v>8261.8315158669466</v>
      </c>
    </row>
    <row r="1171" spans="1:24" x14ac:dyDescent="0.3">
      <c r="A1171" s="93">
        <v>2009</v>
      </c>
      <c r="B1171" s="100">
        <v>40098</v>
      </c>
      <c r="C1171" s="33">
        <v>10</v>
      </c>
      <c r="D1171" s="2">
        <v>12</v>
      </c>
      <c r="E1171" s="33">
        <v>285</v>
      </c>
      <c r="F1171" s="92">
        <v>285</v>
      </c>
      <c r="G1171" s="37">
        <v>5.9133958333333361</v>
      </c>
      <c r="H1171" s="4"/>
      <c r="I1171" s="37"/>
      <c r="J1171" s="4">
        <v>15.381041666666674</v>
      </c>
      <c r="K1171" s="37">
        <v>15.428958333333334</v>
      </c>
      <c r="L1171" s="4">
        <v>15.432083333333329</v>
      </c>
      <c r="M1171" s="37">
        <v>14.383750000000008</v>
      </c>
      <c r="N1171" s="5" t="s">
        <v>27</v>
      </c>
      <c r="O1171" s="41">
        <v>1120.5863296176501</v>
      </c>
      <c r="P1171" s="4" t="s">
        <v>27</v>
      </c>
      <c r="Q1171" s="44">
        <f t="shared" si="41"/>
        <v>96.818658878964968</v>
      </c>
      <c r="R1171" s="8">
        <v>239</v>
      </c>
      <c r="S1171" s="89">
        <v>1743.8874000000001</v>
      </c>
      <c r="T1171" s="27"/>
      <c r="U1171" s="89">
        <v>71901.666666666628</v>
      </c>
      <c r="V1171" s="51" t="s">
        <v>27</v>
      </c>
      <c r="W1171" s="9" t="s">
        <v>27</v>
      </c>
      <c r="X1171" s="86">
        <f t="shared" si="42"/>
        <v>8358.6501747459115</v>
      </c>
    </row>
    <row r="1172" spans="1:24" x14ac:dyDescent="0.3">
      <c r="A1172" s="93">
        <v>2009</v>
      </c>
      <c r="B1172" s="100">
        <v>40099</v>
      </c>
      <c r="C1172" s="33">
        <v>10</v>
      </c>
      <c r="D1172" s="2">
        <v>13</v>
      </c>
      <c r="E1172" s="33">
        <v>286</v>
      </c>
      <c r="F1172" s="92">
        <v>286</v>
      </c>
      <c r="G1172" s="37">
        <v>8.4501458333333321</v>
      </c>
      <c r="H1172" s="4"/>
      <c r="I1172" s="37"/>
      <c r="J1172" s="4">
        <v>15.181875</v>
      </c>
      <c r="K1172" s="37">
        <v>15.425833333333335</v>
      </c>
      <c r="L1172" s="4">
        <v>15.633333333333331</v>
      </c>
      <c r="M1172" s="37">
        <v>13.93541666666667</v>
      </c>
      <c r="N1172" s="5" t="s">
        <v>27</v>
      </c>
      <c r="O1172" s="41">
        <v>1117.15084723529</v>
      </c>
      <c r="P1172" s="4" t="s">
        <v>27</v>
      </c>
      <c r="Q1172" s="44">
        <f t="shared" si="41"/>
        <v>96.521833201129056</v>
      </c>
      <c r="R1172" s="8">
        <v>239</v>
      </c>
      <c r="S1172" s="89">
        <v>1743.8874000000001</v>
      </c>
      <c r="T1172" s="27"/>
      <c r="U1172" s="89">
        <v>71854.999999999956</v>
      </c>
      <c r="V1172" s="51" t="s">
        <v>27</v>
      </c>
      <c r="W1172" s="9" t="s">
        <v>27</v>
      </c>
      <c r="X1172" s="86">
        <f t="shared" si="42"/>
        <v>8455.1720079470397</v>
      </c>
    </row>
    <row r="1173" spans="1:24" x14ac:dyDescent="0.3">
      <c r="A1173" s="93">
        <v>2009</v>
      </c>
      <c r="B1173" s="100">
        <v>40100</v>
      </c>
      <c r="C1173" s="33">
        <v>10</v>
      </c>
      <c r="D1173" s="2">
        <v>14</v>
      </c>
      <c r="E1173" s="33">
        <v>287</v>
      </c>
      <c r="F1173" s="92">
        <v>287</v>
      </c>
      <c r="G1173" s="37">
        <v>8.2580416666666654</v>
      </c>
      <c r="H1173" s="4"/>
      <c r="I1173" s="37"/>
      <c r="J1173" s="4">
        <v>14.969791666666675</v>
      </c>
      <c r="K1173" s="37">
        <v>15.191041666666672</v>
      </c>
      <c r="L1173" s="4">
        <v>15.61875</v>
      </c>
      <c r="M1173" s="37">
        <v>14.101041666666662</v>
      </c>
      <c r="N1173" s="5" t="s">
        <v>27</v>
      </c>
      <c r="O1173" s="41">
        <v>1113.71536485294</v>
      </c>
      <c r="P1173" s="4" t="s">
        <v>27</v>
      </c>
      <c r="Q1173" s="44">
        <f t="shared" si="41"/>
        <v>96.225007523294025</v>
      </c>
      <c r="R1173" s="8">
        <v>239</v>
      </c>
      <c r="S1173" s="89">
        <v>1743.8874000000001</v>
      </c>
      <c r="T1173" s="27"/>
      <c r="U1173" s="89">
        <v>71808.333333333285</v>
      </c>
      <c r="V1173" s="51" t="s">
        <v>27</v>
      </c>
      <c r="W1173" s="9" t="s">
        <v>27</v>
      </c>
      <c r="X1173" s="86">
        <f t="shared" si="42"/>
        <v>8551.3970154703329</v>
      </c>
    </row>
    <row r="1174" spans="1:24" x14ac:dyDescent="0.3">
      <c r="A1174" s="93">
        <v>2009</v>
      </c>
      <c r="B1174" s="100">
        <v>40101</v>
      </c>
      <c r="C1174" s="33">
        <v>10</v>
      </c>
      <c r="D1174" s="2">
        <v>15</v>
      </c>
      <c r="E1174" s="33">
        <v>288</v>
      </c>
      <c r="F1174" s="92">
        <v>288</v>
      </c>
      <c r="G1174" s="37">
        <v>6.8226410256410253</v>
      </c>
      <c r="H1174" s="4"/>
      <c r="I1174" s="37"/>
      <c r="J1174" s="4">
        <v>14.91435897435897</v>
      </c>
      <c r="K1174" s="37">
        <v>14.941538461538467</v>
      </c>
      <c r="L1174" s="4">
        <v>14.971794871794874</v>
      </c>
      <c r="M1174" s="37">
        <v>13.475897435897435</v>
      </c>
      <c r="N1174" s="5" t="s">
        <v>27</v>
      </c>
      <c r="O1174" s="41">
        <v>1110.2798824705901</v>
      </c>
      <c r="P1174" s="4" t="s">
        <v>27</v>
      </c>
      <c r="Q1174" s="44">
        <f t="shared" si="41"/>
        <v>95.92818184545898</v>
      </c>
      <c r="R1174" s="8">
        <v>239</v>
      </c>
      <c r="S1174" s="89">
        <v>1743.8874000000001</v>
      </c>
      <c r="T1174" s="27"/>
      <c r="U1174" s="89">
        <v>71761.666666666613</v>
      </c>
      <c r="V1174" s="51" t="s">
        <v>27</v>
      </c>
      <c r="W1174" s="9" t="s">
        <v>27</v>
      </c>
      <c r="X1174" s="86">
        <f t="shared" si="42"/>
        <v>8647.3251973157912</v>
      </c>
    </row>
    <row r="1175" spans="1:24" x14ac:dyDescent="0.3">
      <c r="A1175" s="93">
        <v>2009</v>
      </c>
      <c r="B1175" s="100">
        <v>40102</v>
      </c>
      <c r="C1175" s="33">
        <v>10</v>
      </c>
      <c r="D1175" s="2">
        <v>16</v>
      </c>
      <c r="E1175" s="33">
        <v>289</v>
      </c>
      <c r="F1175" s="92">
        <v>289</v>
      </c>
      <c r="G1175" s="37">
        <v>7.7775208333333348</v>
      </c>
      <c r="H1175" s="4"/>
      <c r="I1175" s="37"/>
      <c r="J1175" s="4">
        <v>14.817083333333329</v>
      </c>
      <c r="K1175" s="37">
        <v>14.836666666666661</v>
      </c>
      <c r="L1175" s="4">
        <v>14.840625000000001</v>
      </c>
      <c r="M1175" s="37">
        <v>13.644166666666665</v>
      </c>
      <c r="N1175" s="5" t="s">
        <v>27</v>
      </c>
      <c r="O1175" s="41">
        <v>1106.84440008824</v>
      </c>
      <c r="P1175" s="4" t="s">
        <v>27</v>
      </c>
      <c r="Q1175" s="44">
        <f t="shared" si="41"/>
        <v>95.631356167623935</v>
      </c>
      <c r="R1175" s="8">
        <v>238.873711340206</v>
      </c>
      <c r="S1175" s="89">
        <v>1742.965925</v>
      </c>
      <c r="T1175" s="27"/>
      <c r="U1175" s="89">
        <v>71714.999999999942</v>
      </c>
      <c r="V1175" s="51" t="s">
        <v>27</v>
      </c>
      <c r="W1175" s="9" t="s">
        <v>27</v>
      </c>
      <c r="X1175" s="86">
        <f t="shared" si="42"/>
        <v>8742.9565534834146</v>
      </c>
    </row>
    <row r="1176" spans="1:24" x14ac:dyDescent="0.3">
      <c r="A1176" s="93">
        <v>2009</v>
      </c>
      <c r="B1176" s="100">
        <v>40103</v>
      </c>
      <c r="C1176" s="33">
        <v>10</v>
      </c>
      <c r="D1176" s="2">
        <v>17</v>
      </c>
      <c r="E1176" s="33">
        <v>290</v>
      </c>
      <c r="F1176" s="92">
        <v>290</v>
      </c>
      <c r="G1176" s="37">
        <v>8.6389583333333331</v>
      </c>
      <c r="H1176" s="4"/>
      <c r="I1176" s="37"/>
      <c r="J1176" s="4">
        <v>14.681874999999989</v>
      </c>
      <c r="K1176" s="37">
        <v>14.704583333333341</v>
      </c>
      <c r="L1176" s="4">
        <v>14.715416666666675</v>
      </c>
      <c r="M1176" s="37">
        <v>13.776041666666663</v>
      </c>
      <c r="N1176" s="5" t="s">
        <v>27</v>
      </c>
      <c r="O1176" s="41">
        <v>1103.40891770588</v>
      </c>
      <c r="P1176" s="4" t="s">
        <v>27</v>
      </c>
      <c r="Q1176" s="44">
        <f t="shared" si="41"/>
        <v>95.334530489788023</v>
      </c>
      <c r="R1176" s="8">
        <v>238.626288659794</v>
      </c>
      <c r="S1176" s="89">
        <v>1741.1605750000001</v>
      </c>
      <c r="T1176" s="27"/>
      <c r="U1176" s="89">
        <v>71668.33333333327</v>
      </c>
      <c r="V1176" s="51" t="s">
        <v>27</v>
      </c>
      <c r="W1176" s="9" t="s">
        <v>27</v>
      </c>
      <c r="X1176" s="86">
        <f t="shared" si="42"/>
        <v>8838.2910839732031</v>
      </c>
    </row>
    <row r="1177" spans="1:24" x14ac:dyDescent="0.3">
      <c r="A1177" s="93">
        <v>2009</v>
      </c>
      <c r="B1177" s="100">
        <v>40104</v>
      </c>
      <c r="C1177" s="33">
        <v>10</v>
      </c>
      <c r="D1177" s="2">
        <v>18</v>
      </c>
      <c r="E1177" s="33">
        <v>291</v>
      </c>
      <c r="F1177" s="92">
        <v>291</v>
      </c>
      <c r="G1177" s="37">
        <v>5.0678124999999996</v>
      </c>
      <c r="H1177" s="4"/>
      <c r="I1177" s="37"/>
      <c r="J1177" s="4">
        <v>14.559374999999987</v>
      </c>
      <c r="K1177" s="37">
        <v>14.590416666666661</v>
      </c>
      <c r="L1177" s="4">
        <v>14.600416666666666</v>
      </c>
      <c r="M1177" s="37">
        <v>13.006666666666669</v>
      </c>
      <c r="N1177" s="5" t="s">
        <v>27</v>
      </c>
      <c r="O1177" s="41">
        <v>1099.9734353235301</v>
      </c>
      <c r="P1177" s="4" t="s">
        <v>27</v>
      </c>
      <c r="Q1177" s="44">
        <f t="shared" si="41"/>
        <v>95.037704811953006</v>
      </c>
      <c r="R1177" s="8">
        <v>238.5</v>
      </c>
      <c r="S1177" s="89">
        <v>1740.2391</v>
      </c>
      <c r="T1177" s="27"/>
      <c r="U1177" s="89">
        <v>71621.666666666599</v>
      </c>
      <c r="V1177" s="51" t="s">
        <v>27</v>
      </c>
      <c r="W1177" s="9" t="s">
        <v>27</v>
      </c>
      <c r="X1177" s="86">
        <f t="shared" si="42"/>
        <v>8933.3287887851566</v>
      </c>
    </row>
    <row r="1178" spans="1:24" x14ac:dyDescent="0.3">
      <c r="A1178" s="93">
        <v>2009</v>
      </c>
      <c r="B1178" s="100">
        <v>40105</v>
      </c>
      <c r="C1178" s="33">
        <v>10</v>
      </c>
      <c r="D1178" s="2">
        <v>19</v>
      </c>
      <c r="E1178" s="33">
        <v>292</v>
      </c>
      <c r="F1178" s="92">
        <v>292</v>
      </c>
      <c r="G1178" s="37">
        <v>6.6927083333333357</v>
      </c>
      <c r="H1178" s="4"/>
      <c r="I1178" s="37"/>
      <c r="J1178" s="4">
        <v>14.392916666666666</v>
      </c>
      <c r="K1178" s="37">
        <v>14.417291666666666</v>
      </c>
      <c r="L1178" s="4">
        <v>14.423541666666665</v>
      </c>
      <c r="M1178" s="37">
        <v>13.062083333333334</v>
      </c>
      <c r="N1178" s="5">
        <v>1096.53795294118</v>
      </c>
      <c r="O1178" s="41">
        <v>1096.53795294118</v>
      </c>
      <c r="P1178" s="4">
        <v>94.740879134117961</v>
      </c>
      <c r="Q1178" s="44">
        <f t="shared" si="41"/>
        <v>94.740879134117947</v>
      </c>
      <c r="R1178" s="8">
        <v>238.57640332640301</v>
      </c>
      <c r="S1178" s="89">
        <v>1740.7965895833299</v>
      </c>
      <c r="T1178" s="27"/>
      <c r="U1178" s="89">
        <v>71574.999999999927</v>
      </c>
      <c r="V1178" s="51">
        <v>5.423588597171998E-2</v>
      </c>
      <c r="W1178" s="9">
        <v>1.3203372479405466E-3</v>
      </c>
      <c r="X1178" s="86">
        <f t="shared" si="42"/>
        <v>9028.0696679192752</v>
      </c>
    </row>
    <row r="1179" spans="1:24" x14ac:dyDescent="0.3">
      <c r="A1179" s="93">
        <v>2009</v>
      </c>
      <c r="B1179" s="100">
        <v>40106</v>
      </c>
      <c r="C1179" s="33">
        <v>10</v>
      </c>
      <c r="D1179" s="2">
        <v>20</v>
      </c>
      <c r="E1179" s="33">
        <v>293</v>
      </c>
      <c r="F1179" s="92">
        <v>293</v>
      </c>
      <c r="G1179" s="37">
        <v>8.3472916666666617</v>
      </c>
      <c r="H1179" s="4"/>
      <c r="I1179" s="37"/>
      <c r="J1179" s="4">
        <v>14.243541666666674</v>
      </c>
      <c r="K1179" s="37">
        <v>14.336458333333333</v>
      </c>
      <c r="L1179" s="4">
        <v>14.422499999999999</v>
      </c>
      <c r="M1179" s="37">
        <v>13.018958333333332</v>
      </c>
      <c r="N1179" s="5">
        <v>1254.0885030303</v>
      </c>
      <c r="O1179" s="41">
        <v>1254.0885030303</v>
      </c>
      <c r="P1179" s="4">
        <v>108.35324666181792</v>
      </c>
      <c r="Q1179" s="44">
        <f t="shared" si="41"/>
        <v>108.35324666181792</v>
      </c>
      <c r="R1179" s="8">
        <v>238.726091476091</v>
      </c>
      <c r="S1179" s="89">
        <v>1741.8888041666701</v>
      </c>
      <c r="T1179" s="27"/>
      <c r="U1179" s="89">
        <v>71528.333333333256</v>
      </c>
      <c r="V1179" s="51">
        <v>6.1993178914668573E-2</v>
      </c>
      <c r="W1179" s="9">
        <v>1.5102343291868222E-3</v>
      </c>
      <c r="X1179" s="86">
        <f t="shared" si="42"/>
        <v>9136.4229145810932</v>
      </c>
    </row>
    <row r="1180" spans="1:24" x14ac:dyDescent="0.3">
      <c r="A1180" s="93">
        <v>2009</v>
      </c>
      <c r="B1180" s="100">
        <v>40107</v>
      </c>
      <c r="C1180" s="33">
        <v>10</v>
      </c>
      <c r="D1180" s="2">
        <v>21</v>
      </c>
      <c r="E1180" s="33">
        <v>294</v>
      </c>
      <c r="F1180" s="92">
        <v>294</v>
      </c>
      <c r="G1180" s="37">
        <v>3.5471249999999994</v>
      </c>
      <c r="H1180" s="4"/>
      <c r="I1180" s="37"/>
      <c r="J1180" s="4">
        <v>14.128541666666669</v>
      </c>
      <c r="K1180" s="37">
        <v>14.192499999999997</v>
      </c>
      <c r="L1180" s="4">
        <v>14.317499999999997</v>
      </c>
      <c r="M1180" s="37">
        <v>12.585833333333326</v>
      </c>
      <c r="N1180" s="5">
        <v>1080.4392</v>
      </c>
      <c r="O1180" s="41">
        <v>1080.4392</v>
      </c>
      <c r="P1180" s="4">
        <v>93.34994687999999</v>
      </c>
      <c r="Q1180" s="44">
        <f t="shared" si="41"/>
        <v>93.34994687999999</v>
      </c>
      <c r="R1180" s="8">
        <v>238.87577962578001</v>
      </c>
      <c r="S1180" s="89">
        <v>1742.9810062500001</v>
      </c>
      <c r="T1180" s="27"/>
      <c r="U1180" s="89">
        <v>71481.666666666584</v>
      </c>
      <c r="V1180" s="51">
        <v>5.3378804550366345E-2</v>
      </c>
      <c r="W1180" s="9">
        <v>1.3012820387410873E-3</v>
      </c>
      <c r="X1180" s="86">
        <f t="shared" si="42"/>
        <v>9229.7728614610933</v>
      </c>
    </row>
    <row r="1181" spans="1:24" x14ac:dyDescent="0.3">
      <c r="A1181" s="99">
        <v>2009</v>
      </c>
      <c r="B1181" s="100">
        <v>40108</v>
      </c>
      <c r="C1181" s="34">
        <v>10</v>
      </c>
      <c r="D1181" s="10">
        <v>22</v>
      </c>
      <c r="E1181" s="34">
        <v>295</v>
      </c>
      <c r="F1181" s="38">
        <v>295</v>
      </c>
      <c r="G1181" s="38">
        <v>3.8563333333333341</v>
      </c>
      <c r="H1181" s="12"/>
      <c r="I1181" s="38"/>
      <c r="J1181" s="12">
        <v>13.991818181818184</v>
      </c>
      <c r="K1181" s="38">
        <v>14.15</v>
      </c>
      <c r="L1181" s="12">
        <v>14.591363636363639</v>
      </c>
      <c r="M1181" s="38">
        <v>11.832272727272727</v>
      </c>
      <c r="N1181" s="12">
        <v>344.14984166666699</v>
      </c>
      <c r="O1181" s="38">
        <v>344.14984166666699</v>
      </c>
      <c r="P1181" s="12">
        <v>29.734546320000025</v>
      </c>
      <c r="Q1181" s="38">
        <f t="shared" si="41"/>
        <v>29.734546320000025</v>
      </c>
      <c r="R1181" s="13">
        <v>239.025467775468</v>
      </c>
      <c r="S1181" s="48">
        <v>1744.07322916667</v>
      </c>
      <c r="T1181" s="13">
        <v>71111.782389139</v>
      </c>
      <c r="U1181" s="48">
        <v>71435</v>
      </c>
      <c r="V1181" s="52">
        <v>1.6992959231960855E-2</v>
      </c>
      <c r="W1181" s="14">
        <v>4.1454686472081824E-4</v>
      </c>
      <c r="X1181" s="87">
        <f t="shared" si="42"/>
        <v>9259.5074077810932</v>
      </c>
    </row>
    <row r="1182" spans="1:24" x14ac:dyDescent="0.3">
      <c r="A1182" s="93">
        <v>2009</v>
      </c>
      <c r="B1182" s="100">
        <v>40109</v>
      </c>
      <c r="C1182" s="33">
        <v>10</v>
      </c>
      <c r="D1182" s="2">
        <v>23</v>
      </c>
      <c r="E1182" s="33">
        <v>296</v>
      </c>
      <c r="F1182" s="92">
        <v>296</v>
      </c>
      <c r="G1182" s="37">
        <v>8.0510625000000005</v>
      </c>
      <c r="H1182" s="4"/>
      <c r="I1182" s="37"/>
      <c r="J1182" s="4"/>
      <c r="K1182" s="37"/>
      <c r="L1182" s="4"/>
      <c r="M1182" s="37"/>
      <c r="N1182" s="5">
        <v>821.90084705882396</v>
      </c>
      <c r="O1182" s="41">
        <v>821.90084705882396</v>
      </c>
      <c r="P1182" s="4">
        <v>71.01223318588238</v>
      </c>
      <c r="Q1182" s="44">
        <f t="shared" si="41"/>
        <v>71.012233185882394</v>
      </c>
      <c r="R1182" s="8">
        <v>239.17515592515599</v>
      </c>
      <c r="S1182" s="89">
        <v>1745.1654458333301</v>
      </c>
      <c r="T1182" s="27"/>
      <c r="U1182" s="89">
        <v>71411.469310107743</v>
      </c>
      <c r="V1182" s="51">
        <v>4.0559625906929138E-2</v>
      </c>
      <c r="W1182" s="9">
        <v>9.9037146700397529E-4</v>
      </c>
      <c r="X1182" s="86">
        <f t="shared" si="42"/>
        <v>9330.5196409669752</v>
      </c>
    </row>
    <row r="1183" spans="1:24" x14ac:dyDescent="0.3">
      <c r="A1183" s="93">
        <v>2009</v>
      </c>
      <c r="B1183" s="100">
        <v>40110</v>
      </c>
      <c r="C1183" s="33">
        <v>10</v>
      </c>
      <c r="D1183" s="2">
        <v>24</v>
      </c>
      <c r="E1183" s="33">
        <v>297</v>
      </c>
      <c r="F1183" s="92">
        <v>297</v>
      </c>
      <c r="G1183" s="37">
        <v>11.899583333333332</v>
      </c>
      <c r="H1183" s="4"/>
      <c r="I1183" s="37"/>
      <c r="J1183" s="4"/>
      <c r="K1183" s="37"/>
      <c r="L1183" s="4"/>
      <c r="M1183" s="37"/>
      <c r="N1183" s="5">
        <v>1067.45684893617</v>
      </c>
      <c r="O1183" s="41">
        <v>1067.45684893617</v>
      </c>
      <c r="P1183" s="4">
        <v>92.228271748085078</v>
      </c>
      <c r="Q1183" s="44">
        <f t="shared" si="41"/>
        <v>92.228271748085078</v>
      </c>
      <c r="R1183" s="8">
        <v>239.32484407484401</v>
      </c>
      <c r="S1183" s="89">
        <v>1746.2576541666699</v>
      </c>
      <c r="T1183" s="27"/>
      <c r="U1183" s="89">
        <v>71387.938620215486</v>
      </c>
      <c r="V1183" s="51">
        <v>5.2647536255455471E-2</v>
      </c>
      <c r="W1183" s="9">
        <v>1.286713045668282E-3</v>
      </c>
      <c r="X1183" s="86">
        <f t="shared" si="42"/>
        <v>9422.74791271506</v>
      </c>
    </row>
    <row r="1184" spans="1:24" x14ac:dyDescent="0.3">
      <c r="A1184" s="93">
        <v>2009</v>
      </c>
      <c r="B1184" s="100">
        <v>40111</v>
      </c>
      <c r="C1184" s="33">
        <v>10</v>
      </c>
      <c r="D1184" s="2">
        <v>25</v>
      </c>
      <c r="E1184" s="33">
        <v>298</v>
      </c>
      <c r="F1184" s="92">
        <v>298</v>
      </c>
      <c r="G1184" s="37">
        <v>13.838958333333331</v>
      </c>
      <c r="H1184" s="4"/>
      <c r="I1184" s="37"/>
      <c r="J1184" s="4"/>
      <c r="K1184" s="37"/>
      <c r="L1184" s="4"/>
      <c r="M1184" s="37"/>
      <c r="N1184" s="5">
        <v>1261.12633125</v>
      </c>
      <c r="O1184" s="41">
        <v>1261.12633125</v>
      </c>
      <c r="P1184" s="4">
        <v>108.96131501999999</v>
      </c>
      <c r="Q1184" s="44">
        <f t="shared" si="41"/>
        <v>108.96131501999999</v>
      </c>
      <c r="R1184" s="8">
        <v>239.474532224532</v>
      </c>
      <c r="S1184" s="89">
        <v>1747.34987083333</v>
      </c>
      <c r="T1184" s="27"/>
      <c r="U1184" s="89">
        <v>71364.407930323228</v>
      </c>
      <c r="V1184" s="51">
        <v>6.2164102737200695E-2</v>
      </c>
      <c r="W1184" s="9">
        <v>1.5206970652883751E-3</v>
      </c>
      <c r="X1184" s="86">
        <f t="shared" si="42"/>
        <v>9531.7092277350603</v>
      </c>
    </row>
    <row r="1185" spans="1:24" x14ac:dyDescent="0.3">
      <c r="A1185" s="93">
        <v>2009</v>
      </c>
      <c r="B1185" s="100">
        <v>40112</v>
      </c>
      <c r="C1185" s="33">
        <v>10</v>
      </c>
      <c r="D1185" s="2">
        <v>26</v>
      </c>
      <c r="E1185" s="33">
        <v>299</v>
      </c>
      <c r="F1185" s="92">
        <v>299</v>
      </c>
      <c r="G1185" s="37">
        <v>14.116041666666666</v>
      </c>
      <c r="H1185" s="4"/>
      <c r="I1185" s="37"/>
      <c r="J1185" s="4"/>
      <c r="K1185" s="37"/>
      <c r="L1185" s="4"/>
      <c r="M1185" s="37"/>
      <c r="N1185" s="5">
        <v>1150.8647541666701</v>
      </c>
      <c r="O1185" s="41">
        <v>1150.8647541666701</v>
      </c>
      <c r="P1185" s="4">
        <v>99.43471476000029</v>
      </c>
      <c r="Q1185" s="44">
        <f t="shared" si="41"/>
        <v>99.434714760000304</v>
      </c>
      <c r="R1185" s="8">
        <v>239.62422037421999</v>
      </c>
      <c r="S1185" s="89">
        <v>1748.4420937499999</v>
      </c>
      <c r="T1185" s="27"/>
      <c r="U1185" s="89">
        <v>71340.877240430971</v>
      </c>
      <c r="V1185" s="51">
        <v>5.6696840444950908E-2</v>
      </c>
      <c r="W1185" s="9">
        <v>1.3882292669400531E-3</v>
      </c>
      <c r="X1185" s="86">
        <f t="shared" si="42"/>
        <v>9631.1439424950604</v>
      </c>
    </row>
    <row r="1186" spans="1:24" x14ac:dyDescent="0.3">
      <c r="A1186" s="93">
        <v>2009</v>
      </c>
      <c r="B1186" s="100">
        <v>40113</v>
      </c>
      <c r="C1186" s="33">
        <v>10</v>
      </c>
      <c r="D1186" s="2">
        <v>27</v>
      </c>
      <c r="E1186" s="33">
        <v>300</v>
      </c>
      <c r="F1186" s="92">
        <v>300</v>
      </c>
      <c r="G1186" s="37">
        <v>12.449374999999995</v>
      </c>
      <c r="H1186" s="4"/>
      <c r="I1186" s="37"/>
      <c r="J1186" s="4"/>
      <c r="K1186" s="37"/>
      <c r="L1186" s="4"/>
      <c r="M1186" s="37"/>
      <c r="N1186" s="5">
        <v>1062.03344042553</v>
      </c>
      <c r="O1186" s="41">
        <v>1062.03344042553</v>
      </c>
      <c r="P1186" s="4">
        <v>91.759689252765781</v>
      </c>
      <c r="Q1186" s="44">
        <f t="shared" si="41"/>
        <v>91.759689252765796</v>
      </c>
      <c r="R1186" s="8">
        <v>239.773908523909</v>
      </c>
      <c r="S1186" s="89">
        <v>1749.5342958333299</v>
      </c>
      <c r="T1186" s="27"/>
      <c r="U1186" s="89">
        <v>71317.346550538714</v>
      </c>
      <c r="V1186" s="51">
        <v>5.2290933030790666E-2</v>
      </c>
      <c r="W1186" s="9">
        <v>1.281527540168724E-3</v>
      </c>
      <c r="X1186" s="86">
        <f t="shared" si="42"/>
        <v>9722.9036317478258</v>
      </c>
    </row>
    <row r="1187" spans="1:24" x14ac:dyDescent="0.3">
      <c r="A1187" s="93">
        <v>2009</v>
      </c>
      <c r="B1187" s="100">
        <v>40114</v>
      </c>
      <c r="C1187" s="33">
        <v>10</v>
      </c>
      <c r="D1187" s="2">
        <v>28</v>
      </c>
      <c r="E1187" s="33">
        <v>301</v>
      </c>
      <c r="F1187" s="92">
        <v>301</v>
      </c>
      <c r="G1187" s="37">
        <v>6.9570624999999993</v>
      </c>
      <c r="H1187" s="4"/>
      <c r="I1187" s="37"/>
      <c r="J1187" s="4"/>
      <c r="K1187" s="37"/>
      <c r="L1187" s="4"/>
      <c r="M1187" s="37"/>
      <c r="N1187" s="5">
        <v>1058.0762125000001</v>
      </c>
      <c r="O1187" s="41">
        <v>1058.0762125000001</v>
      </c>
      <c r="P1187" s="4">
        <v>91.417784760000004</v>
      </c>
      <c r="Q1187" s="44">
        <f t="shared" si="41"/>
        <v>91.417784760000004</v>
      </c>
      <c r="R1187" s="8">
        <v>239.92359667359699</v>
      </c>
      <c r="S1187" s="89">
        <v>1750.62651041667</v>
      </c>
      <c r="T1187" s="27"/>
      <c r="U1187" s="89">
        <v>71293.815860646457</v>
      </c>
      <c r="V1187" s="51">
        <v>5.2066564353554709E-2</v>
      </c>
      <c r="W1187" s="9">
        <v>1.2772020362832217E-3</v>
      </c>
      <c r="X1187" s="86">
        <f t="shared" si="42"/>
        <v>9814.3214165078261</v>
      </c>
    </row>
    <row r="1188" spans="1:24" x14ac:dyDescent="0.3">
      <c r="A1188" s="93">
        <v>2009</v>
      </c>
      <c r="B1188" s="100">
        <v>40115</v>
      </c>
      <c r="C1188" s="33">
        <v>10</v>
      </c>
      <c r="D1188" s="2">
        <v>29</v>
      </c>
      <c r="E1188" s="33">
        <v>302</v>
      </c>
      <c r="F1188" s="92">
        <v>302</v>
      </c>
      <c r="G1188" s="37">
        <v>3.2335416666666656</v>
      </c>
      <c r="H1188" s="4"/>
      <c r="I1188" s="37"/>
      <c r="J1188" s="4"/>
      <c r="K1188" s="37"/>
      <c r="L1188" s="4"/>
      <c r="M1188" s="37"/>
      <c r="N1188" s="5">
        <v>333.6345</v>
      </c>
      <c r="O1188" s="41">
        <v>333.6345</v>
      </c>
      <c r="P1188" s="4">
        <v>28.826020799999998</v>
      </c>
      <c r="Q1188" s="44">
        <f t="shared" si="41"/>
        <v>28.826020799999998</v>
      </c>
      <c r="R1188" s="8">
        <v>240</v>
      </c>
      <c r="S1188" s="89">
        <v>1751.184</v>
      </c>
      <c r="T1188" s="27"/>
      <c r="U1188" s="89">
        <v>71270.285170754199</v>
      </c>
      <c r="V1188" s="51">
        <v>1.6408422670246139E-2</v>
      </c>
      <c r="W1188" s="9">
        <v>4.0287151163385032E-4</v>
      </c>
      <c r="X1188" s="86">
        <f t="shared" si="42"/>
        <v>9843.1474373078254</v>
      </c>
    </row>
    <row r="1189" spans="1:24" x14ac:dyDescent="0.3">
      <c r="A1189" s="93">
        <v>2009</v>
      </c>
      <c r="B1189" s="100">
        <v>40116</v>
      </c>
      <c r="C1189" s="33">
        <v>10</v>
      </c>
      <c r="D1189" s="2">
        <v>30</v>
      </c>
      <c r="E1189" s="33">
        <v>303</v>
      </c>
      <c r="F1189" s="92">
        <v>303</v>
      </c>
      <c r="G1189" s="37">
        <v>5.5627916666666666</v>
      </c>
      <c r="H1189" s="4"/>
      <c r="I1189" s="37"/>
      <c r="J1189" s="4"/>
      <c r="K1189" s="37"/>
      <c r="L1189" s="4"/>
      <c r="M1189" s="37"/>
      <c r="N1189" s="5">
        <v>799.23199583333303</v>
      </c>
      <c r="O1189" s="41">
        <v>799.23199583333303</v>
      </c>
      <c r="P1189" s="4">
        <v>69.053644439999971</v>
      </c>
      <c r="Q1189" s="44">
        <f t="shared" si="41"/>
        <v>69.053644439999971</v>
      </c>
      <c r="R1189" s="8">
        <v>225.401554404145</v>
      </c>
      <c r="S1189" s="89">
        <v>1644.6649875000001</v>
      </c>
      <c r="T1189" s="27"/>
      <c r="U1189" s="89">
        <v>71246.754480861942</v>
      </c>
      <c r="V1189" s="51">
        <v>7.5434862285975804E-2</v>
      </c>
      <c r="W1189" s="9">
        <v>9.6543152023551221E-4</v>
      </c>
      <c r="X1189" s="86">
        <f t="shared" si="42"/>
        <v>9912.2010817478258</v>
      </c>
    </row>
    <row r="1190" spans="1:24" x14ac:dyDescent="0.3">
      <c r="A1190" s="93">
        <v>2009</v>
      </c>
      <c r="B1190" s="100">
        <v>40117</v>
      </c>
      <c r="C1190" s="33">
        <v>10</v>
      </c>
      <c r="D1190" s="2">
        <v>31</v>
      </c>
      <c r="E1190" s="33">
        <v>304</v>
      </c>
      <c r="F1190" s="92">
        <v>304</v>
      </c>
      <c r="G1190" s="37">
        <v>1.1946458333333334</v>
      </c>
      <c r="H1190" s="4"/>
      <c r="I1190" s="37"/>
      <c r="J1190" s="4"/>
      <c r="K1190" s="37"/>
      <c r="L1190" s="4"/>
      <c r="M1190" s="37"/>
      <c r="N1190" s="5">
        <v>701.18949999999995</v>
      </c>
      <c r="O1190" s="41">
        <v>701.18949999999995</v>
      </c>
      <c r="P1190" s="4">
        <v>60.582772799999994</v>
      </c>
      <c r="Q1190" s="44">
        <f t="shared" si="41"/>
        <v>60.582772799999994</v>
      </c>
      <c r="R1190" s="8">
        <v>196.80051813471499</v>
      </c>
      <c r="S1190" s="89">
        <v>1435.9746625</v>
      </c>
      <c r="T1190" s="27"/>
      <c r="U1190" s="89">
        <v>71223.223790969685</v>
      </c>
      <c r="V1190" s="51">
        <v>6.6256019556075671E-2</v>
      </c>
      <c r="W1190" s="9">
        <v>8.4729974841006703E-4</v>
      </c>
      <c r="X1190" s="86">
        <f t="shared" si="42"/>
        <v>9972.7838545478262</v>
      </c>
    </row>
    <row r="1191" spans="1:24" x14ac:dyDescent="0.3">
      <c r="A1191" s="93">
        <v>2009</v>
      </c>
      <c r="B1191" s="100">
        <v>40118</v>
      </c>
      <c r="C1191" s="33">
        <v>11</v>
      </c>
      <c r="D1191" s="2">
        <v>1</v>
      </c>
      <c r="E1191" s="33">
        <v>305</v>
      </c>
      <c r="F1191" s="92">
        <v>305</v>
      </c>
      <c r="G1191" s="37">
        <v>0.62529166666666669</v>
      </c>
      <c r="H1191" s="4"/>
      <c r="I1191" s="37"/>
      <c r="J1191" s="4"/>
      <c r="K1191" s="37"/>
      <c r="L1191" s="4"/>
      <c r="M1191" s="37"/>
      <c r="N1191" s="5" t="s">
        <v>27</v>
      </c>
      <c r="O1191" s="41">
        <v>410.61619999999999</v>
      </c>
      <c r="P1191" s="4" t="s">
        <v>27</v>
      </c>
      <c r="Q1191" s="44">
        <f t="shared" si="41"/>
        <v>35.47723967999999</v>
      </c>
      <c r="R1191" s="8">
        <v>168.19948186528501</v>
      </c>
      <c r="S1191" s="89">
        <v>1227.2843375</v>
      </c>
      <c r="T1191" s="27"/>
      <c r="U1191" s="89">
        <v>71199.693101077428</v>
      </c>
      <c r="V1191" s="51" t="s">
        <v>27</v>
      </c>
      <c r="W1191" s="9" t="s">
        <v>27</v>
      </c>
      <c r="X1191" s="86">
        <f t="shared" si="42"/>
        <v>10008.261094227826</v>
      </c>
    </row>
    <row r="1192" spans="1:24" x14ac:dyDescent="0.3">
      <c r="A1192" s="93">
        <v>2009</v>
      </c>
      <c r="B1192" s="100">
        <v>40119</v>
      </c>
      <c r="C1192" s="33">
        <v>11</v>
      </c>
      <c r="D1192" s="2">
        <v>2</v>
      </c>
      <c r="E1192" s="33">
        <v>306</v>
      </c>
      <c r="F1192" s="92">
        <v>306</v>
      </c>
      <c r="G1192" s="37">
        <v>0.46016666666666634</v>
      </c>
      <c r="H1192" s="4"/>
      <c r="I1192" s="37"/>
      <c r="J1192" s="4"/>
      <c r="K1192" s="37"/>
      <c r="L1192" s="4"/>
      <c r="M1192" s="37"/>
      <c r="N1192" s="5">
        <v>120.0429</v>
      </c>
      <c r="O1192" s="41">
        <v>120.0429</v>
      </c>
      <c r="P1192" s="4">
        <v>10.37170656</v>
      </c>
      <c r="Q1192" s="44">
        <f t="shared" si="41"/>
        <v>10.371706560000002</v>
      </c>
      <c r="R1192" s="8">
        <v>139.598445595855</v>
      </c>
      <c r="S1192" s="89">
        <v>1018.59401270833</v>
      </c>
      <c r="T1192" s="27"/>
      <c r="U1192" s="89">
        <v>71176.162411185171</v>
      </c>
      <c r="V1192" s="51">
        <v>1.1368665190308928E-2</v>
      </c>
      <c r="W1192" s="9">
        <v>1.451591566072269E-4</v>
      </c>
      <c r="X1192" s="86">
        <f t="shared" si="42"/>
        <v>10018.632800787826</v>
      </c>
    </row>
    <row r="1193" spans="1:24" x14ac:dyDescent="0.3">
      <c r="A1193" s="93">
        <v>2009</v>
      </c>
      <c r="B1193" s="100">
        <v>40120</v>
      </c>
      <c r="C1193" s="33">
        <v>11</v>
      </c>
      <c r="D1193" s="2">
        <v>3</v>
      </c>
      <c r="E1193" s="33">
        <v>307</v>
      </c>
      <c r="F1193" s="92">
        <v>307</v>
      </c>
      <c r="G1193" s="37">
        <v>2.3847291666666668</v>
      </c>
      <c r="H1193" s="4"/>
      <c r="I1193" s="37"/>
      <c r="J1193" s="4"/>
      <c r="K1193" s="37"/>
      <c r="L1193" s="4"/>
      <c r="M1193" s="37"/>
      <c r="N1193" s="5">
        <v>497.98576428571403</v>
      </c>
      <c r="O1193" s="41">
        <v>497.98576428571403</v>
      </c>
      <c r="P1193" s="4">
        <v>43.025970034285692</v>
      </c>
      <c r="Q1193" s="44">
        <f t="shared" si="41"/>
        <v>43.025970034285685</v>
      </c>
      <c r="R1193" s="8">
        <v>125</v>
      </c>
      <c r="S1193" s="89">
        <v>912.07500000000005</v>
      </c>
      <c r="T1193" s="27"/>
      <c r="U1193" s="89">
        <v>71152.631721292913</v>
      </c>
      <c r="V1193" s="51">
        <v>4.7215249837856084E-2</v>
      </c>
      <c r="W1193" s="9">
        <v>6.0239049248107638E-4</v>
      </c>
      <c r="X1193" s="86">
        <f t="shared" si="42"/>
        <v>10061.65877082211</v>
      </c>
    </row>
    <row r="1194" spans="1:24" x14ac:dyDescent="0.3">
      <c r="A1194" s="93">
        <v>2009</v>
      </c>
      <c r="B1194" s="100">
        <v>40121</v>
      </c>
      <c r="C1194" s="33">
        <v>11</v>
      </c>
      <c r="D1194" s="2">
        <v>4</v>
      </c>
      <c r="E1194" s="33">
        <v>308</v>
      </c>
      <c r="F1194" s="92">
        <v>308</v>
      </c>
      <c r="G1194" s="37">
        <v>4.562708333333334</v>
      </c>
      <c r="H1194" s="4"/>
      <c r="I1194" s="37"/>
      <c r="J1194" s="4"/>
      <c r="K1194" s="37"/>
      <c r="L1194" s="4"/>
      <c r="M1194" s="37"/>
      <c r="N1194" s="5">
        <v>521.64331538461499</v>
      </c>
      <c r="O1194" s="41">
        <v>521.64331538461499</v>
      </c>
      <c r="P1194" s="4">
        <v>45.069982449230736</v>
      </c>
      <c r="Q1194" s="44">
        <f t="shared" si="41"/>
        <v>45.069982449230736</v>
      </c>
      <c r="R1194" s="8">
        <v>124.930529300567</v>
      </c>
      <c r="S1194" s="89">
        <v>911.56809916666703</v>
      </c>
      <c r="T1194" s="27"/>
      <c r="U1194" s="89">
        <v>71129.101031400656</v>
      </c>
      <c r="V1194" s="51">
        <v>4.9514447291490057E-2</v>
      </c>
      <c r="W1194" s="9">
        <v>6.31230688220876E-4</v>
      </c>
      <c r="X1194" s="86">
        <f t="shared" si="42"/>
        <v>10106.728753271342</v>
      </c>
    </row>
    <row r="1195" spans="1:24" x14ac:dyDescent="0.3">
      <c r="A1195" s="93">
        <v>2009</v>
      </c>
      <c r="B1195" s="100">
        <v>40122</v>
      </c>
      <c r="C1195" s="33">
        <v>11</v>
      </c>
      <c r="D1195" s="2">
        <v>5</v>
      </c>
      <c r="E1195" s="33">
        <v>309</v>
      </c>
      <c r="F1195" s="92">
        <v>309</v>
      </c>
      <c r="G1195" s="37">
        <v>1.1795624999999996</v>
      </c>
      <c r="H1195" s="4"/>
      <c r="I1195" s="37"/>
      <c r="J1195" s="4"/>
      <c r="K1195" s="37"/>
      <c r="L1195" s="4"/>
      <c r="M1195" s="37"/>
      <c r="N1195" s="5" t="s">
        <v>27</v>
      </c>
      <c r="O1195" s="41">
        <v>456.20748769230801</v>
      </c>
      <c r="P1195" s="4" t="s">
        <v>27</v>
      </c>
      <c r="Q1195" s="44">
        <f t="shared" si="41"/>
        <v>39.416326936615413</v>
      </c>
      <c r="R1195" s="8">
        <v>124.794423440454</v>
      </c>
      <c r="S1195" s="89">
        <v>910.57498958333395</v>
      </c>
      <c r="T1195" s="27"/>
      <c r="U1195" s="89">
        <v>71105.570341508399</v>
      </c>
      <c r="V1195" s="51" t="s">
        <v>27</v>
      </c>
      <c r="W1195" s="9" t="s">
        <v>27</v>
      </c>
      <c r="X1195" s="86">
        <f t="shared" si="42"/>
        <v>10146.145080207958</v>
      </c>
    </row>
    <row r="1196" spans="1:24" x14ac:dyDescent="0.3">
      <c r="A1196" s="93">
        <v>2009</v>
      </c>
      <c r="B1196" s="100">
        <v>40123</v>
      </c>
      <c r="C1196" s="33">
        <v>11</v>
      </c>
      <c r="D1196" s="2">
        <v>6</v>
      </c>
      <c r="E1196" s="33">
        <v>310</v>
      </c>
      <c r="F1196" s="92">
        <v>310</v>
      </c>
      <c r="G1196" s="37">
        <v>0.69962500000000005</v>
      </c>
      <c r="H1196" s="4"/>
      <c r="I1196" s="37"/>
      <c r="J1196" s="4"/>
      <c r="K1196" s="37"/>
      <c r="L1196" s="4"/>
      <c r="M1196" s="37"/>
      <c r="N1196" s="5">
        <v>390.77166</v>
      </c>
      <c r="O1196" s="41">
        <v>390.77166</v>
      </c>
      <c r="P1196" s="4">
        <v>33.762671424000004</v>
      </c>
      <c r="Q1196" s="44">
        <f t="shared" si="41"/>
        <v>33.762671423999997</v>
      </c>
      <c r="R1196" s="8">
        <v>124.65831758034</v>
      </c>
      <c r="S1196" s="89">
        <v>909.58188062500005</v>
      </c>
      <c r="T1196" s="27"/>
      <c r="U1196" s="89">
        <v>71082.039651616142</v>
      </c>
      <c r="V1196" s="51">
        <v>3.7176532518869994E-2</v>
      </c>
      <c r="W1196" s="9">
        <v>4.7319945396873819E-4</v>
      </c>
      <c r="X1196" s="86">
        <f t="shared" si="42"/>
        <v>10179.907751631958</v>
      </c>
    </row>
    <row r="1197" spans="1:24" x14ac:dyDescent="0.3">
      <c r="A1197" s="93">
        <v>2009</v>
      </c>
      <c r="B1197" s="100">
        <v>40124</v>
      </c>
      <c r="C1197" s="33">
        <v>11</v>
      </c>
      <c r="D1197" s="2">
        <v>7</v>
      </c>
      <c r="E1197" s="33">
        <v>311</v>
      </c>
      <c r="F1197" s="92">
        <v>311</v>
      </c>
      <c r="G1197" s="37">
        <v>2.6571458333333333</v>
      </c>
      <c r="H1197" s="4"/>
      <c r="I1197" s="37"/>
      <c r="J1197" s="4"/>
      <c r="K1197" s="37"/>
      <c r="L1197" s="4"/>
      <c r="M1197" s="37"/>
      <c r="N1197" s="5">
        <v>507.67933555555601</v>
      </c>
      <c r="O1197" s="41">
        <v>507.67933555555601</v>
      </c>
      <c r="P1197" s="4">
        <v>43.863494592000038</v>
      </c>
      <c r="Q1197" s="44">
        <f t="shared" si="41"/>
        <v>43.863494592000038</v>
      </c>
      <c r="R1197" s="8">
        <v>124.52221172022701</v>
      </c>
      <c r="S1197" s="89">
        <v>908.58877125000004</v>
      </c>
      <c r="T1197" s="27"/>
      <c r="U1197" s="89">
        <v>71058.508961723885</v>
      </c>
      <c r="V1197" s="51">
        <v>4.8353722755315048E-2</v>
      </c>
      <c r="W1197" s="9">
        <v>6.1498440247380044E-4</v>
      </c>
      <c r="X1197" s="86">
        <f t="shared" si="42"/>
        <v>10223.771246223958</v>
      </c>
    </row>
    <row r="1198" spans="1:24" x14ac:dyDescent="0.3">
      <c r="A1198" s="93">
        <v>2009</v>
      </c>
      <c r="B1198" s="100">
        <v>40125</v>
      </c>
      <c r="C1198" s="33">
        <v>11</v>
      </c>
      <c r="D1198" s="2">
        <v>8</v>
      </c>
      <c r="E1198" s="33">
        <v>312</v>
      </c>
      <c r="F1198" s="92">
        <v>312</v>
      </c>
      <c r="G1198" s="37">
        <v>3.9635000000000002</v>
      </c>
      <c r="H1198" s="4"/>
      <c r="I1198" s="37"/>
      <c r="J1198" s="4"/>
      <c r="K1198" s="37"/>
      <c r="L1198" s="4"/>
      <c r="M1198" s="37"/>
      <c r="N1198" s="5">
        <v>353.99411250000003</v>
      </c>
      <c r="O1198" s="41">
        <v>353.99411250000003</v>
      </c>
      <c r="P1198" s="4">
        <v>30.585091320000004</v>
      </c>
      <c r="Q1198" s="44">
        <f t="shared" si="41"/>
        <v>30.58509132</v>
      </c>
      <c r="R1198" s="8">
        <v>124.38610586011301</v>
      </c>
      <c r="S1198" s="89">
        <v>907.59565999999995</v>
      </c>
      <c r="T1198" s="27"/>
      <c r="U1198" s="89">
        <v>71034.978271831627</v>
      </c>
      <c r="V1198" s="51">
        <v>3.3754497090522376E-2</v>
      </c>
      <c r="W1198" s="9">
        <v>4.2896726092560658E-4</v>
      </c>
      <c r="X1198" s="86">
        <f t="shared" si="42"/>
        <v>10254.356337543957</v>
      </c>
    </row>
    <row r="1199" spans="1:24" x14ac:dyDescent="0.3">
      <c r="A1199" s="93">
        <v>2009</v>
      </c>
      <c r="B1199" s="100">
        <v>40126</v>
      </c>
      <c r="C1199" s="33">
        <v>11</v>
      </c>
      <c r="D1199" s="2">
        <v>9</v>
      </c>
      <c r="E1199" s="33">
        <v>313</v>
      </c>
      <c r="F1199" s="92">
        <v>313</v>
      </c>
      <c r="G1199" s="37">
        <v>5.4012291666666661</v>
      </c>
      <c r="H1199" s="4"/>
      <c r="I1199" s="37"/>
      <c r="J1199" s="4"/>
      <c r="K1199" s="37"/>
      <c r="L1199" s="4"/>
      <c r="M1199" s="37"/>
      <c r="N1199" s="5">
        <v>562.53160000000003</v>
      </c>
      <c r="O1199" s="41">
        <v>562.53160000000003</v>
      </c>
      <c r="P1199" s="4">
        <v>48.60273024</v>
      </c>
      <c r="Q1199" s="44">
        <f t="shared" si="41"/>
        <v>48.60273024</v>
      </c>
      <c r="R1199" s="8">
        <v>124.25</v>
      </c>
      <c r="S1199" s="89">
        <v>906.60254999999995</v>
      </c>
      <c r="T1199" s="27"/>
      <c r="U1199" s="89">
        <v>71011.44758193937</v>
      </c>
      <c r="V1199" s="51">
        <v>5.3700492015136998E-2</v>
      </c>
      <c r="W1199" s="9">
        <v>6.8191238896753636E-4</v>
      </c>
      <c r="X1199" s="86">
        <f t="shared" si="42"/>
        <v>10302.959067783957</v>
      </c>
    </row>
    <row r="1200" spans="1:24" x14ac:dyDescent="0.3">
      <c r="A1200" s="93">
        <v>2009</v>
      </c>
      <c r="B1200" s="100">
        <v>40127</v>
      </c>
      <c r="C1200" s="33">
        <v>11</v>
      </c>
      <c r="D1200" s="2">
        <v>10</v>
      </c>
      <c r="E1200" s="33">
        <v>314</v>
      </c>
      <c r="F1200" s="92">
        <v>314</v>
      </c>
      <c r="G1200" s="37">
        <v>5.6150625000000014</v>
      </c>
      <c r="H1200" s="4"/>
      <c r="I1200" s="37"/>
      <c r="J1200" s="4"/>
      <c r="K1200" s="37"/>
      <c r="L1200" s="4"/>
      <c r="M1200" s="37"/>
      <c r="N1200" s="5">
        <v>522.83910000000003</v>
      </c>
      <c r="O1200" s="41">
        <v>522.83910000000003</v>
      </c>
      <c r="P1200" s="4">
        <v>45.173298240000001</v>
      </c>
      <c r="Q1200" s="44">
        <f t="shared" si="41"/>
        <v>45.173298240000001</v>
      </c>
      <c r="R1200" s="8">
        <v>124.11389413988699</v>
      </c>
      <c r="S1200" s="89">
        <v>905.60943999999995</v>
      </c>
      <c r="T1200" s="27"/>
      <c r="U1200" s="89">
        <v>70987.916892047113</v>
      </c>
      <c r="V1200" s="51">
        <v>4.9968430002369169E-2</v>
      </c>
      <c r="W1200" s="9">
        <v>6.3402052571312657E-4</v>
      </c>
      <c r="X1200" s="86">
        <f t="shared" si="42"/>
        <v>10348.132366023958</v>
      </c>
    </row>
    <row r="1201" spans="1:24" x14ac:dyDescent="0.3">
      <c r="A1201" s="93">
        <v>2009</v>
      </c>
      <c r="B1201" s="100">
        <v>40128</v>
      </c>
      <c r="C1201" s="33">
        <v>11</v>
      </c>
      <c r="D1201" s="2">
        <v>11</v>
      </c>
      <c r="E1201" s="33">
        <v>315</v>
      </c>
      <c r="F1201" s="92">
        <v>315</v>
      </c>
      <c r="G1201" s="37">
        <v>5.1107291666666663</v>
      </c>
      <c r="H1201" s="4"/>
      <c r="I1201" s="37"/>
      <c r="J1201" s="4"/>
      <c r="K1201" s="37"/>
      <c r="L1201" s="4"/>
      <c r="M1201" s="37"/>
      <c r="N1201" s="5" t="s">
        <v>27</v>
      </c>
      <c r="O1201" s="41">
        <v>486.29766923076897</v>
      </c>
      <c r="P1201" s="4" t="s">
        <v>27</v>
      </c>
      <c r="Q1201" s="44">
        <f t="shared" si="41"/>
        <v>42.016118621538439</v>
      </c>
      <c r="R1201" s="8">
        <v>123.97778827977299</v>
      </c>
      <c r="S1201" s="89">
        <v>904.61632874999998</v>
      </c>
      <c r="T1201" s="27"/>
      <c r="U1201" s="89">
        <v>70964.386202154856</v>
      </c>
      <c r="V1201" s="51" t="s">
        <v>27</v>
      </c>
      <c r="W1201" s="9" t="s">
        <v>27</v>
      </c>
      <c r="X1201" s="86">
        <f t="shared" si="42"/>
        <v>10390.148484645497</v>
      </c>
    </row>
    <row r="1202" spans="1:24" x14ac:dyDescent="0.3">
      <c r="A1202" s="93">
        <v>2009</v>
      </c>
      <c r="B1202" s="100">
        <v>40129</v>
      </c>
      <c r="C1202" s="33">
        <v>11</v>
      </c>
      <c r="D1202" s="2">
        <v>12</v>
      </c>
      <c r="E1202" s="33">
        <v>316</v>
      </c>
      <c r="F1202" s="92">
        <v>316</v>
      </c>
      <c r="G1202" s="37">
        <v>7.6370833333333339</v>
      </c>
      <c r="H1202" s="4"/>
      <c r="I1202" s="37"/>
      <c r="J1202" s="4">
        <v>11.017692307692307</v>
      </c>
      <c r="K1202" s="37">
        <v>11.071538461538459</v>
      </c>
      <c r="L1202" s="4">
        <v>10.875384615384615</v>
      </c>
      <c r="M1202" s="37">
        <v>9.0107692307692311</v>
      </c>
      <c r="N1202" s="5" t="s">
        <v>27</v>
      </c>
      <c r="O1202" s="41">
        <v>449.756238461539</v>
      </c>
      <c r="P1202" s="4" t="s">
        <v>27</v>
      </c>
      <c r="Q1202" s="44">
        <f t="shared" si="41"/>
        <v>38.858939003076969</v>
      </c>
      <c r="R1202" s="8">
        <v>123.84168241966</v>
      </c>
      <c r="S1202" s="89">
        <v>903.62321937499996</v>
      </c>
      <c r="T1202" s="27"/>
      <c r="U1202" s="89">
        <v>70940.855512262598</v>
      </c>
      <c r="V1202" s="51" t="s">
        <v>27</v>
      </c>
      <c r="W1202" s="9" t="s">
        <v>27</v>
      </c>
      <c r="X1202" s="86">
        <f t="shared" si="42"/>
        <v>10429.007423648574</v>
      </c>
    </row>
    <row r="1203" spans="1:24" x14ac:dyDescent="0.3">
      <c r="A1203" s="93">
        <v>2009</v>
      </c>
      <c r="B1203" s="100">
        <v>40130</v>
      </c>
      <c r="C1203" s="33">
        <v>11</v>
      </c>
      <c r="D1203" s="2">
        <v>13</v>
      </c>
      <c r="E1203" s="33">
        <v>317</v>
      </c>
      <c r="F1203" s="92">
        <v>317</v>
      </c>
      <c r="G1203" s="37">
        <v>7.6735624999999992</v>
      </c>
      <c r="H1203" s="4"/>
      <c r="I1203" s="37"/>
      <c r="J1203" s="4">
        <v>11.032083333333334</v>
      </c>
      <c r="K1203" s="37">
        <v>11.115</v>
      </c>
      <c r="L1203" s="4">
        <v>11.032500000000001</v>
      </c>
      <c r="M1203" s="37">
        <v>7.9856249999999989</v>
      </c>
      <c r="N1203" s="5" t="s">
        <v>27</v>
      </c>
      <c r="O1203" s="41">
        <v>413.214807692308</v>
      </c>
      <c r="P1203" s="4" t="s">
        <v>27</v>
      </c>
      <c r="Q1203" s="44">
        <f t="shared" si="41"/>
        <v>35.701759384615414</v>
      </c>
      <c r="R1203" s="8">
        <v>123.705576559546</v>
      </c>
      <c r="S1203" s="89">
        <v>902.63011041666698</v>
      </c>
      <c r="T1203" s="27"/>
      <c r="U1203" s="89">
        <v>70917.324822370341</v>
      </c>
      <c r="V1203" s="51" t="s">
        <v>27</v>
      </c>
      <c r="W1203" s="9" t="s">
        <v>27</v>
      </c>
      <c r="X1203" s="86">
        <f t="shared" si="42"/>
        <v>10464.70918303319</v>
      </c>
    </row>
    <row r="1204" spans="1:24" x14ac:dyDescent="0.3">
      <c r="A1204" s="93">
        <v>2009</v>
      </c>
      <c r="B1204" s="100">
        <v>40131</v>
      </c>
      <c r="C1204" s="33">
        <v>11</v>
      </c>
      <c r="D1204" s="2">
        <v>14</v>
      </c>
      <c r="E1204" s="33">
        <v>318</v>
      </c>
      <c r="F1204" s="92">
        <v>318</v>
      </c>
      <c r="G1204" s="37">
        <v>5.5687083333333334</v>
      </c>
      <c r="H1204" s="4"/>
      <c r="I1204" s="37"/>
      <c r="J1204" s="4">
        <v>10.909791666666669</v>
      </c>
      <c r="K1204" s="37">
        <v>11.051875000000001</v>
      </c>
      <c r="L1204" s="4">
        <v>10.997291666666667</v>
      </c>
      <c r="M1204" s="37">
        <v>8.0191666666666652</v>
      </c>
      <c r="N1204" s="5" t="s">
        <v>27</v>
      </c>
      <c r="O1204" s="41">
        <v>376.673376923077</v>
      </c>
      <c r="P1204" s="4" t="s">
        <v>27</v>
      </c>
      <c r="Q1204" s="44">
        <f t="shared" si="41"/>
        <v>32.544579766153859</v>
      </c>
      <c r="R1204" s="8">
        <v>123.569470699433</v>
      </c>
      <c r="S1204" s="89">
        <v>901.63700083333401</v>
      </c>
      <c r="T1204" s="27"/>
      <c r="U1204" s="89">
        <v>70893.794132478084</v>
      </c>
      <c r="V1204" s="51" t="s">
        <v>27</v>
      </c>
      <c r="W1204" s="9" t="s">
        <v>27</v>
      </c>
      <c r="X1204" s="86">
        <f t="shared" si="42"/>
        <v>10497.253762799344</v>
      </c>
    </row>
    <row r="1205" spans="1:24" x14ac:dyDescent="0.3">
      <c r="A1205" s="93">
        <v>2009</v>
      </c>
      <c r="B1205" s="100">
        <v>40132</v>
      </c>
      <c r="C1205" s="33">
        <v>11</v>
      </c>
      <c r="D1205" s="2">
        <v>15</v>
      </c>
      <c r="E1205" s="33">
        <v>319</v>
      </c>
      <c r="F1205" s="92">
        <v>319</v>
      </c>
      <c r="G1205" s="37">
        <v>3.3323541666666667</v>
      </c>
      <c r="H1205" s="4">
        <v>118.65925925925924</v>
      </c>
      <c r="I1205" s="37">
        <v>6.1679814814814833</v>
      </c>
      <c r="J1205" s="4">
        <v>10.73104166666667</v>
      </c>
      <c r="K1205" s="37">
        <v>10.875208333333331</v>
      </c>
      <c r="L1205" s="4">
        <v>10.813124999999999</v>
      </c>
      <c r="M1205" s="37">
        <v>6.7878333333333352</v>
      </c>
      <c r="N1205" s="5">
        <v>340.131946153846</v>
      </c>
      <c r="O1205" s="41">
        <v>340.131946153846</v>
      </c>
      <c r="P1205" s="4">
        <v>29.38740014769229</v>
      </c>
      <c r="Q1205" s="44">
        <f t="shared" si="41"/>
        <v>29.387400147692297</v>
      </c>
      <c r="R1205" s="8">
        <v>123.5</v>
      </c>
      <c r="S1205" s="89">
        <v>901.13009999999997</v>
      </c>
      <c r="T1205" s="27"/>
      <c r="U1205" s="89">
        <v>70870.263442585827</v>
      </c>
      <c r="V1205" s="51">
        <v>3.394212236031327E-2</v>
      </c>
      <c r="W1205" s="9">
        <v>4.1319162688248411E-4</v>
      </c>
      <c r="X1205" s="86">
        <f t="shared" si="42"/>
        <v>10526.641162947037</v>
      </c>
    </row>
    <row r="1206" spans="1:24" x14ac:dyDescent="0.3">
      <c r="A1206" s="93">
        <v>2009</v>
      </c>
      <c r="B1206" s="100">
        <v>40133</v>
      </c>
      <c r="C1206" s="33">
        <v>11</v>
      </c>
      <c r="D1206" s="2">
        <v>16</v>
      </c>
      <c r="E1206" s="33">
        <v>320</v>
      </c>
      <c r="F1206" s="92">
        <v>320</v>
      </c>
      <c r="G1206" s="37">
        <v>4.628729166666667</v>
      </c>
      <c r="H1206" s="4">
        <v>118.06666666666668</v>
      </c>
      <c r="I1206" s="37">
        <v>5.6531562500000003</v>
      </c>
      <c r="J1206" s="4">
        <v>10.574791666666664</v>
      </c>
      <c r="K1206" s="37">
        <v>10.757083333333341</v>
      </c>
      <c r="L1206" s="4">
        <v>10.607291666666667</v>
      </c>
      <c r="M1206" s="37">
        <v>6.6144791666666682</v>
      </c>
      <c r="N1206" s="5">
        <v>529.65342999999996</v>
      </c>
      <c r="O1206" s="41">
        <v>529.65342999999996</v>
      </c>
      <c r="P1206" s="4">
        <v>45.762056351999995</v>
      </c>
      <c r="Q1206" s="44">
        <f t="shared" si="41"/>
        <v>45.762056351999995</v>
      </c>
      <c r="R1206" s="8">
        <v>123.71193771626299</v>
      </c>
      <c r="S1206" s="89">
        <v>902.67652145833301</v>
      </c>
      <c r="T1206" s="27"/>
      <c r="U1206" s="89">
        <v>70846.73275269357</v>
      </c>
      <c r="V1206" s="51">
        <v>5.3119954036589173E-2</v>
      </c>
      <c r="W1206" s="9">
        <v>6.436500487016824E-4</v>
      </c>
      <c r="X1206" s="86">
        <f t="shared" si="42"/>
        <v>10572.403219299036</v>
      </c>
    </row>
    <row r="1207" spans="1:24" x14ac:dyDescent="0.3">
      <c r="A1207" s="93">
        <v>2009</v>
      </c>
      <c r="B1207" s="100">
        <v>40134</v>
      </c>
      <c r="C1207" s="33">
        <v>11</v>
      </c>
      <c r="D1207" s="2">
        <v>17</v>
      </c>
      <c r="E1207" s="33">
        <v>321</v>
      </c>
      <c r="F1207" s="92">
        <v>321</v>
      </c>
      <c r="G1207" s="37">
        <v>4.4041041666666674</v>
      </c>
      <c r="H1207" s="4">
        <v>118.3333333333333</v>
      </c>
      <c r="I1207" s="37">
        <v>6.1289583333333351</v>
      </c>
      <c r="J1207" s="4">
        <v>10.429583333333332</v>
      </c>
      <c r="K1207" s="37">
        <v>10.788958333333339</v>
      </c>
      <c r="L1207" s="4">
        <v>10.446666666666665</v>
      </c>
      <c r="M1207" s="37">
        <v>6.8671842105263154</v>
      </c>
      <c r="N1207" s="5">
        <v>317.46608750000001</v>
      </c>
      <c r="O1207" s="41">
        <v>317.46608750000001</v>
      </c>
      <c r="P1207" s="4">
        <v>27.42906996</v>
      </c>
      <c r="Q1207" s="44">
        <f t="shared" si="41"/>
        <v>27.42906996</v>
      </c>
      <c r="R1207" s="8">
        <v>124.127162629758</v>
      </c>
      <c r="S1207" s="89">
        <v>905.70625833333304</v>
      </c>
      <c r="T1207" s="27"/>
      <c r="U1207" s="89">
        <v>70823.202062801312</v>
      </c>
      <c r="V1207" s="51">
        <v>3.176752972733201E-2</v>
      </c>
      <c r="W1207" s="9">
        <v>3.8593071213506651E-4</v>
      </c>
      <c r="X1207" s="86">
        <f t="shared" si="42"/>
        <v>10599.832289259037</v>
      </c>
    </row>
    <row r="1208" spans="1:24" x14ac:dyDescent="0.3">
      <c r="A1208" s="93">
        <v>2009</v>
      </c>
      <c r="B1208" s="100">
        <v>40135</v>
      </c>
      <c r="C1208" s="33">
        <v>11</v>
      </c>
      <c r="D1208" s="2">
        <v>18</v>
      </c>
      <c r="E1208" s="33">
        <v>322</v>
      </c>
      <c r="F1208" s="92">
        <v>322</v>
      </c>
      <c r="G1208" s="37">
        <v>2.0510416666666664</v>
      </c>
      <c r="H1208" s="4">
        <v>117.67916666666663</v>
      </c>
      <c r="I1208" s="37">
        <v>4.7159479166666669</v>
      </c>
      <c r="J1208" s="4">
        <v>10.401458333333331</v>
      </c>
      <c r="K1208" s="37">
        <v>11.134374999999997</v>
      </c>
      <c r="L1208" s="4">
        <v>10.500208333333335</v>
      </c>
      <c r="M1208" s="37">
        <v>6.3732708333333354</v>
      </c>
      <c r="N1208" s="5">
        <v>428.15429999999998</v>
      </c>
      <c r="O1208" s="41">
        <v>428.15429999999998</v>
      </c>
      <c r="P1208" s="4">
        <v>36.992531519999993</v>
      </c>
      <c r="Q1208" s="44">
        <f t="shared" si="41"/>
        <v>36.992531519999993</v>
      </c>
      <c r="R1208" s="8">
        <v>124.542387543253</v>
      </c>
      <c r="S1208" s="89">
        <v>908.73598208333306</v>
      </c>
      <c r="T1208" s="27"/>
      <c r="U1208" s="89">
        <v>70799.671372909055</v>
      </c>
      <c r="V1208" s="51">
        <v>4.3081808838033545E-2</v>
      </c>
      <c r="W1208" s="9">
        <v>5.2067454904559766E-4</v>
      </c>
      <c r="X1208" s="86">
        <f t="shared" si="42"/>
        <v>10636.824820779037</v>
      </c>
    </row>
    <row r="1209" spans="1:24" x14ac:dyDescent="0.3">
      <c r="A1209" s="93">
        <v>2009</v>
      </c>
      <c r="B1209" s="100">
        <v>40136</v>
      </c>
      <c r="C1209" s="33">
        <v>11</v>
      </c>
      <c r="D1209" s="2">
        <v>19</v>
      </c>
      <c r="E1209" s="33">
        <v>323</v>
      </c>
      <c r="F1209" s="92">
        <v>323</v>
      </c>
      <c r="G1209" s="37">
        <v>1.1778958333333331</v>
      </c>
      <c r="H1209" s="4">
        <v>117.34166666666665</v>
      </c>
      <c r="I1209" s="37">
        <v>3.4621354166666669</v>
      </c>
      <c r="J1209" s="4">
        <v>10.040416666666667</v>
      </c>
      <c r="K1209" s="37">
        <v>11.016875000000004</v>
      </c>
      <c r="L1209" s="4">
        <v>10.346666666666668</v>
      </c>
      <c r="M1209" s="37">
        <v>6.0986666666666665</v>
      </c>
      <c r="N1209" s="5" t="s">
        <v>27</v>
      </c>
      <c r="O1209" s="41">
        <v>399.35210909090898</v>
      </c>
      <c r="P1209" s="4" t="s">
        <v>27</v>
      </c>
      <c r="Q1209" s="44">
        <f t="shared" si="41"/>
        <v>34.504022225454541</v>
      </c>
      <c r="R1209" s="8">
        <v>124.957612456747</v>
      </c>
      <c r="S1209" s="89">
        <v>911.76571791666697</v>
      </c>
      <c r="T1209" s="27"/>
      <c r="U1209" s="89">
        <v>70776.140683016798</v>
      </c>
      <c r="V1209" s="51" t="s">
        <v>27</v>
      </c>
      <c r="W1209" s="9" t="s">
        <v>27</v>
      </c>
      <c r="X1209" s="86">
        <f t="shared" si="42"/>
        <v>10671.32884300449</v>
      </c>
    </row>
    <row r="1210" spans="1:24" x14ac:dyDescent="0.3">
      <c r="A1210" s="93">
        <v>2009</v>
      </c>
      <c r="B1210" s="100">
        <v>40137</v>
      </c>
      <c r="C1210" s="33">
        <v>11</v>
      </c>
      <c r="D1210" s="2">
        <v>20</v>
      </c>
      <c r="E1210" s="33">
        <v>324</v>
      </c>
      <c r="F1210" s="92">
        <v>324</v>
      </c>
      <c r="G1210" s="37">
        <v>1.4649791666666674</v>
      </c>
      <c r="H1210" s="4">
        <v>116.28333333333335</v>
      </c>
      <c r="I1210" s="37">
        <v>4.104729166666667</v>
      </c>
      <c r="J1210" s="4">
        <v>9.7195833333333344</v>
      </c>
      <c r="K1210" s="37">
        <v>10.591041666666666</v>
      </c>
      <c r="L1210" s="4">
        <v>9.8106249999999964</v>
      </c>
      <c r="M1210" s="37">
        <v>6.0524999999999993</v>
      </c>
      <c r="N1210" s="5" t="s">
        <v>27</v>
      </c>
      <c r="O1210" s="41">
        <v>370.54991818181799</v>
      </c>
      <c r="P1210" s="4" t="s">
        <v>27</v>
      </c>
      <c r="Q1210" s="44">
        <f t="shared" si="41"/>
        <v>32.015512930909075</v>
      </c>
      <c r="R1210" s="8">
        <v>125.372837370242</v>
      </c>
      <c r="S1210" s="89">
        <v>914.79544166666699</v>
      </c>
      <c r="T1210" s="27"/>
      <c r="U1210" s="89">
        <v>70752.609993124541</v>
      </c>
      <c r="V1210" s="51" t="s">
        <v>27</v>
      </c>
      <c r="W1210" s="9" t="s">
        <v>27</v>
      </c>
      <c r="X1210" s="86">
        <f t="shared" si="42"/>
        <v>10703.3443559354</v>
      </c>
    </row>
    <row r="1211" spans="1:24" x14ac:dyDescent="0.3">
      <c r="A1211" s="93">
        <v>2009</v>
      </c>
      <c r="B1211" s="100">
        <v>40138</v>
      </c>
      <c r="C1211" s="33">
        <v>11</v>
      </c>
      <c r="D1211" s="2">
        <v>21</v>
      </c>
      <c r="E1211" s="33">
        <v>325</v>
      </c>
      <c r="F1211" s="92">
        <v>325</v>
      </c>
      <c r="G1211" s="37">
        <v>0.19091666666666662</v>
      </c>
      <c r="H1211" s="4">
        <v>116.21666666666665</v>
      </c>
      <c r="I1211" s="37">
        <v>3.13728125</v>
      </c>
      <c r="J1211" s="4">
        <v>9.7379166666666688</v>
      </c>
      <c r="K1211" s="37">
        <v>10.609166666666667</v>
      </c>
      <c r="L1211" s="4">
        <v>9.8683333333333287</v>
      </c>
      <c r="M1211" s="37">
        <v>4.8328541666666656</v>
      </c>
      <c r="N1211" s="5" t="s">
        <v>27</v>
      </c>
      <c r="O1211" s="41">
        <v>341.74772727272699</v>
      </c>
      <c r="P1211" s="4" t="s">
        <v>27</v>
      </c>
      <c r="Q1211" s="44">
        <f t="shared" si="41"/>
        <v>29.527003636363606</v>
      </c>
      <c r="R1211" s="8">
        <v>125.78806228373701</v>
      </c>
      <c r="S1211" s="89">
        <v>917.82517854166599</v>
      </c>
      <c r="T1211" s="27"/>
      <c r="U1211" s="89">
        <v>70729.079303232284</v>
      </c>
      <c r="V1211" s="51" t="s">
        <v>27</v>
      </c>
      <c r="W1211" s="9" t="s">
        <v>27</v>
      </c>
      <c r="X1211" s="86">
        <f t="shared" si="42"/>
        <v>10732.871359571764</v>
      </c>
    </row>
    <row r="1212" spans="1:24" x14ac:dyDescent="0.3">
      <c r="A1212" s="93">
        <v>2009</v>
      </c>
      <c r="B1212" s="100">
        <v>40139</v>
      </c>
      <c r="C1212" s="33">
        <v>11</v>
      </c>
      <c r="D1212" s="2">
        <v>22</v>
      </c>
      <c r="E1212" s="33">
        <v>326</v>
      </c>
      <c r="F1212" s="92">
        <v>326</v>
      </c>
      <c r="G1212" s="37">
        <v>10.791100000000002</v>
      </c>
      <c r="H1212" s="4">
        <v>123.94499999999998</v>
      </c>
      <c r="I1212" s="37">
        <v>12.102875000000001</v>
      </c>
      <c r="J1212" s="4">
        <v>9.5892499999999963</v>
      </c>
      <c r="K1212" s="37">
        <v>10.420749999999996</v>
      </c>
      <c r="L1212" s="4">
        <v>9.7219999999999995</v>
      </c>
      <c r="M1212" s="37">
        <v>6.7413000000000007</v>
      </c>
      <c r="N1212" s="5" t="s">
        <v>27</v>
      </c>
      <c r="O1212" s="41">
        <v>312.94553636363599</v>
      </c>
      <c r="P1212" s="4" t="s">
        <v>27</v>
      </c>
      <c r="Q1212" s="44">
        <f t="shared" si="41"/>
        <v>27.038494341818147</v>
      </c>
      <c r="R1212" s="8">
        <v>126</v>
      </c>
      <c r="S1212" s="89">
        <v>919.37159999999903</v>
      </c>
      <c r="T1212" s="27"/>
      <c r="U1212" s="89">
        <v>70705.548613340026</v>
      </c>
      <c r="V1212" s="51" t="s">
        <v>27</v>
      </c>
      <c r="W1212" s="9" t="s">
        <v>27</v>
      </c>
      <c r="X1212" s="86">
        <f t="shared" si="42"/>
        <v>10759.909853913581</v>
      </c>
    </row>
    <row r="1213" spans="1:24" x14ac:dyDescent="0.3">
      <c r="A1213" s="93">
        <v>2009</v>
      </c>
      <c r="B1213" s="100">
        <v>40140</v>
      </c>
      <c r="C1213" s="33">
        <v>11</v>
      </c>
      <c r="D1213" s="2">
        <v>23</v>
      </c>
      <c r="E1213" s="33">
        <v>327</v>
      </c>
      <c r="F1213" s="92">
        <v>327</v>
      </c>
      <c r="G1213" s="37">
        <v>5.2236458333333324</v>
      </c>
      <c r="H1213" s="4">
        <v>127.70833333333337</v>
      </c>
      <c r="I1213" s="37">
        <v>7.5236666666666689</v>
      </c>
      <c r="J1213" s="4">
        <v>9.415416666666669</v>
      </c>
      <c r="K1213" s="37">
        <v>10.165208333333334</v>
      </c>
      <c r="L1213" s="4">
        <v>9.4091666666666658</v>
      </c>
      <c r="M1213" s="37">
        <v>7.554185185185184</v>
      </c>
      <c r="N1213" s="5" t="s">
        <v>27</v>
      </c>
      <c r="O1213" s="41">
        <v>284.143345454545</v>
      </c>
      <c r="P1213" s="4" t="s">
        <v>27</v>
      </c>
      <c r="Q1213" s="44">
        <f t="shared" si="41"/>
        <v>24.549985047272688</v>
      </c>
      <c r="R1213" s="8">
        <v>127.70833</v>
      </c>
      <c r="S1213" s="89">
        <v>931.83659999999998</v>
      </c>
      <c r="T1213" s="27"/>
      <c r="U1213" s="89">
        <v>70682.017923447769</v>
      </c>
      <c r="V1213" s="51" t="s">
        <v>27</v>
      </c>
      <c r="W1213" s="9" t="s">
        <v>27</v>
      </c>
      <c r="X1213" s="86">
        <f t="shared" si="42"/>
        <v>10784.459838960855</v>
      </c>
    </row>
    <row r="1214" spans="1:24" x14ac:dyDescent="0.3">
      <c r="A1214" s="93">
        <v>2009</v>
      </c>
      <c r="B1214" s="100">
        <v>40141</v>
      </c>
      <c r="C1214" s="33">
        <v>11</v>
      </c>
      <c r="D1214" s="2">
        <v>24</v>
      </c>
      <c r="E1214" s="33">
        <v>328</v>
      </c>
      <c r="F1214" s="92">
        <v>328</v>
      </c>
      <c r="G1214" s="37">
        <v>-1.239625</v>
      </c>
      <c r="H1214" s="4">
        <v>128.36875000000003</v>
      </c>
      <c r="I1214" s="37">
        <v>1.7309375</v>
      </c>
      <c r="J1214" s="4">
        <v>9.7861111111111097</v>
      </c>
      <c r="K1214" s="37">
        <v>10.121666666666668</v>
      </c>
      <c r="L1214" s="4">
        <v>10.431458333333332</v>
      </c>
      <c r="M1214" s="37">
        <v>5.099124999999999</v>
      </c>
      <c r="N1214" s="5" t="s">
        <v>27</v>
      </c>
      <c r="O1214" s="41">
        <v>255.341154545455</v>
      </c>
      <c r="P1214" s="4" t="s">
        <v>27</v>
      </c>
      <c r="Q1214" s="44">
        <f t="shared" si="41"/>
        <v>22.061475752727311</v>
      </c>
      <c r="R1214" s="8">
        <v>128.36875000000001</v>
      </c>
      <c r="S1214" s="89">
        <v>936.65542000000005</v>
      </c>
      <c r="T1214" s="27"/>
      <c r="U1214" s="89">
        <v>70658.487233555512</v>
      </c>
      <c r="V1214" s="51" t="s">
        <v>27</v>
      </c>
      <c r="W1214" s="9" t="s">
        <v>27</v>
      </c>
      <c r="X1214" s="86">
        <f t="shared" si="42"/>
        <v>10806.521314713582</v>
      </c>
    </row>
    <row r="1215" spans="1:24" x14ac:dyDescent="0.3">
      <c r="A1215" s="93">
        <v>2009</v>
      </c>
      <c r="B1215" s="100">
        <v>40142</v>
      </c>
      <c r="C1215" s="33">
        <v>11</v>
      </c>
      <c r="D1215" s="2">
        <v>25</v>
      </c>
      <c r="E1215" s="33">
        <v>329</v>
      </c>
      <c r="F1215" s="92">
        <v>329</v>
      </c>
      <c r="G1215" s="37">
        <v>1.6411428571428572</v>
      </c>
      <c r="H1215" s="4">
        <v>128.47857142857143</v>
      </c>
      <c r="I1215" s="37">
        <v>3.8574285714285712</v>
      </c>
      <c r="J1215" s="4">
        <v>9.6418948412698438</v>
      </c>
      <c r="K1215" s="37">
        <v>10.001656746031747</v>
      </c>
      <c r="L1215" s="4">
        <v>10.293829365079363</v>
      </c>
      <c r="M1215" s="37">
        <v>3.3339488636363641</v>
      </c>
      <c r="N1215" s="5" t="s">
        <v>27</v>
      </c>
      <c r="O1215" s="41">
        <v>226.538963636364</v>
      </c>
      <c r="P1215" s="4" t="s">
        <v>27</v>
      </c>
      <c r="Q1215" s="44">
        <f t="shared" si="41"/>
        <v>19.572966458181849</v>
      </c>
      <c r="R1215" s="8">
        <v>128.47856999999999</v>
      </c>
      <c r="S1215" s="89">
        <v>937.45672999999999</v>
      </c>
      <c r="T1215" s="27"/>
      <c r="U1215" s="89">
        <v>70634.956543663255</v>
      </c>
      <c r="V1215" s="51" t="s">
        <v>27</v>
      </c>
      <c r="W1215" s="9" t="s">
        <v>27</v>
      </c>
      <c r="X1215" s="86">
        <f t="shared" si="42"/>
        <v>10826.094281171763</v>
      </c>
    </row>
    <row r="1216" spans="1:24" x14ac:dyDescent="0.3">
      <c r="A1216" s="93">
        <v>2009</v>
      </c>
      <c r="B1216" s="100">
        <v>40143</v>
      </c>
      <c r="C1216" s="33">
        <v>11</v>
      </c>
      <c r="D1216" s="2">
        <v>26</v>
      </c>
      <c r="E1216" s="33">
        <v>330</v>
      </c>
      <c r="F1216" s="92">
        <v>330</v>
      </c>
      <c r="G1216" s="37">
        <v>-3.3956249999999994</v>
      </c>
      <c r="H1216" s="4">
        <v>128.68333333333334</v>
      </c>
      <c r="I1216" s="37">
        <v>3.819791666666672E-2</v>
      </c>
      <c r="J1216" s="4">
        <v>9.4130555555555535</v>
      </c>
      <c r="K1216" s="37">
        <v>10.022291666666668</v>
      </c>
      <c r="L1216" s="4">
        <v>10.187291666666667</v>
      </c>
      <c r="M1216" s="37">
        <v>3.1420870662329006</v>
      </c>
      <c r="N1216" s="5" t="s">
        <v>27</v>
      </c>
      <c r="O1216" s="41">
        <v>197.73677272727301</v>
      </c>
      <c r="P1216" s="4" t="s">
        <v>27</v>
      </c>
      <c r="Q1216" s="44">
        <f t="shared" si="41"/>
        <v>17.084457163636387</v>
      </c>
      <c r="R1216" s="8">
        <v>128.68333000000001</v>
      </c>
      <c r="S1216" s="89">
        <v>938.95078999999998</v>
      </c>
      <c r="T1216" s="27"/>
      <c r="U1216" s="89">
        <v>70611.425853770997</v>
      </c>
      <c r="V1216" s="51" t="s">
        <v>27</v>
      </c>
      <c r="W1216" s="9" t="s">
        <v>27</v>
      </c>
      <c r="X1216" s="86">
        <f t="shared" si="42"/>
        <v>10843.1787383354</v>
      </c>
    </row>
    <row r="1217" spans="1:24" x14ac:dyDescent="0.3">
      <c r="A1217" s="93">
        <v>2009</v>
      </c>
      <c r="B1217" s="100">
        <v>40144</v>
      </c>
      <c r="C1217" s="33">
        <v>11</v>
      </c>
      <c r="D1217" s="2">
        <v>27</v>
      </c>
      <c r="E1217" s="33">
        <v>331</v>
      </c>
      <c r="F1217" s="92">
        <v>331</v>
      </c>
      <c r="G1217" s="37">
        <v>-1.6222291666666677</v>
      </c>
      <c r="H1217" s="4">
        <v>134.20000000000002</v>
      </c>
      <c r="I1217" s="37">
        <v>0.27799999999999986</v>
      </c>
      <c r="J1217" s="4">
        <v>9.2664583333333326</v>
      </c>
      <c r="K1217" s="37">
        <v>9.9322916666666696</v>
      </c>
      <c r="L1217" s="4">
        <v>10.017638888888889</v>
      </c>
      <c r="M1217" s="37">
        <v>3.8554027777777793</v>
      </c>
      <c r="N1217" s="5" t="s">
        <v>27</v>
      </c>
      <c r="O1217" s="41">
        <v>168.93458181818201</v>
      </c>
      <c r="P1217" s="4" t="s">
        <v>27</v>
      </c>
      <c r="Q1217" s="44">
        <f t="shared" si="41"/>
        <v>14.595947869090928</v>
      </c>
      <c r="R1217" s="8">
        <v>134.19999999999999</v>
      </c>
      <c r="S1217" s="89">
        <v>979.20371999999998</v>
      </c>
      <c r="T1217" s="27"/>
      <c r="U1217" s="89">
        <v>70587.89516387874</v>
      </c>
      <c r="V1217" s="51" t="s">
        <v>27</v>
      </c>
      <c r="W1217" s="9" t="s">
        <v>27</v>
      </c>
      <c r="X1217" s="86">
        <f t="shared" si="42"/>
        <v>10857.774686204491</v>
      </c>
    </row>
    <row r="1218" spans="1:24" x14ac:dyDescent="0.3">
      <c r="A1218" s="93">
        <v>2009</v>
      </c>
      <c r="B1218" s="100">
        <v>40145</v>
      </c>
      <c r="C1218" s="33">
        <v>11</v>
      </c>
      <c r="D1218" s="2">
        <v>28</v>
      </c>
      <c r="E1218" s="33">
        <v>332</v>
      </c>
      <c r="F1218" s="92">
        <v>332</v>
      </c>
      <c r="G1218" s="37">
        <v>-2.5625833333333339</v>
      </c>
      <c r="H1218" s="4">
        <v>134.70833333333334</v>
      </c>
      <c r="I1218" s="37">
        <v>-2.1351744237588646</v>
      </c>
      <c r="J1218" s="4">
        <v>9.0424305555555549</v>
      </c>
      <c r="K1218" s="37">
        <v>9.808263888888888</v>
      </c>
      <c r="L1218" s="4">
        <v>9.8629861111111126</v>
      </c>
      <c r="M1218" s="37">
        <v>3.8166805555555556</v>
      </c>
      <c r="N1218" s="5" t="s">
        <v>27</v>
      </c>
      <c r="O1218" s="41">
        <v>140.13239090909099</v>
      </c>
      <c r="P1218" s="4" t="s">
        <v>27</v>
      </c>
      <c r="Q1218" s="44">
        <f t="shared" si="41"/>
        <v>12.107438574545462</v>
      </c>
      <c r="R1218" s="8">
        <v>134.70832999999999</v>
      </c>
      <c r="S1218" s="89">
        <v>982.91279999999904</v>
      </c>
      <c r="T1218" s="27"/>
      <c r="U1218" s="89">
        <v>70564.364473986483</v>
      </c>
      <c r="V1218" s="51" t="s">
        <v>27</v>
      </c>
      <c r="W1218" s="9" t="s">
        <v>27</v>
      </c>
      <c r="X1218" s="86">
        <f t="shared" si="42"/>
        <v>10869.882124779037</v>
      </c>
    </row>
    <row r="1219" spans="1:24" x14ac:dyDescent="0.3">
      <c r="A1219" s="93">
        <v>2009</v>
      </c>
      <c r="B1219" s="100">
        <v>40146</v>
      </c>
      <c r="C1219" s="33">
        <v>11</v>
      </c>
      <c r="D1219" s="2">
        <v>29</v>
      </c>
      <c r="E1219" s="33">
        <v>333</v>
      </c>
      <c r="F1219" s="92">
        <v>333</v>
      </c>
      <c r="G1219" s="37">
        <v>-0.47977272727272707</v>
      </c>
      <c r="H1219" s="4">
        <v>128.69772727272729</v>
      </c>
      <c r="I1219" s="37">
        <v>-1.2924545454545453</v>
      </c>
      <c r="J1219" s="4">
        <v>8.6316375291375298</v>
      </c>
      <c r="K1219" s="37">
        <v>9.4523717948717962</v>
      </c>
      <c r="L1219" s="4">
        <v>9.2808624708624681</v>
      </c>
      <c r="M1219" s="37">
        <v>3.4372264189299071</v>
      </c>
      <c r="N1219" s="5">
        <v>111.3302</v>
      </c>
      <c r="O1219" s="41">
        <v>111.3302</v>
      </c>
      <c r="P1219" s="4">
        <v>9.6189292800000015</v>
      </c>
      <c r="Q1219" s="44">
        <f t="shared" si="41"/>
        <v>9.6189292799999997</v>
      </c>
      <c r="R1219" s="8">
        <v>128.69773000000001</v>
      </c>
      <c r="S1219" s="89">
        <v>939.05586000000005</v>
      </c>
      <c r="T1219" s="27"/>
      <c r="U1219" s="89">
        <v>70540.833784094226</v>
      </c>
      <c r="V1219" s="51">
        <v>1.0243192047654989E-2</v>
      </c>
      <c r="W1219" s="9">
        <v>1.3591802860971644E-4</v>
      </c>
      <c r="X1219" s="86">
        <f t="shared" si="42"/>
        <v>10879.501054059037</v>
      </c>
    </row>
    <row r="1220" spans="1:24" x14ac:dyDescent="0.3">
      <c r="A1220" s="93">
        <v>2009</v>
      </c>
      <c r="B1220" s="100">
        <v>40147</v>
      </c>
      <c r="C1220" s="33">
        <v>11</v>
      </c>
      <c r="D1220" s="2">
        <v>30</v>
      </c>
      <c r="E1220" s="33">
        <v>334</v>
      </c>
      <c r="F1220" s="92">
        <v>334</v>
      </c>
      <c r="G1220" s="37">
        <v>5.5847083333333343</v>
      </c>
      <c r="H1220" s="4">
        <v>122.7520833333333</v>
      </c>
      <c r="I1220" s="37">
        <v>6.9731666666666676</v>
      </c>
      <c r="J1220" s="4">
        <v>8.5292708333333351</v>
      </c>
      <c r="K1220" s="37">
        <v>9.2052083333333314</v>
      </c>
      <c r="L1220" s="4">
        <v>9.0711458333333326</v>
      </c>
      <c r="M1220" s="37">
        <v>5.9685000000000015</v>
      </c>
      <c r="N1220" s="5">
        <v>270.36524827586197</v>
      </c>
      <c r="O1220" s="41">
        <v>270.36524827586197</v>
      </c>
      <c r="P1220" s="4">
        <v>23.359557451034473</v>
      </c>
      <c r="Q1220" s="44">
        <f t="shared" si="41"/>
        <v>23.359557451034473</v>
      </c>
      <c r="R1220" s="8">
        <v>122.75208000000001</v>
      </c>
      <c r="S1220" s="89">
        <v>895.67282999999998</v>
      </c>
      <c r="T1220" s="27"/>
      <c r="U1220" s="89">
        <v>70517.303094201969</v>
      </c>
      <c r="V1220" s="51">
        <v>2.6080457187503122E-2</v>
      </c>
      <c r="W1220" s="9">
        <v>3.3019435373302748E-4</v>
      </c>
      <c r="X1220" s="86">
        <f t="shared" si="42"/>
        <v>10902.860611510072</v>
      </c>
    </row>
    <row r="1221" spans="1:24" x14ac:dyDescent="0.3">
      <c r="A1221" s="93">
        <v>2009</v>
      </c>
      <c r="B1221" s="100">
        <v>40148</v>
      </c>
      <c r="C1221" s="33">
        <v>12</v>
      </c>
      <c r="D1221" s="2">
        <v>1</v>
      </c>
      <c r="E1221" s="33">
        <v>335</v>
      </c>
      <c r="F1221" s="92">
        <v>335</v>
      </c>
      <c r="G1221" s="37">
        <v>-0.46779166666666677</v>
      </c>
      <c r="H1221" s="4">
        <v>119.79791666666667</v>
      </c>
      <c r="I1221" s="37">
        <v>2.3086238918439719</v>
      </c>
      <c r="J1221" s="4">
        <v>8.4765625000000036</v>
      </c>
      <c r="K1221" s="37">
        <v>9.1218749999999993</v>
      </c>
      <c r="L1221" s="4">
        <v>8.7033333333333331</v>
      </c>
      <c r="M1221" s="37">
        <v>4.8682291666666675</v>
      </c>
      <c r="N1221" s="5">
        <v>174.716434615385</v>
      </c>
      <c r="O1221" s="41">
        <v>174.716434615385</v>
      </c>
      <c r="P1221" s="4">
        <v>15.095499950769264</v>
      </c>
      <c r="Q1221" s="44">
        <f t="shared" si="41"/>
        <v>15.095499950769264</v>
      </c>
      <c r="R1221" s="8">
        <v>119.79792</v>
      </c>
      <c r="S1221" s="89">
        <v>874.11749999999995</v>
      </c>
      <c r="T1221" s="27"/>
      <c r="U1221" s="89">
        <v>70493.772404309711</v>
      </c>
      <c r="V1221" s="51">
        <v>1.7269417804522152E-2</v>
      </c>
      <c r="W1221" s="9">
        <v>2.1345546822165305E-4</v>
      </c>
      <c r="X1221" s="86">
        <f t="shared" si="42"/>
        <v>10917.95611146084</v>
      </c>
    </row>
    <row r="1222" spans="1:24" x14ac:dyDescent="0.3">
      <c r="A1222" s="93">
        <v>2009</v>
      </c>
      <c r="B1222" s="100">
        <v>40149</v>
      </c>
      <c r="C1222" s="33">
        <v>12</v>
      </c>
      <c r="D1222" s="2">
        <v>2</v>
      </c>
      <c r="E1222" s="33">
        <v>336</v>
      </c>
      <c r="F1222" s="92">
        <v>336</v>
      </c>
      <c r="G1222" s="37">
        <v>-3.2967291666666658</v>
      </c>
      <c r="H1222" s="4">
        <v>121.30208333333336</v>
      </c>
      <c r="I1222" s="37">
        <v>-0.32722916666666657</v>
      </c>
      <c r="J1222" s="4">
        <v>8.3127083333333331</v>
      </c>
      <c r="K1222" s="37">
        <v>8.9989583333333343</v>
      </c>
      <c r="L1222" s="4">
        <v>8.5222916666666677</v>
      </c>
      <c r="M1222" s="37">
        <v>2.8135729166666672</v>
      </c>
      <c r="N1222" s="5">
        <v>192.168164516129</v>
      </c>
      <c r="O1222" s="41">
        <v>192.168164516129</v>
      </c>
      <c r="P1222" s="4">
        <v>16.603329414193542</v>
      </c>
      <c r="Q1222" s="44">
        <f t="shared" si="41"/>
        <v>16.603329414193549</v>
      </c>
      <c r="R1222" s="8">
        <v>121.30208</v>
      </c>
      <c r="S1222" s="89">
        <v>885.09276</v>
      </c>
      <c r="T1222" s="27"/>
      <c r="U1222" s="89">
        <v>70470.241714417454</v>
      </c>
      <c r="V1222" s="51">
        <v>1.8758857563774239E-2</v>
      </c>
      <c r="W1222" s="9">
        <v>2.3486038874177007E-4</v>
      </c>
      <c r="X1222" s="86">
        <f t="shared" si="42"/>
        <v>10934.559440875035</v>
      </c>
    </row>
    <row r="1223" spans="1:24" x14ac:dyDescent="0.3">
      <c r="A1223" s="93">
        <v>2009</v>
      </c>
      <c r="B1223" s="100">
        <v>40150</v>
      </c>
      <c r="C1223" s="33">
        <v>12</v>
      </c>
      <c r="D1223" s="2">
        <v>3</v>
      </c>
      <c r="E1223" s="33">
        <v>337</v>
      </c>
      <c r="F1223" s="92">
        <v>337</v>
      </c>
      <c r="G1223" s="37">
        <v>-2.9246250000000003</v>
      </c>
      <c r="H1223" s="4">
        <v>127.29375000000003</v>
      </c>
      <c r="I1223" s="37">
        <v>-0.56377083333333355</v>
      </c>
      <c r="J1223" s="4">
        <v>8.180112007168459</v>
      </c>
      <c r="K1223" s="37">
        <v>8.8578673835125432</v>
      </c>
      <c r="L1223" s="4">
        <v>8.3781496415770604</v>
      </c>
      <c r="M1223" s="37">
        <v>2.317727150537634</v>
      </c>
      <c r="N1223" s="5">
        <v>253.22390909090899</v>
      </c>
      <c r="O1223" s="41">
        <v>253.22390909090899</v>
      </c>
      <c r="P1223" s="4">
        <v>21.878545745454534</v>
      </c>
      <c r="Q1223" s="44">
        <f t="shared" si="41"/>
        <v>21.878545745454538</v>
      </c>
      <c r="R1223" s="8">
        <v>127.29375</v>
      </c>
      <c r="S1223" s="89">
        <v>928.81158000000096</v>
      </c>
      <c r="T1223" s="31">
        <v>34157.916942841337</v>
      </c>
      <c r="U1223" s="89">
        <v>70446.711024525197</v>
      </c>
      <c r="V1223" s="51">
        <v>2.3555418886775023E-2</v>
      </c>
      <c r="W1223" s="9">
        <v>3.0959069882863178E-4</v>
      </c>
      <c r="X1223" s="86">
        <f t="shared" si="42"/>
        <v>10956.437986620489</v>
      </c>
    </row>
    <row r="1224" spans="1:24" x14ac:dyDescent="0.3">
      <c r="A1224" s="93">
        <v>2009</v>
      </c>
      <c r="B1224" s="100">
        <v>40151</v>
      </c>
      <c r="C1224" s="33">
        <v>12</v>
      </c>
      <c r="D1224" s="2">
        <v>4</v>
      </c>
      <c r="E1224" s="33">
        <v>338</v>
      </c>
      <c r="F1224" s="92">
        <v>338</v>
      </c>
      <c r="G1224" s="37">
        <v>-4.8517916666666663</v>
      </c>
      <c r="H1224" s="4">
        <v>134.53124999999997</v>
      </c>
      <c r="I1224" s="37">
        <v>-2.9398437499999996</v>
      </c>
      <c r="J1224" s="4">
        <v>8.0854861111111109</v>
      </c>
      <c r="K1224" s="37">
        <v>8.8154861111111114</v>
      </c>
      <c r="L1224" s="4">
        <v>8.3593055555555562</v>
      </c>
      <c r="M1224" s="37">
        <v>2.2690555555555556</v>
      </c>
      <c r="N1224" s="5" t="s">
        <v>27</v>
      </c>
      <c r="O1224" s="41">
        <v>111.87383939393899</v>
      </c>
      <c r="P1224" s="4" t="s">
        <v>27</v>
      </c>
      <c r="Q1224" s="44">
        <f t="shared" si="41"/>
        <v>9.6658997236363291</v>
      </c>
      <c r="R1224" s="8">
        <v>134.53125</v>
      </c>
      <c r="S1224" s="89">
        <v>981.62071999999898</v>
      </c>
      <c r="T1224" s="27"/>
      <c r="U1224" s="89">
        <v>70423.18033463294</v>
      </c>
      <c r="V1224" s="51" t="s">
        <v>27</v>
      </c>
      <c r="W1224" s="9" t="s">
        <v>27</v>
      </c>
      <c r="X1224" s="86">
        <f t="shared" si="42"/>
        <v>10966.103886344124</v>
      </c>
    </row>
    <row r="1225" spans="1:24" x14ac:dyDescent="0.3">
      <c r="A1225" s="93">
        <v>2009</v>
      </c>
      <c r="B1225" s="100">
        <v>40152</v>
      </c>
      <c r="C1225" s="33">
        <v>12</v>
      </c>
      <c r="D1225" s="2">
        <v>5</v>
      </c>
      <c r="E1225" s="33">
        <v>339</v>
      </c>
      <c r="F1225" s="92">
        <v>339</v>
      </c>
      <c r="G1225" s="37">
        <v>-5.4479791666666664</v>
      </c>
      <c r="H1225" s="4">
        <v>134.83124999999998</v>
      </c>
      <c r="I1225" s="37">
        <v>-3.3873854166666648</v>
      </c>
      <c r="J1225" s="4">
        <v>7.9733333333333336</v>
      </c>
      <c r="K1225" s="37">
        <v>8.6040972222222223</v>
      </c>
      <c r="L1225" s="4">
        <v>8.1013194444444423</v>
      </c>
      <c r="M1225" s="37">
        <v>1.7983472222222219</v>
      </c>
      <c r="N1225" s="5" t="s">
        <v>27</v>
      </c>
      <c r="O1225" s="41">
        <v>-29.476230303030299</v>
      </c>
      <c r="P1225" s="4" t="s">
        <v>27</v>
      </c>
      <c r="Q1225" s="44">
        <f t="shared" si="41"/>
        <v>-2.5467462981818181</v>
      </c>
      <c r="R1225" s="8">
        <v>134.83125000000001</v>
      </c>
      <c r="S1225" s="89">
        <v>983.80970000000002</v>
      </c>
      <c r="T1225" s="27"/>
      <c r="U1225" s="89">
        <v>70399.649644740683</v>
      </c>
      <c r="V1225" s="51" t="s">
        <v>27</v>
      </c>
      <c r="W1225" s="9" t="s">
        <v>27</v>
      </c>
      <c r="X1225" s="86">
        <f t="shared" si="42"/>
        <v>10963.557140045943</v>
      </c>
    </row>
    <row r="1226" spans="1:24" x14ac:dyDescent="0.3">
      <c r="A1226" s="93">
        <v>2009</v>
      </c>
      <c r="B1226" s="100">
        <v>40153</v>
      </c>
      <c r="C1226" s="33">
        <v>12</v>
      </c>
      <c r="D1226" s="2">
        <v>6</v>
      </c>
      <c r="E1226" s="33">
        <v>340</v>
      </c>
      <c r="F1226" s="92">
        <v>340</v>
      </c>
      <c r="G1226" s="37">
        <v>-6.7291250000000007</v>
      </c>
      <c r="H1226" s="4">
        <v>140.29166666666669</v>
      </c>
      <c r="I1226" s="37">
        <v>-4.4888645833333332</v>
      </c>
      <c r="J1226" s="4">
        <v>7.9084722222222199</v>
      </c>
      <c r="K1226" s="37">
        <v>8.5087499999999991</v>
      </c>
      <c r="L1226" s="4">
        <v>8.0342361111111114</v>
      </c>
      <c r="M1226" s="37">
        <v>1.739638888888889</v>
      </c>
      <c r="N1226" s="5">
        <v>-170.8263</v>
      </c>
      <c r="O1226" s="41">
        <v>-170.8263</v>
      </c>
      <c r="P1226" s="4">
        <v>-14.75939232</v>
      </c>
      <c r="Q1226" s="44">
        <f t="shared" ref="Q1226:Q1250" si="43">O1226*60*60*24/10^6</f>
        <v>-14.759392319999998</v>
      </c>
      <c r="R1226" s="8">
        <v>140.29167000000001</v>
      </c>
      <c r="S1226" s="89">
        <v>1023.6522</v>
      </c>
      <c r="T1226" s="27"/>
      <c r="U1226" s="89">
        <v>70376.118954848425</v>
      </c>
      <c r="V1226" s="51">
        <v>-1.4418366590194562E-2</v>
      </c>
      <c r="W1226" s="9">
        <v>-2.0907535775469059E-4</v>
      </c>
      <c r="X1226" s="86">
        <f t="shared" si="42"/>
        <v>10948.797747725943</v>
      </c>
    </row>
    <row r="1227" spans="1:24" x14ac:dyDescent="0.3">
      <c r="A1227" s="93">
        <v>2009</v>
      </c>
      <c r="B1227" s="100">
        <v>40154</v>
      </c>
      <c r="C1227" s="33">
        <v>12</v>
      </c>
      <c r="D1227" s="2">
        <v>7</v>
      </c>
      <c r="E1227" s="33">
        <v>341</v>
      </c>
      <c r="F1227" s="92">
        <v>341</v>
      </c>
      <c r="G1227" s="37">
        <v>-7.2513333333333341</v>
      </c>
      <c r="H1227" s="4">
        <v>140.73333333333332</v>
      </c>
      <c r="I1227" s="37">
        <v>-5.2572187499999998</v>
      </c>
      <c r="J1227" s="4">
        <v>7.8130555555555548</v>
      </c>
      <c r="K1227" s="37">
        <v>8.5607638888888875</v>
      </c>
      <c r="L1227" s="4">
        <v>7.9870138888888889</v>
      </c>
      <c r="M1227" s="37">
        <v>1.7381527777777777</v>
      </c>
      <c r="N1227" s="5">
        <v>-120.8176</v>
      </c>
      <c r="O1227" s="41">
        <v>-120.8176</v>
      </c>
      <c r="P1227" s="4">
        <v>-10.438640640000001</v>
      </c>
      <c r="Q1227" s="44">
        <f t="shared" si="43"/>
        <v>-10.438640640000001</v>
      </c>
      <c r="R1227" s="8">
        <v>140.73333</v>
      </c>
      <c r="S1227" s="89">
        <v>1026.8748000000001</v>
      </c>
      <c r="T1227" s="27"/>
      <c r="U1227" s="89">
        <v>70352.588264956168</v>
      </c>
      <c r="V1227" s="51">
        <v>-1.0165445907701862E-2</v>
      </c>
      <c r="W1227" s="9">
        <v>-1.4792221523117184E-4</v>
      </c>
      <c r="X1227" s="86">
        <f t="shared" ref="X1227:X1290" si="44">X1226+Q1227</f>
        <v>10938.359107085942</v>
      </c>
    </row>
    <row r="1228" spans="1:24" x14ac:dyDescent="0.3">
      <c r="A1228" s="93">
        <v>2009</v>
      </c>
      <c r="B1228" s="100">
        <v>40155</v>
      </c>
      <c r="C1228" s="33">
        <v>12</v>
      </c>
      <c r="D1228" s="2">
        <v>8</v>
      </c>
      <c r="E1228" s="33">
        <v>342</v>
      </c>
      <c r="F1228" s="92">
        <v>342</v>
      </c>
      <c r="G1228" s="37">
        <v>-10.218124999999999</v>
      </c>
      <c r="H1228" s="4">
        <v>140.22499999999994</v>
      </c>
      <c r="I1228" s="37">
        <v>-10.761572916666669</v>
      </c>
      <c r="J1228" s="4">
        <v>7.7420833333333334</v>
      </c>
      <c r="K1228" s="37">
        <v>8.4986805555555538</v>
      </c>
      <c r="L1228" s="4">
        <v>7.9079861111111116</v>
      </c>
      <c r="M1228" s="37">
        <v>1.6979097222222224</v>
      </c>
      <c r="N1228" s="5" t="s">
        <v>27</v>
      </c>
      <c r="O1228" s="41">
        <v>14.97509</v>
      </c>
      <c r="P1228" s="4" t="s">
        <v>27</v>
      </c>
      <c r="Q1228" s="44">
        <f t="shared" si="43"/>
        <v>1.293847776</v>
      </c>
      <c r="R1228" s="8">
        <v>140.22499999999999</v>
      </c>
      <c r="S1228" s="89">
        <v>1023.1657</v>
      </c>
      <c r="T1228" s="27"/>
      <c r="U1228" s="89">
        <v>70329.057575063911</v>
      </c>
      <c r="V1228" s="51" t="s">
        <v>27</v>
      </c>
      <c r="W1228" s="9" t="s">
        <v>27</v>
      </c>
      <c r="X1228" s="86">
        <f t="shared" si="44"/>
        <v>10939.652954861942</v>
      </c>
    </row>
    <row r="1229" spans="1:24" x14ac:dyDescent="0.3">
      <c r="A1229" s="93">
        <v>2009</v>
      </c>
      <c r="B1229" s="100">
        <v>40156</v>
      </c>
      <c r="C1229" s="33">
        <v>12</v>
      </c>
      <c r="D1229" s="2">
        <v>9</v>
      </c>
      <c r="E1229" s="33">
        <v>343</v>
      </c>
      <c r="F1229" s="92">
        <v>343</v>
      </c>
      <c r="G1229" s="37">
        <v>-11.264104166666669</v>
      </c>
      <c r="H1229" s="4">
        <v>138.70208333333332</v>
      </c>
      <c r="I1229" s="37">
        <v>-11.929333333333336</v>
      </c>
      <c r="J1229" s="4">
        <v>7.6904027777777779</v>
      </c>
      <c r="K1229" s="37">
        <v>8.5490277777777788</v>
      </c>
      <c r="L1229" s="4">
        <v>7.8149999999999977</v>
      </c>
      <c r="M1229" s="37">
        <v>1.5921458333333331</v>
      </c>
      <c r="N1229" s="5">
        <v>150.76777999999999</v>
      </c>
      <c r="O1229" s="41">
        <v>150.76777999999999</v>
      </c>
      <c r="P1229" s="4">
        <v>13.026336191999999</v>
      </c>
      <c r="Q1229" s="44">
        <f t="shared" si="43"/>
        <v>13.026336191999999</v>
      </c>
      <c r="R1229" s="8">
        <v>138.70208</v>
      </c>
      <c r="S1229" s="89">
        <v>1012.0536</v>
      </c>
      <c r="T1229" s="27"/>
      <c r="U1229" s="89">
        <v>70305.526885171654</v>
      </c>
      <c r="V1229" s="51">
        <v>1.2871191721947509E-2</v>
      </c>
      <c r="W1229" s="9">
        <v>1.8472346694885315E-4</v>
      </c>
      <c r="X1229" s="86">
        <f t="shared" si="44"/>
        <v>10952.679291053943</v>
      </c>
    </row>
    <row r="1230" spans="1:24" x14ac:dyDescent="0.3">
      <c r="A1230" s="93">
        <v>2009</v>
      </c>
      <c r="B1230" s="100">
        <v>40157</v>
      </c>
      <c r="C1230" s="33">
        <v>12</v>
      </c>
      <c r="D1230" s="2">
        <v>10</v>
      </c>
      <c r="E1230" s="33">
        <v>344</v>
      </c>
      <c r="F1230" s="92">
        <v>344</v>
      </c>
      <c r="G1230" s="37">
        <v>-3.1680833333333331</v>
      </c>
      <c r="H1230" s="4">
        <v>140.78749999999997</v>
      </c>
      <c r="I1230" s="37">
        <v>-1.020833333333333</v>
      </c>
      <c r="J1230" s="4">
        <v>7.5312400793650793</v>
      </c>
      <c r="K1230" s="37">
        <v>8.4085515873015879</v>
      </c>
      <c r="L1230" s="4">
        <v>7.6467182539682526</v>
      </c>
      <c r="M1230" s="37">
        <v>1.5410416666666666</v>
      </c>
      <c r="N1230" s="5">
        <v>134.90104705882399</v>
      </c>
      <c r="O1230" s="41">
        <v>134.90104705882399</v>
      </c>
      <c r="P1230" s="4">
        <v>11.655450465882392</v>
      </c>
      <c r="Q1230" s="44">
        <f t="shared" si="43"/>
        <v>11.655450465882392</v>
      </c>
      <c r="R1230" s="8">
        <v>140.78749999999999</v>
      </c>
      <c r="S1230" s="89">
        <v>1027.2701</v>
      </c>
      <c r="T1230" s="27"/>
      <c r="U1230" s="89">
        <v>70281.996195279396</v>
      </c>
      <c r="V1230" s="51">
        <v>1.1346043049338806E-2</v>
      </c>
      <c r="W1230" s="9">
        <v>1.6534234822247922E-4</v>
      </c>
      <c r="X1230" s="86">
        <f t="shared" si="44"/>
        <v>10964.334741519824</v>
      </c>
    </row>
    <row r="1231" spans="1:24" x14ac:dyDescent="0.3">
      <c r="A1231" s="93">
        <v>2009</v>
      </c>
      <c r="B1231" s="100">
        <v>40158</v>
      </c>
      <c r="C1231" s="33">
        <v>12</v>
      </c>
      <c r="D1231" s="2">
        <v>11</v>
      </c>
      <c r="E1231" s="33">
        <v>345</v>
      </c>
      <c r="F1231" s="92">
        <v>345</v>
      </c>
      <c r="G1231" s="37">
        <v>-0.25727659574468092</v>
      </c>
      <c r="H1231" s="4">
        <v>140.69375000000002</v>
      </c>
      <c r="I1231" s="37">
        <v>1.3251875000000002</v>
      </c>
      <c r="J1231" s="4">
        <v>7.3316919191919192</v>
      </c>
      <c r="K1231" s="37">
        <v>8.2652714646464673</v>
      </c>
      <c r="L1231" s="4">
        <v>7.50169191919192</v>
      </c>
      <c r="M1231" s="37">
        <v>1.4376426767676767</v>
      </c>
      <c r="N1231" s="5" t="s">
        <v>27</v>
      </c>
      <c r="O1231" s="41">
        <v>59.243898039215701</v>
      </c>
      <c r="P1231" s="4" t="s">
        <v>27</v>
      </c>
      <c r="Q1231" s="44">
        <f t="shared" si="43"/>
        <v>5.1186727905882368</v>
      </c>
      <c r="R1231" s="8">
        <v>140.69374999999999</v>
      </c>
      <c r="S1231" s="89">
        <v>1026.586</v>
      </c>
      <c r="T1231" s="27"/>
      <c r="U1231" s="89">
        <v>70258.465505387139</v>
      </c>
      <c r="V1231" s="51" t="s">
        <v>27</v>
      </c>
      <c r="W1231" s="9" t="s">
        <v>27</v>
      </c>
      <c r="X1231" s="86">
        <f t="shared" si="44"/>
        <v>10969.453414310412</v>
      </c>
    </row>
    <row r="1232" spans="1:24" x14ac:dyDescent="0.3">
      <c r="A1232" s="93">
        <v>2009</v>
      </c>
      <c r="B1232" s="100">
        <v>40159</v>
      </c>
      <c r="C1232" s="33">
        <v>12</v>
      </c>
      <c r="D1232" s="2">
        <v>12</v>
      </c>
      <c r="E1232" s="33">
        <v>346</v>
      </c>
      <c r="F1232" s="92">
        <v>346</v>
      </c>
      <c r="G1232" s="37">
        <v>-1.695875</v>
      </c>
      <c r="H1232" s="4">
        <v>144.37916666666666</v>
      </c>
      <c r="I1232" s="37">
        <v>0.57320833333333265</v>
      </c>
      <c r="J1232" s="4">
        <v>7.1189930555555554</v>
      </c>
      <c r="K1232" s="37">
        <v>8.1890000000000001</v>
      </c>
      <c r="L1232" s="4">
        <v>7.3968749999999988</v>
      </c>
      <c r="M1232" s="37">
        <v>1.5971180555555557</v>
      </c>
      <c r="N1232" s="5" t="s">
        <v>27</v>
      </c>
      <c r="O1232" s="41">
        <v>-16.413250980392199</v>
      </c>
      <c r="P1232" s="4" t="s">
        <v>27</v>
      </c>
      <c r="Q1232" s="44">
        <f t="shared" si="43"/>
        <v>-1.4181048847058857</v>
      </c>
      <c r="R1232" s="8">
        <v>144.37916999999999</v>
      </c>
      <c r="S1232" s="89">
        <v>1053.4771000000001</v>
      </c>
      <c r="T1232" s="27"/>
      <c r="U1232" s="89">
        <v>70234.934815494882</v>
      </c>
      <c r="V1232" s="51" t="s">
        <v>27</v>
      </c>
      <c r="W1232" s="9" t="s">
        <v>27</v>
      </c>
      <c r="X1232" s="86">
        <f t="shared" si="44"/>
        <v>10968.035309425706</v>
      </c>
    </row>
    <row r="1233" spans="1:24" x14ac:dyDescent="0.3">
      <c r="A1233" s="93">
        <v>2009</v>
      </c>
      <c r="B1233" s="100">
        <v>40160</v>
      </c>
      <c r="C1233" s="33">
        <v>12</v>
      </c>
      <c r="D1233" s="2">
        <v>13</v>
      </c>
      <c r="E1233" s="33">
        <v>347</v>
      </c>
      <c r="F1233" s="92">
        <v>347</v>
      </c>
      <c r="G1233" s="37">
        <v>-12.350833333333339</v>
      </c>
      <c r="H1233" s="4">
        <v>146.79583333333338</v>
      </c>
      <c r="I1233" s="37">
        <v>-8.3119375000000026</v>
      </c>
      <c r="J1233" s="4">
        <v>7.2771241666666668</v>
      </c>
      <c r="K1233" s="37">
        <v>8.1326694444444456</v>
      </c>
      <c r="L1233" s="4">
        <v>7.4979861111111115</v>
      </c>
      <c r="M1233" s="37">
        <v>1.9734191666666667</v>
      </c>
      <c r="N1233" s="5">
        <v>-92.070400000000006</v>
      </c>
      <c r="O1233" s="41">
        <v>-92.070400000000006</v>
      </c>
      <c r="P1233" s="4">
        <v>-7.9548825600000006</v>
      </c>
      <c r="Q1233" s="44">
        <f t="shared" si="43"/>
        <v>-7.9548825600000006</v>
      </c>
      <c r="R1233" s="8">
        <v>146.79583</v>
      </c>
      <c r="S1233" s="89">
        <v>1071.1105</v>
      </c>
      <c r="T1233" s="27"/>
      <c r="U1233" s="89">
        <v>70211.404125602625</v>
      </c>
      <c r="V1233" s="51">
        <v>-7.4267619700321696E-3</v>
      </c>
      <c r="W1233" s="9">
        <v>-1.1296785781177035E-4</v>
      </c>
      <c r="X1233" s="86">
        <f t="shared" si="44"/>
        <v>10960.080426865707</v>
      </c>
    </row>
    <row r="1234" spans="1:24" x14ac:dyDescent="0.3">
      <c r="A1234" s="93">
        <v>2009</v>
      </c>
      <c r="B1234" s="100">
        <v>40161</v>
      </c>
      <c r="C1234" s="33">
        <v>12</v>
      </c>
      <c r="D1234" s="2">
        <v>14</v>
      </c>
      <c r="E1234" s="33">
        <v>348</v>
      </c>
      <c r="F1234" s="92">
        <v>348</v>
      </c>
      <c r="G1234" s="37">
        <v>-11.487083333333333</v>
      </c>
      <c r="H1234" s="4">
        <v>140.2208333333333</v>
      </c>
      <c r="I1234" s="37">
        <v>-7.8436979166666667</v>
      </c>
      <c r="J1234" s="4">
        <v>7.2149438131313124</v>
      </c>
      <c r="K1234" s="37">
        <v>8.0132196969696938</v>
      </c>
      <c r="L1234" s="4">
        <v>7.363822601010102</v>
      </c>
      <c r="M1234" s="37">
        <v>1.7704760101010102</v>
      </c>
      <c r="N1234" s="5">
        <v>-1.5885</v>
      </c>
      <c r="O1234" s="41">
        <v>-1.5885</v>
      </c>
      <c r="P1234" s="4">
        <v>-0.13724639999999999</v>
      </c>
      <c r="Q1234" s="44">
        <f t="shared" si="43"/>
        <v>-0.13724640000000002</v>
      </c>
      <c r="R1234" s="8">
        <v>140.22083000000001</v>
      </c>
      <c r="S1234" s="89">
        <v>1023.1353</v>
      </c>
      <c r="T1234" s="27"/>
      <c r="U1234" s="89">
        <v>70187.873435710368</v>
      </c>
      <c r="V1234" s="51">
        <v>-1.3414295806268622E-4</v>
      </c>
      <c r="W1234" s="9">
        <v>-1.9497438302115182E-6</v>
      </c>
      <c r="X1234" s="86">
        <f t="shared" si="44"/>
        <v>10959.943180465707</v>
      </c>
    </row>
    <row r="1235" spans="1:24" x14ac:dyDescent="0.3">
      <c r="A1235" s="93">
        <v>2009</v>
      </c>
      <c r="B1235" s="100">
        <v>40162</v>
      </c>
      <c r="C1235" s="33">
        <v>12</v>
      </c>
      <c r="D1235" s="2">
        <v>15</v>
      </c>
      <c r="E1235" s="33">
        <v>349</v>
      </c>
      <c r="F1235" s="92">
        <v>349</v>
      </c>
      <c r="G1235" s="37">
        <v>-9.0481874999999992</v>
      </c>
      <c r="H1235" s="4">
        <v>139.30416666666673</v>
      </c>
      <c r="I1235" s="37">
        <v>-7.0017604166666665</v>
      </c>
      <c r="J1235" s="4">
        <v>7.1140763888888907</v>
      </c>
      <c r="K1235" s="37">
        <v>8.1112499999999965</v>
      </c>
      <c r="L1235" s="4">
        <v>7.429743055555555</v>
      </c>
      <c r="M1235" s="37">
        <v>2.0992013888888894</v>
      </c>
      <c r="N1235" s="5" t="s">
        <v>27</v>
      </c>
      <c r="O1235" s="41">
        <v>36.742192307692299</v>
      </c>
      <c r="P1235" s="4" t="s">
        <v>27</v>
      </c>
      <c r="Q1235" s="44">
        <f t="shared" si="43"/>
        <v>3.1745254153846143</v>
      </c>
      <c r="R1235" s="8">
        <v>139.30417</v>
      </c>
      <c r="S1235" s="89">
        <v>1016.4468000000001</v>
      </c>
      <c r="T1235" s="27"/>
      <c r="U1235" s="89">
        <v>70164.34274581811</v>
      </c>
      <c r="V1235" s="51" t="s">
        <v>27</v>
      </c>
      <c r="W1235" s="9" t="s">
        <v>27</v>
      </c>
      <c r="X1235" s="86">
        <f t="shared" si="44"/>
        <v>10963.117705881092</v>
      </c>
    </row>
    <row r="1236" spans="1:24" x14ac:dyDescent="0.3">
      <c r="A1236" s="93">
        <v>2009</v>
      </c>
      <c r="B1236" s="100">
        <v>40163</v>
      </c>
      <c r="C1236" s="33">
        <v>12</v>
      </c>
      <c r="D1236" s="2">
        <v>16</v>
      </c>
      <c r="E1236" s="33">
        <v>350</v>
      </c>
      <c r="F1236" s="92">
        <v>350</v>
      </c>
      <c r="G1236" s="37">
        <v>-6.6684791666666667</v>
      </c>
      <c r="H1236" s="4">
        <v>140.71458333333337</v>
      </c>
      <c r="I1236" s="37">
        <v>-4.3885208333333319</v>
      </c>
      <c r="J1236" s="4">
        <v>7.0571805555555569</v>
      </c>
      <c r="K1236" s="37">
        <v>8.1653472222222234</v>
      </c>
      <c r="L1236" s="4">
        <v>7.48948611111111</v>
      </c>
      <c r="M1236" s="37">
        <v>2.6273333333333331</v>
      </c>
      <c r="N1236" s="5">
        <v>75.072884615384595</v>
      </c>
      <c r="O1236" s="41">
        <v>75.072884615384595</v>
      </c>
      <c r="P1236" s="4">
        <v>6.486297230769229</v>
      </c>
      <c r="Q1236" s="44">
        <f t="shared" si="43"/>
        <v>6.4862972307692299</v>
      </c>
      <c r="R1236" s="8">
        <v>140.71458000000001</v>
      </c>
      <c r="S1236" s="89">
        <v>1026.7380000000001</v>
      </c>
      <c r="T1236" s="27"/>
      <c r="U1236" s="89">
        <v>70140.812055925853</v>
      </c>
      <c r="V1236" s="51">
        <v>6.3173828660714514E-3</v>
      </c>
      <c r="W1236" s="9">
        <v>9.2211386144532394E-5</v>
      </c>
      <c r="X1236" s="86">
        <f t="shared" si="44"/>
        <v>10969.604003111861</v>
      </c>
    </row>
    <row r="1237" spans="1:24" x14ac:dyDescent="0.3">
      <c r="A1237" s="93">
        <v>2009</v>
      </c>
      <c r="B1237" s="100">
        <v>40164</v>
      </c>
      <c r="C1237" s="33">
        <v>12</v>
      </c>
      <c r="D1237" s="2">
        <v>17</v>
      </c>
      <c r="E1237" s="33">
        <v>351</v>
      </c>
      <c r="F1237" s="92">
        <v>351</v>
      </c>
      <c r="G1237" s="37">
        <v>-4.9186041666666664</v>
      </c>
      <c r="H1237" s="4">
        <v>143.51041666666666</v>
      </c>
      <c r="I1237" s="37">
        <v>-2.542020833333333</v>
      </c>
      <c r="J1237" s="4">
        <v>6.8041111111111121</v>
      </c>
      <c r="K1237" s="37">
        <v>8.1984027777777797</v>
      </c>
      <c r="L1237" s="4">
        <v>7.3771944444444442</v>
      </c>
      <c r="M1237" s="37">
        <v>2.4941458333333331</v>
      </c>
      <c r="N1237" s="5">
        <v>75.145300000000006</v>
      </c>
      <c r="O1237" s="41">
        <v>75.145300000000006</v>
      </c>
      <c r="P1237" s="4">
        <v>6.4925539200000006</v>
      </c>
      <c r="Q1237" s="44">
        <f t="shared" si="43"/>
        <v>6.4925539200000015</v>
      </c>
      <c r="R1237" s="8">
        <v>143.51042000000001</v>
      </c>
      <c r="S1237" s="89">
        <v>1047.1380999999999</v>
      </c>
      <c r="T1237" s="27"/>
      <c r="U1237" s="89">
        <v>70117.281366033596</v>
      </c>
      <c r="V1237" s="51">
        <v>6.2002842616921544E-3</v>
      </c>
      <c r="W1237" s="9">
        <v>9.2333417191599895E-5</v>
      </c>
      <c r="X1237" s="86">
        <f t="shared" si="44"/>
        <v>10976.09655703186</v>
      </c>
    </row>
    <row r="1238" spans="1:24" x14ac:dyDescent="0.3">
      <c r="A1238" s="93">
        <v>2009</v>
      </c>
      <c r="B1238" s="100">
        <v>40165</v>
      </c>
      <c r="C1238" s="33">
        <v>12</v>
      </c>
      <c r="D1238" s="2">
        <v>18</v>
      </c>
      <c r="E1238" s="33">
        <v>352</v>
      </c>
      <c r="F1238" s="92">
        <v>352</v>
      </c>
      <c r="G1238" s="37">
        <v>-8.5852500000000003</v>
      </c>
      <c r="H1238" s="4">
        <v>144.29791666666662</v>
      </c>
      <c r="I1238" s="37">
        <v>-6.1878229166666667</v>
      </c>
      <c r="J1238" s="4">
        <v>6.3527361111111107</v>
      </c>
      <c r="K1238" s="37">
        <v>8.0225972222222222</v>
      </c>
      <c r="L1238" s="4">
        <v>7.2284861111111125</v>
      </c>
      <c r="M1238" s="37">
        <v>2.4621874999999993</v>
      </c>
      <c r="N1238" s="5">
        <v>66.406336170212796</v>
      </c>
      <c r="O1238" s="41">
        <v>66.406336170212796</v>
      </c>
      <c r="P1238" s="4">
        <v>5.7375074451063854</v>
      </c>
      <c r="Q1238" s="44">
        <f t="shared" si="43"/>
        <v>5.7375074451063854</v>
      </c>
      <c r="R1238" s="8">
        <v>144.29792</v>
      </c>
      <c r="S1238" s="89">
        <v>1052.8842</v>
      </c>
      <c r="T1238" s="27"/>
      <c r="U1238" s="89">
        <v>70093.750676141339</v>
      </c>
      <c r="V1238" s="51">
        <v>5.4493243994966694E-3</v>
      </c>
      <c r="W1238" s="9">
        <v>8.1624832082135998E-5</v>
      </c>
      <c r="X1238" s="86">
        <f t="shared" si="44"/>
        <v>10981.834064476967</v>
      </c>
    </row>
    <row r="1239" spans="1:24" x14ac:dyDescent="0.3">
      <c r="A1239" s="93">
        <v>2009</v>
      </c>
      <c r="B1239" s="100">
        <v>40166</v>
      </c>
      <c r="C1239" s="33">
        <v>12</v>
      </c>
      <c r="D1239" s="2">
        <v>19</v>
      </c>
      <c r="E1239" s="33">
        <v>353</v>
      </c>
      <c r="F1239" s="92">
        <v>353</v>
      </c>
      <c r="G1239" s="37">
        <v>-7.5834791666666659</v>
      </c>
      <c r="H1239" s="4">
        <v>143.49166666666667</v>
      </c>
      <c r="I1239" s="37">
        <v>-5.1263125000000009</v>
      </c>
      <c r="J1239" s="4">
        <v>6.2612013888888889</v>
      </c>
      <c r="K1239" s="37">
        <v>7.8487013888888884</v>
      </c>
      <c r="L1239" s="4">
        <v>7.1312847222222233</v>
      </c>
      <c r="M1239" s="37">
        <v>2.4616874999999996</v>
      </c>
      <c r="N1239" s="5">
        <v>67.6023</v>
      </c>
      <c r="O1239" s="41">
        <v>67.6023</v>
      </c>
      <c r="P1239" s="4">
        <v>5.8408387199999998</v>
      </c>
      <c r="Q1239" s="44">
        <f t="shared" si="43"/>
        <v>5.8408387199999998</v>
      </c>
      <c r="R1239" s="8">
        <v>143.49167</v>
      </c>
      <c r="S1239" s="89">
        <v>1047.0012999999999</v>
      </c>
      <c r="T1239" s="27"/>
      <c r="U1239" s="89">
        <v>70070.219986249082</v>
      </c>
      <c r="V1239" s="51">
        <v>5.5786356214583286E-3</v>
      </c>
      <c r="W1239" s="9">
        <v>8.3124683387130643E-5</v>
      </c>
      <c r="X1239" s="86">
        <f t="shared" si="44"/>
        <v>10987.674903196967</v>
      </c>
    </row>
    <row r="1240" spans="1:24" x14ac:dyDescent="0.3">
      <c r="A1240" s="93">
        <v>2009</v>
      </c>
      <c r="B1240" s="100">
        <v>40167</v>
      </c>
      <c r="C1240" s="33">
        <v>12</v>
      </c>
      <c r="D1240" s="2">
        <v>20</v>
      </c>
      <c r="E1240" s="33">
        <v>354</v>
      </c>
      <c r="F1240" s="92">
        <v>354</v>
      </c>
      <c r="G1240" s="37">
        <v>-5.3669583333333337</v>
      </c>
      <c r="H1240" s="4">
        <v>143.73541666666665</v>
      </c>
      <c r="I1240" s="37">
        <v>-3.6413437500000008</v>
      </c>
      <c r="J1240" s="4">
        <v>6.2615486111111123</v>
      </c>
      <c r="K1240" s="37">
        <v>7.8566944444444458</v>
      </c>
      <c r="L1240" s="4">
        <v>7.1181666666666672</v>
      </c>
      <c r="M1240" s="37">
        <v>2.4487569444444444</v>
      </c>
      <c r="N1240" s="5">
        <v>71.349599999999995</v>
      </c>
      <c r="O1240" s="41">
        <v>71.349599999999995</v>
      </c>
      <c r="P1240" s="4">
        <v>6.164605439999999</v>
      </c>
      <c r="Q1240" s="44">
        <f t="shared" si="43"/>
        <v>6.1646054399999999</v>
      </c>
      <c r="R1240" s="8">
        <v>143.73542</v>
      </c>
      <c r="S1240" s="89">
        <v>1048.7799</v>
      </c>
      <c r="T1240" s="27"/>
      <c r="U1240" s="89">
        <v>70046.689296356824</v>
      </c>
      <c r="V1240" s="51">
        <v>5.8778832291938848E-3</v>
      </c>
      <c r="W1240" s="9">
        <v>8.7763893480986469E-5</v>
      </c>
      <c r="X1240" s="86">
        <f t="shared" si="44"/>
        <v>10993.839508636967</v>
      </c>
    </row>
    <row r="1241" spans="1:24" x14ac:dyDescent="0.3">
      <c r="A1241" s="93">
        <v>2009</v>
      </c>
      <c r="B1241" s="100">
        <v>40168</v>
      </c>
      <c r="C1241" s="33">
        <v>12</v>
      </c>
      <c r="D1241" s="2">
        <v>21</v>
      </c>
      <c r="E1241" s="33">
        <v>355</v>
      </c>
      <c r="F1241" s="92">
        <v>355</v>
      </c>
      <c r="G1241" s="37">
        <v>-6.5112291666666664</v>
      </c>
      <c r="H1241" s="4">
        <v>143.89791666666667</v>
      </c>
      <c r="I1241" s="37">
        <v>-4.2387812500000006</v>
      </c>
      <c r="J1241" s="4">
        <v>6.3008333333333333</v>
      </c>
      <c r="K1241" s="37">
        <v>7.8138125</v>
      </c>
      <c r="L1241" s="4">
        <v>7.0691527777777781</v>
      </c>
      <c r="M1241" s="37">
        <v>2.4092638888888889</v>
      </c>
      <c r="N1241" s="5">
        <v>54.786949999999997</v>
      </c>
      <c r="O1241" s="41">
        <v>54.786949999999997</v>
      </c>
      <c r="P1241" s="4">
        <v>4.7335924799999995</v>
      </c>
      <c r="Q1241" s="44">
        <f t="shared" si="43"/>
        <v>4.7335924799999995</v>
      </c>
      <c r="R1241" s="8">
        <v>143.89792</v>
      </c>
      <c r="S1241" s="89">
        <v>1049.9656</v>
      </c>
      <c r="T1241" s="27"/>
      <c r="U1241" s="89">
        <v>70023.158606464567</v>
      </c>
      <c r="V1241" s="51">
        <v>4.5083312787916963E-3</v>
      </c>
      <c r="W1241" s="9">
        <v>6.7415122109130063E-5</v>
      </c>
      <c r="X1241" s="86">
        <f t="shared" si="44"/>
        <v>10998.573101116968</v>
      </c>
    </row>
    <row r="1242" spans="1:24" x14ac:dyDescent="0.3">
      <c r="A1242" s="93">
        <v>2009</v>
      </c>
      <c r="B1242" s="100">
        <v>40169</v>
      </c>
      <c r="C1242" s="33">
        <v>12</v>
      </c>
      <c r="D1242" s="2">
        <v>22</v>
      </c>
      <c r="E1242" s="33">
        <v>356</v>
      </c>
      <c r="F1242" s="92">
        <v>356</v>
      </c>
      <c r="G1242" s="37">
        <v>-5.7275416666666672</v>
      </c>
      <c r="H1242" s="4">
        <v>143.43958333333333</v>
      </c>
      <c r="I1242" s="37">
        <v>-2.9892708333333338</v>
      </c>
      <c r="J1242" s="4">
        <v>6.1352569444444462</v>
      </c>
      <c r="K1242" s="37">
        <v>7.7926666666666646</v>
      </c>
      <c r="L1242" s="4">
        <v>6.8844791666666652</v>
      </c>
      <c r="M1242" s="37">
        <v>2.353951388888889</v>
      </c>
      <c r="N1242" s="5" t="s">
        <v>27</v>
      </c>
      <c r="O1242" s="41">
        <v>-14.653775</v>
      </c>
      <c r="P1242" s="4" t="s">
        <v>27</v>
      </c>
      <c r="Q1242" s="44">
        <f t="shared" si="43"/>
        <v>-1.26608616</v>
      </c>
      <c r="R1242" s="8">
        <v>143.43958000000001</v>
      </c>
      <c r="S1242" s="89">
        <v>1046.6212</v>
      </c>
      <c r="T1242" s="27"/>
      <c r="U1242" s="89">
        <v>69999.62791657231</v>
      </c>
      <c r="V1242" s="51" t="s">
        <v>27</v>
      </c>
      <c r="W1242" s="9" t="s">
        <v>27</v>
      </c>
      <c r="X1242" s="86">
        <f t="shared" si="44"/>
        <v>10997.307014956968</v>
      </c>
    </row>
    <row r="1243" spans="1:24" x14ac:dyDescent="0.3">
      <c r="A1243" s="93">
        <v>2009</v>
      </c>
      <c r="B1243" s="100">
        <v>40170</v>
      </c>
      <c r="C1243" s="33">
        <v>12</v>
      </c>
      <c r="D1243" s="2">
        <v>23</v>
      </c>
      <c r="E1243" s="33">
        <v>357</v>
      </c>
      <c r="F1243" s="92">
        <v>357</v>
      </c>
      <c r="G1243" s="37">
        <v>-5.3465000000000016</v>
      </c>
      <c r="H1243" s="4">
        <v>143.01458333333332</v>
      </c>
      <c r="I1243" s="37">
        <v>-3.2740624999999999</v>
      </c>
      <c r="J1243" s="4">
        <v>6.2049444444444442</v>
      </c>
      <c r="K1243" s="37">
        <v>7.7046944444444421</v>
      </c>
      <c r="L1243" s="4">
        <v>6.9621249999999995</v>
      </c>
      <c r="M1243" s="37">
        <v>2.3537569444444442</v>
      </c>
      <c r="N1243" s="5">
        <v>-84.094499999999996</v>
      </c>
      <c r="O1243" s="41">
        <v>-84.094499999999996</v>
      </c>
      <c r="P1243" s="4">
        <v>-7.2657647999999995</v>
      </c>
      <c r="Q1243" s="44">
        <f t="shared" si="43"/>
        <v>-7.2657648000000004</v>
      </c>
      <c r="R1243" s="8">
        <v>143.01458</v>
      </c>
      <c r="S1243" s="89">
        <v>1043.5201999999999</v>
      </c>
      <c r="T1243" s="27"/>
      <c r="U1243" s="89">
        <v>69976.097226680053</v>
      </c>
      <c r="V1243" s="51">
        <v>-6.9627446973005254E-3</v>
      </c>
      <c r="W1243" s="9">
        <v>-1.0355228527610074E-4</v>
      </c>
      <c r="X1243" s="86">
        <f t="shared" si="44"/>
        <v>10990.041250156968</v>
      </c>
    </row>
    <row r="1244" spans="1:24" x14ac:dyDescent="0.3">
      <c r="A1244" s="93">
        <v>2009</v>
      </c>
      <c r="B1244" s="100">
        <v>40171</v>
      </c>
      <c r="C1244" s="33">
        <v>12</v>
      </c>
      <c r="D1244" s="2">
        <v>24</v>
      </c>
      <c r="E1244" s="33">
        <v>358</v>
      </c>
      <c r="F1244" s="92">
        <v>358</v>
      </c>
      <c r="G1244" s="37">
        <v>-6.3153750000000004</v>
      </c>
      <c r="H1244" s="4">
        <v>142.97500000000005</v>
      </c>
      <c r="I1244" s="37">
        <v>-4.877052083333334</v>
      </c>
      <c r="J1244" s="4">
        <v>6.2332430555555547</v>
      </c>
      <c r="K1244" s="37">
        <v>7.5545763888888926</v>
      </c>
      <c r="L1244" s="4">
        <v>6.9254027777777791</v>
      </c>
      <c r="M1244" s="37">
        <v>2.3185416666666674</v>
      </c>
      <c r="N1244" s="5" t="s">
        <v>27</v>
      </c>
      <c r="O1244" s="41">
        <v>-56.926261428571401</v>
      </c>
      <c r="P1244" s="4" t="s">
        <v>27</v>
      </c>
      <c r="Q1244" s="44">
        <f t="shared" si="43"/>
        <v>-4.9184289874285696</v>
      </c>
      <c r="R1244" s="8">
        <v>142.97499999999999</v>
      </c>
      <c r="S1244" s="89">
        <v>1043.2313999999999</v>
      </c>
      <c r="T1244" s="27"/>
      <c r="U1244" s="89">
        <v>69952.566536787795</v>
      </c>
      <c r="V1244" s="51" t="s">
        <v>27</v>
      </c>
      <c r="W1244" s="9" t="s">
        <v>27</v>
      </c>
      <c r="X1244" s="86">
        <f t="shared" si="44"/>
        <v>10985.12282116954</v>
      </c>
    </row>
    <row r="1245" spans="1:24" x14ac:dyDescent="0.3">
      <c r="A1245" s="93">
        <v>2009</v>
      </c>
      <c r="B1245" s="100">
        <v>40172</v>
      </c>
      <c r="C1245" s="33">
        <v>12</v>
      </c>
      <c r="D1245" s="2">
        <v>25</v>
      </c>
      <c r="E1245" s="33">
        <v>359</v>
      </c>
      <c r="F1245" s="92">
        <v>359</v>
      </c>
      <c r="G1245" s="37">
        <v>-8.0123333333333324</v>
      </c>
      <c r="H1245" s="4">
        <v>143.01875000000001</v>
      </c>
      <c r="I1245" s="37">
        <v>-5.9787395833333328</v>
      </c>
      <c r="J1245" s="4">
        <v>6.1386458333333325</v>
      </c>
      <c r="K1245" s="37">
        <v>7.5524236111111094</v>
      </c>
      <c r="L1245" s="4">
        <v>6.8556458333333339</v>
      </c>
      <c r="M1245" s="37">
        <v>2.2808958333333336</v>
      </c>
      <c r="N1245" s="5" t="s">
        <v>27</v>
      </c>
      <c r="O1245" s="41">
        <v>-29.758022857142901</v>
      </c>
      <c r="P1245" s="4" t="s">
        <v>27</v>
      </c>
      <c r="Q1245" s="44">
        <f t="shared" si="43"/>
        <v>-2.5710931748571464</v>
      </c>
      <c r="R1245" s="8">
        <v>143.01875000000001</v>
      </c>
      <c r="S1245" s="89">
        <v>1043.5506</v>
      </c>
      <c r="T1245" s="27"/>
      <c r="U1245" s="89">
        <v>69929.035846895538</v>
      </c>
      <c r="V1245" s="51" t="s">
        <v>27</v>
      </c>
      <c r="W1245" s="9" t="s">
        <v>27</v>
      </c>
      <c r="X1245" s="86">
        <f t="shared" si="44"/>
        <v>10982.551727994683</v>
      </c>
    </row>
    <row r="1246" spans="1:24" x14ac:dyDescent="0.3">
      <c r="A1246" s="93">
        <v>2009</v>
      </c>
      <c r="B1246" s="100">
        <v>40173</v>
      </c>
      <c r="C1246" s="33">
        <v>12</v>
      </c>
      <c r="D1246" s="2">
        <v>26</v>
      </c>
      <c r="E1246" s="33">
        <v>360</v>
      </c>
      <c r="F1246" s="92">
        <v>360</v>
      </c>
      <c r="G1246" s="37">
        <v>-9.4718750000000007</v>
      </c>
      <c r="H1246" s="4">
        <v>142.92708333333326</v>
      </c>
      <c r="I1246" s="37">
        <v>-9.0988854166666648</v>
      </c>
      <c r="J1246" s="4">
        <v>5.9238333333333344</v>
      </c>
      <c r="K1246" s="37">
        <v>7.5457777777777784</v>
      </c>
      <c r="L1246" s="4">
        <v>6.7716527777777786</v>
      </c>
      <c r="M1246" s="37">
        <v>2.1992708333333328</v>
      </c>
      <c r="N1246" s="5" t="s">
        <v>27</v>
      </c>
      <c r="O1246" s="41">
        <v>-2.5897842857142899</v>
      </c>
      <c r="P1246" s="4" t="s">
        <v>27</v>
      </c>
      <c r="Q1246" s="44">
        <f t="shared" si="43"/>
        <v>-0.22375736228571466</v>
      </c>
      <c r="R1246" s="8">
        <v>142.92707999999999</v>
      </c>
      <c r="S1246" s="89">
        <v>1042.8816999999999</v>
      </c>
      <c r="T1246" s="27"/>
      <c r="U1246" s="89">
        <v>69905.505157003281</v>
      </c>
      <c r="V1246" s="51" t="s">
        <v>27</v>
      </c>
      <c r="W1246" s="9" t="s">
        <v>27</v>
      </c>
      <c r="X1246" s="86">
        <f t="shared" si="44"/>
        <v>10982.327970632397</v>
      </c>
    </row>
    <row r="1247" spans="1:24" x14ac:dyDescent="0.3">
      <c r="A1247" s="93">
        <v>2009</v>
      </c>
      <c r="B1247" s="100">
        <v>40174</v>
      </c>
      <c r="C1247" s="33">
        <v>12</v>
      </c>
      <c r="D1247" s="2">
        <v>27</v>
      </c>
      <c r="E1247" s="33">
        <v>361</v>
      </c>
      <c r="F1247" s="92">
        <v>361</v>
      </c>
      <c r="G1247" s="37">
        <v>-7.8297083333333335</v>
      </c>
      <c r="H1247" s="4">
        <v>142.99791666666681</v>
      </c>
      <c r="I1247" s="37">
        <v>-7.002604166666667</v>
      </c>
      <c r="J1247" s="4">
        <v>5.931111111111111</v>
      </c>
      <c r="K1247" s="37">
        <v>7.4905833333333334</v>
      </c>
      <c r="L1247" s="4">
        <v>6.7305555555555552</v>
      </c>
      <c r="M1247" s="37">
        <v>2.1196736111111107</v>
      </c>
      <c r="N1247" s="5" t="s">
        <v>27</v>
      </c>
      <c r="O1247" s="41">
        <v>24.578454285714301</v>
      </c>
      <c r="P1247" s="4" t="s">
        <v>27</v>
      </c>
      <c r="Q1247" s="44">
        <f t="shared" si="43"/>
        <v>2.1235784502857156</v>
      </c>
      <c r="R1247" s="8">
        <v>142.99791999999999</v>
      </c>
      <c r="S1247" s="89">
        <v>1043.3986</v>
      </c>
      <c r="T1247" s="27"/>
      <c r="U1247" s="89">
        <v>69881.974467111024</v>
      </c>
      <c r="V1247" s="51" t="s">
        <v>27</v>
      </c>
      <c r="W1247" s="9" t="s">
        <v>27</v>
      </c>
      <c r="X1247" s="86">
        <f t="shared" si="44"/>
        <v>10984.451549082683</v>
      </c>
    </row>
    <row r="1248" spans="1:24" x14ac:dyDescent="0.3">
      <c r="A1248" s="93">
        <v>2009</v>
      </c>
      <c r="B1248" s="100">
        <v>40175</v>
      </c>
      <c r="C1248" s="33">
        <v>12</v>
      </c>
      <c r="D1248" s="2">
        <v>28</v>
      </c>
      <c r="E1248" s="33">
        <v>362</v>
      </c>
      <c r="F1248" s="92">
        <v>362</v>
      </c>
      <c r="G1248" s="37">
        <v>-4.9232916666666666</v>
      </c>
      <c r="H1248" s="4">
        <v>143.23541666666668</v>
      </c>
      <c r="I1248" s="37">
        <v>-2.6554791666666673</v>
      </c>
      <c r="J1248" s="4">
        <v>5.7301319444444454</v>
      </c>
      <c r="K1248" s="37">
        <v>7.3683125000000009</v>
      </c>
      <c r="L1248" s="4">
        <v>6.6664930555555566</v>
      </c>
      <c r="M1248" s="37">
        <v>2.0137361111111112</v>
      </c>
      <c r="N1248" s="5">
        <v>51.746692857142897</v>
      </c>
      <c r="O1248" s="41">
        <v>51.746692857142897</v>
      </c>
      <c r="P1248" s="4">
        <v>4.4709142628571463</v>
      </c>
      <c r="Q1248" s="44">
        <f t="shared" si="43"/>
        <v>4.4709142628571463</v>
      </c>
      <c r="R1248" s="8">
        <v>143.23542</v>
      </c>
      <c r="S1248" s="89">
        <v>1045.1315999999999</v>
      </c>
      <c r="T1248" s="27"/>
      <c r="U1248" s="89">
        <v>69858.443777218767</v>
      </c>
      <c r="V1248" s="51">
        <v>4.2778483725692895E-3</v>
      </c>
      <c r="W1248" s="9">
        <v>6.3834492324775835E-5</v>
      </c>
      <c r="X1248" s="86">
        <f t="shared" si="44"/>
        <v>10988.92246334554</v>
      </c>
    </row>
    <row r="1249" spans="1:24" x14ac:dyDescent="0.3">
      <c r="A1249" s="93">
        <v>2009</v>
      </c>
      <c r="B1249" s="100">
        <v>40176</v>
      </c>
      <c r="C1249" s="33">
        <v>12</v>
      </c>
      <c r="D1249" s="2">
        <v>29</v>
      </c>
      <c r="E1249" s="33">
        <v>363</v>
      </c>
      <c r="F1249" s="92">
        <v>363</v>
      </c>
      <c r="G1249" s="37">
        <v>-3.8877708333333332</v>
      </c>
      <c r="H1249" s="4">
        <v>143.74166666666665</v>
      </c>
      <c r="I1249" s="37">
        <v>-1.3131041666666663</v>
      </c>
      <c r="J1249" s="4">
        <v>5.6283541666666652</v>
      </c>
      <c r="K1249" s="37">
        <v>7.2164236111111109</v>
      </c>
      <c r="L1249" s="4">
        <v>6.5075624999999997</v>
      </c>
      <c r="M1249" s="37">
        <v>1.8999930555555558</v>
      </c>
      <c r="N1249" s="5">
        <v>38.948647826086997</v>
      </c>
      <c r="O1249" s="41">
        <v>38.948647826086997</v>
      </c>
      <c r="P1249" s="4">
        <v>3.3651631721739164</v>
      </c>
      <c r="Q1249" s="44">
        <f t="shared" si="43"/>
        <v>3.3651631721739164</v>
      </c>
      <c r="R1249" s="8">
        <v>143.74167</v>
      </c>
      <c r="S1249" s="89">
        <v>1048.8254999999999</v>
      </c>
      <c r="T1249" s="27"/>
      <c r="U1249" s="89">
        <v>69834.913087326509</v>
      </c>
      <c r="V1249" s="51">
        <v>3.2085064185050521E-3</v>
      </c>
      <c r="W1249" s="9">
        <v>4.8064176529650658E-5</v>
      </c>
      <c r="X1249" s="86">
        <f t="shared" si="44"/>
        <v>10992.287626517713</v>
      </c>
    </row>
    <row r="1250" spans="1:24" x14ac:dyDescent="0.3">
      <c r="A1250" s="93">
        <v>2009</v>
      </c>
      <c r="B1250" s="100">
        <v>40177</v>
      </c>
      <c r="C1250" s="33">
        <v>12</v>
      </c>
      <c r="D1250" s="2">
        <v>30</v>
      </c>
      <c r="E1250" s="33">
        <v>364</v>
      </c>
      <c r="F1250" s="92">
        <v>364</v>
      </c>
      <c r="G1250" s="37">
        <v>-1.3373333333333337</v>
      </c>
      <c r="H1250" s="4">
        <v>143.53958333333335</v>
      </c>
      <c r="I1250" s="37">
        <v>1.0123020833333334</v>
      </c>
      <c r="J1250" s="4">
        <v>5.2920138888888895</v>
      </c>
      <c r="K1250" s="37">
        <v>7.1422986111111122</v>
      </c>
      <c r="L1250" s="4">
        <v>6.5236111111111095</v>
      </c>
      <c r="M1250" s="37">
        <v>1.8616875000000002</v>
      </c>
      <c r="N1250" s="5" t="s">
        <v>27</v>
      </c>
      <c r="O1250" s="41">
        <v>54.77</v>
      </c>
      <c r="P1250" s="4" t="s">
        <v>27</v>
      </c>
      <c r="Q1250" s="44">
        <f t="shared" si="43"/>
        <v>4.7321280000000012</v>
      </c>
      <c r="R1250" s="8">
        <v>143.53958</v>
      </c>
      <c r="S1250" s="89">
        <v>1047.3508999999999</v>
      </c>
      <c r="T1250" s="27"/>
      <c r="U1250" s="89">
        <v>69811.382397434252</v>
      </c>
      <c r="V1250" s="51" t="s">
        <v>27</v>
      </c>
      <c r="W1250" s="9" t="s">
        <v>27</v>
      </c>
      <c r="X1250" s="86">
        <f t="shared" si="44"/>
        <v>10997.019754517712</v>
      </c>
    </row>
    <row r="1251" spans="1:24" x14ac:dyDescent="0.3">
      <c r="A1251" s="93">
        <v>2009</v>
      </c>
      <c r="B1251" s="100">
        <v>40178</v>
      </c>
      <c r="C1251" s="35">
        <v>12</v>
      </c>
      <c r="D1251" s="55">
        <v>31</v>
      </c>
      <c r="E1251" s="35">
        <v>365</v>
      </c>
      <c r="F1251" s="93">
        <v>365</v>
      </c>
      <c r="G1251" s="39">
        <v>3.7442708333333332</v>
      </c>
      <c r="H1251" s="56">
        <v>139.91458333333335</v>
      </c>
      <c r="I1251" s="39">
        <v>4.7210104166666671</v>
      </c>
      <c r="J1251" s="56">
        <v>5.3360763888888885</v>
      </c>
      <c r="K1251" s="39">
        <v>7.3320833333333333</v>
      </c>
      <c r="L1251" s="56">
        <v>6.3599097222222225</v>
      </c>
      <c r="M1251" s="39">
        <v>1.2077083333333334</v>
      </c>
      <c r="N1251" s="57" t="s">
        <v>27</v>
      </c>
      <c r="O1251" s="42">
        <v>70.64</v>
      </c>
      <c r="P1251" s="56" t="s">
        <v>27</v>
      </c>
      <c r="Q1251" s="45">
        <f>O1251*60*60*24/10^6</f>
        <v>6.1032959999999994</v>
      </c>
      <c r="R1251" s="58">
        <v>139.91458</v>
      </c>
      <c r="S1251" s="90">
        <v>1020.9007</v>
      </c>
      <c r="T1251" s="58"/>
      <c r="U1251" s="90">
        <v>69787.851707541995</v>
      </c>
      <c r="V1251" s="53" t="s">
        <v>27</v>
      </c>
      <c r="W1251" s="59" t="s">
        <v>27</v>
      </c>
      <c r="X1251" s="88">
        <f t="shared" si="44"/>
        <v>11003.123050517712</v>
      </c>
    </row>
    <row r="1252" spans="1:24" x14ac:dyDescent="0.3">
      <c r="A1252" s="92">
        <v>2010</v>
      </c>
      <c r="B1252" s="100">
        <v>40179</v>
      </c>
      <c r="C1252" s="32">
        <v>1</v>
      </c>
      <c r="D1252" s="2">
        <v>1</v>
      </c>
      <c r="E1252" s="32">
        <v>1</v>
      </c>
      <c r="F1252" s="92">
        <v>366</v>
      </c>
      <c r="G1252" s="4">
        <v>4.9129166666666668</v>
      </c>
      <c r="H1252" s="36">
        <v>139.10416666666666</v>
      </c>
      <c r="I1252" s="4">
        <v>6.3305312499999982</v>
      </c>
      <c r="J1252" s="36">
        <v>5.5449236111111118</v>
      </c>
      <c r="K1252" s="4">
        <v>7.3491388888888878</v>
      </c>
      <c r="L1252" s="36">
        <v>6.3426180555555556</v>
      </c>
      <c r="M1252" s="4">
        <v>1.7948055555555555</v>
      </c>
      <c r="N1252" s="62">
        <v>86.507203703703695</v>
      </c>
      <c r="O1252" s="6">
        <v>86.507203703703695</v>
      </c>
      <c r="P1252" s="36">
        <v>7.4742223999999995</v>
      </c>
      <c r="Q1252" s="7">
        <f>O1252*60*60*24/10^6</f>
        <v>7.4742223999999986</v>
      </c>
      <c r="R1252" s="60">
        <v>139.10416666666666</v>
      </c>
      <c r="S1252" s="65">
        <v>1014.9874624999998</v>
      </c>
      <c r="T1252" s="91"/>
      <c r="U1252" s="89">
        <v>69764.321017649738</v>
      </c>
      <c r="V1252" s="78">
        <v>7.3638568712862318E-3</v>
      </c>
      <c r="W1252" s="79">
        <v>1.0686873467048835E-4</v>
      </c>
      <c r="X1252" s="85">
        <f t="shared" si="44"/>
        <v>11010.597272917712</v>
      </c>
    </row>
    <row r="1253" spans="1:24" x14ac:dyDescent="0.3">
      <c r="A1253" s="92">
        <v>2010</v>
      </c>
      <c r="B1253" s="100">
        <v>40180</v>
      </c>
      <c r="C1253" s="33">
        <v>1</v>
      </c>
      <c r="D1253" s="2">
        <v>2</v>
      </c>
      <c r="E1253" s="33">
        <v>2</v>
      </c>
      <c r="F1253" s="92">
        <v>367</v>
      </c>
      <c r="G1253" s="4">
        <v>-6.3317083333333342</v>
      </c>
      <c r="H1253" s="37">
        <v>139.97499999999997</v>
      </c>
      <c r="I1253" s="4">
        <v>-2.2267812500000002</v>
      </c>
      <c r="J1253" s="37">
        <v>5.6748888888888898</v>
      </c>
      <c r="K1253" s="4">
        <v>7.2855069444444451</v>
      </c>
      <c r="L1253" s="37">
        <v>6.2503055555555562</v>
      </c>
      <c r="M1253" s="4">
        <v>2.0853402777777776</v>
      </c>
      <c r="N1253" s="63" t="s">
        <v>27</v>
      </c>
      <c r="O1253" s="6">
        <v>66.964299905033201</v>
      </c>
      <c r="P1253" s="37" t="s">
        <v>27</v>
      </c>
      <c r="Q1253" s="7">
        <f t="shared" ref="Q1253:Q1316" si="45">O1253*60*60*24/10^6</f>
        <v>5.7857155117948684</v>
      </c>
      <c r="R1253" s="60">
        <v>139.97499999999997</v>
      </c>
      <c r="S1253" s="61">
        <v>1021.3415849999998</v>
      </c>
      <c r="T1253" s="91"/>
      <c r="U1253" s="89">
        <v>69740.790327757481</v>
      </c>
      <c r="V1253" s="77" t="s">
        <v>27</v>
      </c>
      <c r="W1253" s="80" t="s">
        <v>27</v>
      </c>
      <c r="X1253" s="86">
        <f t="shared" si="44"/>
        <v>11016.382988429506</v>
      </c>
    </row>
    <row r="1254" spans="1:24" x14ac:dyDescent="0.3">
      <c r="A1254" s="92">
        <v>2010</v>
      </c>
      <c r="B1254" s="100">
        <v>40181</v>
      </c>
      <c r="C1254" s="33">
        <v>1</v>
      </c>
      <c r="D1254" s="2">
        <v>3</v>
      </c>
      <c r="E1254" s="33">
        <v>3</v>
      </c>
      <c r="F1254" s="92">
        <v>368</v>
      </c>
      <c r="G1254" s="4">
        <v>-5.6746041666666676</v>
      </c>
      <c r="H1254" s="37">
        <v>141.57499999999996</v>
      </c>
      <c r="I1254" s="4">
        <v>-4.1219062499999994</v>
      </c>
      <c r="J1254" s="37">
        <v>5.6611736111111108</v>
      </c>
      <c r="K1254" s="4">
        <v>7.3113125000000041</v>
      </c>
      <c r="L1254" s="37">
        <v>6.2368472222222211</v>
      </c>
      <c r="M1254" s="4">
        <v>2.0716666666666668</v>
      </c>
      <c r="N1254" s="63" t="s">
        <v>27</v>
      </c>
      <c r="O1254" s="6">
        <v>47.421396106362799</v>
      </c>
      <c r="P1254" s="37" t="s">
        <v>27</v>
      </c>
      <c r="Q1254" s="7">
        <f t="shared" si="45"/>
        <v>4.0972086235897454</v>
      </c>
      <c r="R1254" s="60">
        <v>141.57499999999996</v>
      </c>
      <c r="S1254" s="61">
        <v>1033.0161449999996</v>
      </c>
      <c r="T1254" s="91"/>
      <c r="U1254" s="89">
        <v>69717.259637865223</v>
      </c>
      <c r="V1254" s="77" t="s">
        <v>27</v>
      </c>
      <c r="W1254" s="80" t="s">
        <v>27</v>
      </c>
      <c r="X1254" s="86">
        <f t="shared" si="44"/>
        <v>11020.480197053097</v>
      </c>
    </row>
    <row r="1255" spans="1:24" x14ac:dyDescent="0.3">
      <c r="A1255" s="92">
        <v>2010</v>
      </c>
      <c r="B1255" s="100">
        <v>40182</v>
      </c>
      <c r="C1255" s="33">
        <v>1</v>
      </c>
      <c r="D1255" s="2">
        <v>4</v>
      </c>
      <c r="E1255" s="33">
        <v>4</v>
      </c>
      <c r="F1255" s="92">
        <v>369</v>
      </c>
      <c r="G1255" s="4">
        <v>-3.1403750000000001</v>
      </c>
      <c r="H1255" s="37">
        <v>146.12916666666669</v>
      </c>
      <c r="I1255" s="4">
        <v>-1.2328020833333333</v>
      </c>
      <c r="J1255" s="37">
        <v>5.6337430555555557</v>
      </c>
      <c r="K1255" s="4">
        <v>7.2970000000000006</v>
      </c>
      <c r="L1255" s="37">
        <v>6.1680694444444448</v>
      </c>
      <c r="M1255" s="4">
        <v>2.0664375000000001</v>
      </c>
      <c r="N1255" s="63">
        <v>27.878492307692301</v>
      </c>
      <c r="O1255" s="6">
        <v>27.878492307692301</v>
      </c>
      <c r="P1255" s="37">
        <v>2.4087017353846147</v>
      </c>
      <c r="Q1255" s="7">
        <f t="shared" si="45"/>
        <v>2.4087017353846152</v>
      </c>
      <c r="R1255" s="60">
        <v>146.12916666666669</v>
      </c>
      <c r="S1255" s="61">
        <v>1066.2460775000002</v>
      </c>
      <c r="T1255" s="91"/>
      <c r="U1255" s="89">
        <v>69693.728947972966</v>
      </c>
      <c r="V1255" s="77">
        <v>2.2590486250905943E-3</v>
      </c>
      <c r="W1255" s="80">
        <v>3.4477634107354734E-5</v>
      </c>
      <c r="X1255" s="86">
        <f t="shared" si="44"/>
        <v>11022.888898788482</v>
      </c>
    </row>
    <row r="1256" spans="1:24" x14ac:dyDescent="0.3">
      <c r="A1256" s="92">
        <v>2010</v>
      </c>
      <c r="B1256" s="100">
        <v>40183</v>
      </c>
      <c r="C1256" s="33">
        <v>1</v>
      </c>
      <c r="D1256" s="2">
        <v>5</v>
      </c>
      <c r="E1256" s="33">
        <v>5</v>
      </c>
      <c r="F1256" s="92">
        <v>370</v>
      </c>
      <c r="G1256" s="4">
        <v>-8.6475833333333316</v>
      </c>
      <c r="H1256" s="37">
        <v>149.09791666666675</v>
      </c>
      <c r="I1256" s="4">
        <v>-8.9307083333333335</v>
      </c>
      <c r="J1256" s="37">
        <v>5.4721458333333333</v>
      </c>
      <c r="K1256" s="4">
        <v>7.1832708333333342</v>
      </c>
      <c r="L1256" s="37">
        <v>6.1090833333333334</v>
      </c>
      <c r="M1256" s="4">
        <v>2.013826388888889</v>
      </c>
      <c r="N1256" s="63">
        <v>36.534149999999997</v>
      </c>
      <c r="O1256" s="6">
        <v>36.534149999999997</v>
      </c>
      <c r="P1256" s="37">
        <v>3.1565505599999995</v>
      </c>
      <c r="Q1256" s="7">
        <f t="shared" si="45"/>
        <v>3.1565505599999999</v>
      </c>
      <c r="R1256" s="60">
        <v>149.09791666666675</v>
      </c>
      <c r="S1256" s="61">
        <v>1087.9078587500005</v>
      </c>
      <c r="T1256" s="91"/>
      <c r="U1256" s="89">
        <v>69670.198258080709</v>
      </c>
      <c r="V1256" s="77">
        <v>2.9014870465471744E-3</v>
      </c>
      <c r="W1256" s="80">
        <v>4.5198485957398057E-5</v>
      </c>
      <c r="X1256" s="86">
        <f t="shared" si="44"/>
        <v>11026.045449348481</v>
      </c>
    </row>
    <row r="1257" spans="1:24" x14ac:dyDescent="0.3">
      <c r="A1257" s="92">
        <v>2010</v>
      </c>
      <c r="B1257" s="100">
        <v>40184</v>
      </c>
      <c r="C1257" s="33">
        <v>1</v>
      </c>
      <c r="D1257" s="2">
        <v>6</v>
      </c>
      <c r="E1257" s="33">
        <v>6</v>
      </c>
      <c r="F1257" s="92">
        <v>371</v>
      </c>
      <c r="G1257" s="4">
        <v>-8.1749166666666682</v>
      </c>
      <c r="H1257" s="37">
        <v>148.52708333333334</v>
      </c>
      <c r="I1257" s="4">
        <v>-6.2862916666666662</v>
      </c>
      <c r="J1257" s="37">
        <v>5.5031805555555557</v>
      </c>
      <c r="K1257" s="4">
        <v>7.1708819444444467</v>
      </c>
      <c r="L1257" s="37">
        <v>5.9692152777777778</v>
      </c>
      <c r="M1257" s="4">
        <v>1.9442986111111107</v>
      </c>
      <c r="N1257" s="63">
        <v>37.1072214285714</v>
      </c>
      <c r="O1257" s="6">
        <v>37.1072214285714</v>
      </c>
      <c r="P1257" s="37">
        <v>3.2060639314285688</v>
      </c>
      <c r="Q1257" s="7">
        <f t="shared" si="45"/>
        <v>3.2060639314285684</v>
      </c>
      <c r="R1257" s="60">
        <v>148.52708333333334</v>
      </c>
      <c r="S1257" s="61">
        <v>1083.7427162499998</v>
      </c>
      <c r="T1257" s="91"/>
      <c r="U1257" s="89">
        <v>69646.667568188452</v>
      </c>
      <c r="V1257" s="77">
        <v>2.9583257016225131E-3</v>
      </c>
      <c r="W1257" s="80">
        <v>4.5924039131948762E-5</v>
      </c>
      <c r="X1257" s="86">
        <f t="shared" si="44"/>
        <v>11029.251513279909</v>
      </c>
    </row>
    <row r="1258" spans="1:24" x14ac:dyDescent="0.3">
      <c r="A1258" s="92">
        <v>2010</v>
      </c>
      <c r="B1258" s="100">
        <v>40185</v>
      </c>
      <c r="C1258" s="33">
        <v>1</v>
      </c>
      <c r="D1258" s="2">
        <v>7</v>
      </c>
      <c r="E1258" s="33">
        <v>7</v>
      </c>
      <c r="F1258" s="92">
        <v>372</v>
      </c>
      <c r="G1258" s="4">
        <v>-10.492083333333333</v>
      </c>
      <c r="H1258" s="37">
        <v>151.25624999999999</v>
      </c>
      <c r="I1258" s="4">
        <v>-10.585447916666666</v>
      </c>
      <c r="J1258" s="37">
        <v>5.575277777777778</v>
      </c>
      <c r="K1258" s="4">
        <v>7.1992777777777777</v>
      </c>
      <c r="L1258" s="37">
        <v>5.9924791666666657</v>
      </c>
      <c r="M1258" s="4">
        <v>1.9918472222222221</v>
      </c>
      <c r="N1258" s="63">
        <v>37.058477777777803</v>
      </c>
      <c r="O1258" s="6">
        <v>37.058477777777803</v>
      </c>
      <c r="P1258" s="37">
        <v>3.2018524800000021</v>
      </c>
      <c r="Q1258" s="7">
        <f t="shared" si="45"/>
        <v>3.2018524800000017</v>
      </c>
      <c r="R1258" s="60">
        <v>151.25624999999999</v>
      </c>
      <c r="S1258" s="61">
        <v>1103.6563537499999</v>
      </c>
      <c r="T1258" s="91"/>
      <c r="U1258" s="89">
        <v>69623.136878296194</v>
      </c>
      <c r="V1258" s="77">
        <v>2.9011317418875526E-3</v>
      </c>
      <c r="W1258" s="80">
        <v>4.5880277730430364E-5</v>
      </c>
      <c r="X1258" s="86">
        <f t="shared" si="44"/>
        <v>11032.45336575991</v>
      </c>
    </row>
    <row r="1259" spans="1:24" x14ac:dyDescent="0.3">
      <c r="A1259" s="92">
        <v>2010</v>
      </c>
      <c r="B1259" s="100">
        <v>40186</v>
      </c>
      <c r="C1259" s="33">
        <v>1</v>
      </c>
      <c r="D1259" s="2">
        <v>8</v>
      </c>
      <c r="E1259" s="33">
        <v>8</v>
      </c>
      <c r="F1259" s="92">
        <v>373</v>
      </c>
      <c r="G1259" s="4">
        <v>-11.04</v>
      </c>
      <c r="H1259" s="37">
        <v>150.48541666666668</v>
      </c>
      <c r="I1259" s="4">
        <v>-11.484364583333333</v>
      </c>
      <c r="J1259" s="37">
        <v>5.4591041666666671</v>
      </c>
      <c r="K1259" s="4">
        <v>7.2063055555555566</v>
      </c>
      <c r="L1259" s="37">
        <v>5.9201388888888893</v>
      </c>
      <c r="M1259" s="4">
        <v>1.8644652777777775</v>
      </c>
      <c r="N1259" s="63">
        <v>30.576264285714299</v>
      </c>
      <c r="O1259" s="6">
        <v>30.576264285714299</v>
      </c>
      <c r="P1259" s="37">
        <v>2.6417892342857154</v>
      </c>
      <c r="Q1259" s="7">
        <f t="shared" si="45"/>
        <v>2.6417892342857154</v>
      </c>
      <c r="R1259" s="60">
        <v>150.48541666666668</v>
      </c>
      <c r="S1259" s="61">
        <v>1098.0318912499999</v>
      </c>
      <c r="T1259" s="91"/>
      <c r="U1259" s="89">
        <v>69599.606188403937</v>
      </c>
      <c r="V1259" s="77">
        <v>2.4059312441993843E-3</v>
      </c>
      <c r="W1259" s="80">
        <v>3.7868644653217449E-5</v>
      </c>
      <c r="X1259" s="86">
        <f t="shared" si="44"/>
        <v>11035.095154994195</v>
      </c>
    </row>
    <row r="1260" spans="1:24" x14ac:dyDescent="0.3">
      <c r="A1260" s="92">
        <v>2010</v>
      </c>
      <c r="B1260" s="100">
        <v>40187</v>
      </c>
      <c r="C1260" s="33">
        <v>1</v>
      </c>
      <c r="D1260" s="2">
        <v>9</v>
      </c>
      <c r="E1260" s="33">
        <v>9</v>
      </c>
      <c r="F1260" s="92">
        <v>374</v>
      </c>
      <c r="G1260" s="4">
        <v>-10.163333333333332</v>
      </c>
      <c r="H1260" s="37">
        <v>150.23750000000004</v>
      </c>
      <c r="I1260" s="4">
        <v>-9.3784062499999994</v>
      </c>
      <c r="J1260" s="37">
        <v>5.4695416666666672</v>
      </c>
      <c r="K1260" s="4">
        <v>7.1523749999999993</v>
      </c>
      <c r="L1260" s="37">
        <v>5.9023541666666661</v>
      </c>
      <c r="M1260" s="4">
        <v>1.8859097222222223</v>
      </c>
      <c r="N1260" s="63" t="s">
        <v>27</v>
      </c>
      <c r="O1260" s="6">
        <v>31.495432712215301</v>
      </c>
      <c r="P1260" s="37" t="s">
        <v>27</v>
      </c>
      <c r="Q1260" s="7">
        <f t="shared" si="45"/>
        <v>2.7212053863354018</v>
      </c>
      <c r="R1260" s="60">
        <v>150.23750000000004</v>
      </c>
      <c r="S1260" s="61">
        <v>1096.2229425000003</v>
      </c>
      <c r="T1260" s="91"/>
      <c r="U1260" s="89">
        <v>69576.07549851168</v>
      </c>
      <c r="V1260" s="77" t="s">
        <v>27</v>
      </c>
      <c r="W1260" s="80" t="s">
        <v>27</v>
      </c>
      <c r="X1260" s="86">
        <f t="shared" si="44"/>
        <v>11037.81636038053</v>
      </c>
    </row>
    <row r="1261" spans="1:24" x14ac:dyDescent="0.3">
      <c r="A1261" s="92">
        <v>2010</v>
      </c>
      <c r="B1261" s="100">
        <v>40188</v>
      </c>
      <c r="C1261" s="33">
        <v>1</v>
      </c>
      <c r="D1261" s="2">
        <v>10</v>
      </c>
      <c r="E1261" s="33">
        <v>10</v>
      </c>
      <c r="F1261" s="92">
        <v>375</v>
      </c>
      <c r="G1261" s="4">
        <v>-10.672916666666667</v>
      </c>
      <c r="H1261" s="37">
        <v>150.73124999999996</v>
      </c>
      <c r="I1261" s="4">
        <v>-10.361229166666668</v>
      </c>
      <c r="J1261" s="37">
        <v>5.5321736111111113</v>
      </c>
      <c r="K1261" s="4">
        <v>7.1297777777777789</v>
      </c>
      <c r="L1261" s="37">
        <v>5.8594374999999985</v>
      </c>
      <c r="M1261" s="4">
        <v>1.8558263888888886</v>
      </c>
      <c r="N1261" s="63" t="s">
        <v>27</v>
      </c>
      <c r="O1261" s="6">
        <v>32.414601138716399</v>
      </c>
      <c r="P1261" s="37" t="s">
        <v>27</v>
      </c>
      <c r="Q1261" s="7">
        <f t="shared" si="45"/>
        <v>2.800621538385097</v>
      </c>
      <c r="R1261" s="60">
        <v>150.73124999999996</v>
      </c>
      <c r="S1261" s="61">
        <v>1099.8256387499996</v>
      </c>
      <c r="T1261" s="31">
        <v>27720</v>
      </c>
      <c r="U1261" s="89">
        <v>69552.544808619423</v>
      </c>
      <c r="V1261" s="77" t="s">
        <v>27</v>
      </c>
      <c r="W1261" s="80" t="s">
        <v>27</v>
      </c>
      <c r="X1261" s="86">
        <f t="shared" si="44"/>
        <v>11040.616981918914</v>
      </c>
    </row>
    <row r="1262" spans="1:24" x14ac:dyDescent="0.3">
      <c r="A1262" s="92">
        <v>2010</v>
      </c>
      <c r="B1262" s="100">
        <v>40189</v>
      </c>
      <c r="C1262" s="33">
        <v>1</v>
      </c>
      <c r="D1262" s="2">
        <v>11</v>
      </c>
      <c r="E1262" s="33">
        <v>11</v>
      </c>
      <c r="F1262" s="92">
        <v>376</v>
      </c>
      <c r="G1262" s="4">
        <v>-7.8780833333333362</v>
      </c>
      <c r="H1262" s="37">
        <v>151.00208333333333</v>
      </c>
      <c r="I1262" s="4">
        <v>-5.6626979166666676</v>
      </c>
      <c r="J1262" s="37">
        <v>5.3356458333333334</v>
      </c>
      <c r="K1262" s="4">
        <v>7.1710625000000006</v>
      </c>
      <c r="L1262" s="37">
        <v>5.9073541666666669</v>
      </c>
      <c r="M1262" s="4">
        <v>1.7421597222222216</v>
      </c>
      <c r="N1262" s="63">
        <v>33.333769565217402</v>
      </c>
      <c r="O1262" s="6">
        <v>33.333769565217402</v>
      </c>
      <c r="P1262" s="37">
        <v>2.8800376904347837</v>
      </c>
      <c r="Q1262" s="7">
        <f t="shared" si="45"/>
        <v>2.8800376904347837</v>
      </c>
      <c r="R1262" s="60">
        <v>151.00208333333333</v>
      </c>
      <c r="S1262" s="61">
        <v>1101.8018012499999</v>
      </c>
      <c r="T1262" s="91"/>
      <c r="U1262" s="89">
        <v>69529.014118727166</v>
      </c>
      <c r="V1262" s="77">
        <v>2.6139344546064146E-3</v>
      </c>
      <c r="W1262" s="80">
        <v>4.1328603972250964E-5</v>
      </c>
      <c r="X1262" s="86">
        <f t="shared" si="44"/>
        <v>11043.497019609349</v>
      </c>
    </row>
    <row r="1263" spans="1:24" x14ac:dyDescent="0.3">
      <c r="A1263" s="92">
        <v>2010</v>
      </c>
      <c r="B1263" s="100">
        <v>40190</v>
      </c>
      <c r="C1263" s="33">
        <v>1</v>
      </c>
      <c r="D1263" s="2">
        <v>12</v>
      </c>
      <c r="E1263" s="33">
        <v>12</v>
      </c>
      <c r="F1263" s="92">
        <v>377</v>
      </c>
      <c r="G1263" s="4">
        <v>-9.7610416666666673</v>
      </c>
      <c r="H1263" s="37">
        <v>156.30833333333337</v>
      </c>
      <c r="I1263" s="4">
        <v>-7.2446666666666673</v>
      </c>
      <c r="J1263" s="37">
        <v>5.2826805555555572</v>
      </c>
      <c r="K1263" s="4">
        <v>7.1894027777777767</v>
      </c>
      <c r="L1263" s="37">
        <v>5.8953055555555549</v>
      </c>
      <c r="M1263" s="4">
        <v>1.6964652777777778</v>
      </c>
      <c r="N1263" s="63">
        <v>24.155080000000002</v>
      </c>
      <c r="O1263" s="6">
        <v>24.155080000000002</v>
      </c>
      <c r="P1263" s="37">
        <v>2.0869989120000003</v>
      </c>
      <c r="Q1263" s="7">
        <f t="shared" si="45"/>
        <v>2.0869989119999999</v>
      </c>
      <c r="R1263" s="60">
        <v>156.30833333333337</v>
      </c>
      <c r="S1263" s="61">
        <v>1140.5193850000003</v>
      </c>
      <c r="T1263" s="91"/>
      <c r="U1263" s="89">
        <v>69505.483428834908</v>
      </c>
      <c r="V1263" s="77">
        <v>1.8298671109391095E-3</v>
      </c>
      <c r="W1263" s="80">
        <v>2.9959315744186529E-5</v>
      </c>
      <c r="X1263" s="86">
        <f t="shared" si="44"/>
        <v>11045.584018521349</v>
      </c>
    </row>
    <row r="1264" spans="1:24" x14ac:dyDescent="0.3">
      <c r="A1264" s="92">
        <v>2010</v>
      </c>
      <c r="B1264" s="100">
        <v>40191</v>
      </c>
      <c r="C1264" s="33">
        <v>1</v>
      </c>
      <c r="D1264" s="2">
        <v>13</v>
      </c>
      <c r="E1264" s="33">
        <v>13</v>
      </c>
      <c r="F1264" s="92">
        <v>378</v>
      </c>
      <c r="G1264" s="4">
        <v>-9.9439583333333346</v>
      </c>
      <c r="H1264" s="37">
        <v>159.30208333333331</v>
      </c>
      <c r="I1264" s="4">
        <v>-8.8063229166666694</v>
      </c>
      <c r="J1264" s="37">
        <v>5.3134722222222219</v>
      </c>
      <c r="K1264" s="4">
        <v>7.1104513888888903</v>
      </c>
      <c r="L1264" s="37">
        <v>5.9671388888888899</v>
      </c>
      <c r="M1264" s="4">
        <v>1.6808888888888889</v>
      </c>
      <c r="N1264" s="63">
        <v>56.9069</v>
      </c>
      <c r="O1264" s="6">
        <v>56.9069</v>
      </c>
      <c r="P1264" s="37">
        <v>4.9167561600000003</v>
      </c>
      <c r="Q1264" s="7">
        <f t="shared" si="45"/>
        <v>4.9167561600000003</v>
      </c>
      <c r="R1264" s="60">
        <v>159.30208333333331</v>
      </c>
      <c r="S1264" s="61">
        <v>1162.3635812499999</v>
      </c>
      <c r="T1264" s="91"/>
      <c r="U1264" s="89">
        <v>69481.952738942651</v>
      </c>
      <c r="V1264" s="77">
        <v>4.2299640485230494E-3</v>
      </c>
      <c r="W1264" s="80">
        <v>7.0606632356912338E-5</v>
      </c>
      <c r="X1264" s="86">
        <f t="shared" si="44"/>
        <v>11050.50077468135</v>
      </c>
    </row>
    <row r="1265" spans="1:24" x14ac:dyDescent="0.3">
      <c r="A1265" s="92">
        <v>2010</v>
      </c>
      <c r="B1265" s="100">
        <v>40192</v>
      </c>
      <c r="C1265" s="33">
        <v>1</v>
      </c>
      <c r="D1265" s="2">
        <v>14</v>
      </c>
      <c r="E1265" s="33">
        <v>14</v>
      </c>
      <c r="F1265" s="92">
        <v>379</v>
      </c>
      <c r="G1265" s="4">
        <v>-8.5393750000000015</v>
      </c>
      <c r="H1265" s="37">
        <v>198.35208333333333</v>
      </c>
      <c r="I1265" s="4">
        <v>-7.5737499999999995</v>
      </c>
      <c r="J1265" s="37">
        <v>5.7482013888888899</v>
      </c>
      <c r="K1265" s="4">
        <v>6.9254027777777774</v>
      </c>
      <c r="L1265" s="37">
        <v>5.623520833333334</v>
      </c>
      <c r="M1265" s="4">
        <v>2.0020694444444445</v>
      </c>
      <c r="N1265" s="63">
        <v>103.850920930233</v>
      </c>
      <c r="O1265" s="6">
        <v>103.850920930233</v>
      </c>
      <c r="P1265" s="37">
        <v>8.9727195683721312</v>
      </c>
      <c r="Q1265" s="7">
        <f t="shared" si="45"/>
        <v>8.9727195683721312</v>
      </c>
      <c r="R1265" s="60">
        <v>198.35208333333333</v>
      </c>
      <c r="S1265" s="61">
        <v>1447.29581125</v>
      </c>
      <c r="T1265" s="91"/>
      <c r="U1265" s="89">
        <v>69458.422049050394</v>
      </c>
      <c r="V1265" s="77">
        <v>6.1996445361246332E-3</v>
      </c>
      <c r="W1265" s="80">
        <v>1.2889858173200142E-4</v>
      </c>
      <c r="X1265" s="86">
        <f t="shared" si="44"/>
        <v>11059.473494249722</v>
      </c>
    </row>
    <row r="1266" spans="1:24" x14ac:dyDescent="0.3">
      <c r="A1266" s="92">
        <v>2010</v>
      </c>
      <c r="B1266" s="100">
        <v>40193</v>
      </c>
      <c r="C1266" s="33">
        <v>1</v>
      </c>
      <c r="D1266" s="2">
        <v>15</v>
      </c>
      <c r="E1266" s="33">
        <v>15</v>
      </c>
      <c r="F1266" s="92">
        <v>380</v>
      </c>
      <c r="G1266" s="4">
        <v>-6.5272083333333351</v>
      </c>
      <c r="H1266" s="37">
        <v>209.41041666666669</v>
      </c>
      <c r="I1266" s="4">
        <v>-4.5704270833333336</v>
      </c>
      <c r="J1266" s="37">
        <v>6.076458333333334</v>
      </c>
      <c r="K1266" s="4">
        <v>6.873298611111113</v>
      </c>
      <c r="L1266" s="37">
        <v>5.4722986111111132</v>
      </c>
      <c r="M1266" s="4">
        <v>2.4580138888888885</v>
      </c>
      <c r="N1266" s="63">
        <v>104.107252173913</v>
      </c>
      <c r="O1266" s="6">
        <v>104.107252173913</v>
      </c>
      <c r="P1266" s="37">
        <v>8.9948665878260829</v>
      </c>
      <c r="Q1266" s="7">
        <f t="shared" si="45"/>
        <v>8.9948665878260847</v>
      </c>
      <c r="R1266" s="60">
        <v>209.41041666666669</v>
      </c>
      <c r="S1266" s="61">
        <v>1527.9840462500003</v>
      </c>
      <c r="T1266" s="91"/>
      <c r="U1266" s="89">
        <v>69434.891359158137</v>
      </c>
      <c r="V1266" s="77">
        <v>5.8867542563035323E-3</v>
      </c>
      <c r="W1266" s="80">
        <v>1.2926353969986408E-4</v>
      </c>
      <c r="X1266" s="86">
        <f t="shared" si="44"/>
        <v>11068.468360837547</v>
      </c>
    </row>
    <row r="1267" spans="1:24" x14ac:dyDescent="0.3">
      <c r="A1267" s="92">
        <v>2010</v>
      </c>
      <c r="B1267" s="100">
        <v>40194</v>
      </c>
      <c r="C1267" s="33">
        <v>1</v>
      </c>
      <c r="D1267" s="2">
        <v>16</v>
      </c>
      <c r="E1267" s="33">
        <v>16</v>
      </c>
      <c r="F1267" s="92">
        <v>381</v>
      </c>
      <c r="G1267" s="4">
        <v>-13.209999999999999</v>
      </c>
      <c r="H1267" s="37">
        <v>208.72291666666663</v>
      </c>
      <c r="I1267" s="4">
        <v>-10.93403125</v>
      </c>
      <c r="J1267" s="37">
        <v>6.2711527777777762</v>
      </c>
      <c r="K1267" s="4">
        <v>6.9165000000000019</v>
      </c>
      <c r="L1267" s="37">
        <v>6.0347083333333345</v>
      </c>
      <c r="M1267" s="4">
        <v>2.986548611111111</v>
      </c>
      <c r="N1267" s="63" t="s">
        <v>27</v>
      </c>
      <c r="O1267" s="6">
        <v>108.445397515528</v>
      </c>
      <c r="P1267" s="37" t="s">
        <v>27</v>
      </c>
      <c r="Q1267" s="7">
        <f t="shared" si="45"/>
        <v>9.3696823453416194</v>
      </c>
      <c r="R1267" s="60">
        <v>208.72291666666663</v>
      </c>
      <c r="S1267" s="61">
        <v>1522.9676337499998</v>
      </c>
      <c r="T1267" s="91"/>
      <c r="U1267" s="89">
        <v>69411.36066926588</v>
      </c>
      <c r="V1267" s="77" t="s">
        <v>27</v>
      </c>
      <c r="W1267" s="80" t="s">
        <v>27</v>
      </c>
      <c r="X1267" s="86">
        <f t="shared" si="44"/>
        <v>11077.838043182888</v>
      </c>
    </row>
    <row r="1268" spans="1:24" x14ac:dyDescent="0.3">
      <c r="A1268" s="92">
        <v>2010</v>
      </c>
      <c r="B1268" s="100">
        <v>40195</v>
      </c>
      <c r="C1268" s="33">
        <v>1</v>
      </c>
      <c r="D1268" s="2">
        <v>17</v>
      </c>
      <c r="E1268" s="33">
        <v>17</v>
      </c>
      <c r="F1268" s="92">
        <v>382</v>
      </c>
      <c r="G1268" s="4">
        <v>-12.836520833333326</v>
      </c>
      <c r="H1268" s="37">
        <v>205.9083333333333</v>
      </c>
      <c r="I1268" s="4">
        <v>-11.572406249999997</v>
      </c>
      <c r="J1268" s="37">
        <v>6.1562361111111095</v>
      </c>
      <c r="K1268" s="4">
        <v>6.9005347222222229</v>
      </c>
      <c r="L1268" s="37">
        <v>6.0565347222222208</v>
      </c>
      <c r="M1268" s="4">
        <v>3.3828472222222215</v>
      </c>
      <c r="N1268" s="63">
        <v>112.783542857143</v>
      </c>
      <c r="O1268" s="6">
        <v>112.783542857143</v>
      </c>
      <c r="P1268" s="37">
        <v>9.7444981028571558</v>
      </c>
      <c r="Q1268" s="7">
        <f t="shared" si="45"/>
        <v>9.7444981028571558</v>
      </c>
      <c r="R1268" s="60">
        <v>205.9083333333333</v>
      </c>
      <c r="S1268" s="61">
        <v>1502.4307449999997</v>
      </c>
      <c r="T1268" s="91"/>
      <c r="U1268" s="89">
        <v>69387.829979373622</v>
      </c>
      <c r="V1268" s="77">
        <v>6.4858218159381167E-3</v>
      </c>
      <c r="W1268" s="80">
        <v>1.4013786991927762E-4</v>
      </c>
      <c r="X1268" s="86">
        <f t="shared" si="44"/>
        <v>11087.582541285745</v>
      </c>
    </row>
    <row r="1269" spans="1:24" x14ac:dyDescent="0.3">
      <c r="A1269" s="92">
        <v>2010</v>
      </c>
      <c r="B1269" s="100">
        <v>40196</v>
      </c>
      <c r="C1269" s="33">
        <v>1</v>
      </c>
      <c r="D1269" s="2">
        <v>18</v>
      </c>
      <c r="E1269" s="33">
        <v>18</v>
      </c>
      <c r="F1269" s="92">
        <v>383</v>
      </c>
      <c r="G1269" s="4">
        <v>-1.5427083333333329</v>
      </c>
      <c r="H1269" s="37">
        <v>203.19583333333335</v>
      </c>
      <c r="I1269" s="4">
        <v>0.98883333333333301</v>
      </c>
      <c r="J1269" s="37">
        <v>5.4668680555555556</v>
      </c>
      <c r="K1269" s="4">
        <v>6.5087986111111116</v>
      </c>
      <c r="L1269" s="37">
        <v>5.6804861111111107</v>
      </c>
      <c r="M1269" s="4">
        <v>2.9773402777777775</v>
      </c>
      <c r="N1269" s="63">
        <v>216.151344827586</v>
      </c>
      <c r="O1269" s="6">
        <v>216.151344827586</v>
      </c>
      <c r="P1269" s="37">
        <v>18.675476193103428</v>
      </c>
      <c r="Q1269" s="7">
        <f t="shared" si="45"/>
        <v>18.675476193103432</v>
      </c>
      <c r="R1269" s="60">
        <v>203.19583333333335</v>
      </c>
      <c r="S1269" s="61">
        <v>1482.6387175000002</v>
      </c>
      <c r="T1269" s="91"/>
      <c r="U1269" s="89">
        <v>69364.299289481365</v>
      </c>
      <c r="V1269" s="77">
        <v>1.2596107178823505E-2</v>
      </c>
      <c r="W1269" s="80">
        <v>2.6867370597002645E-4</v>
      </c>
      <c r="X1269" s="86">
        <f t="shared" si="44"/>
        <v>11106.258017478849</v>
      </c>
    </row>
    <row r="1270" spans="1:24" x14ac:dyDescent="0.3">
      <c r="A1270" s="92">
        <v>2010</v>
      </c>
      <c r="B1270" s="100">
        <v>40197</v>
      </c>
      <c r="C1270" s="33">
        <v>1</v>
      </c>
      <c r="D1270" s="2">
        <v>19</v>
      </c>
      <c r="E1270" s="33">
        <v>19</v>
      </c>
      <c r="F1270" s="92">
        <v>384</v>
      </c>
      <c r="G1270" s="4">
        <v>-10.028333333333331</v>
      </c>
      <c r="H1270" s="37">
        <v>202.70624999999993</v>
      </c>
      <c r="I1270" s="4">
        <v>-7.1251666666666669</v>
      </c>
      <c r="J1270" s="37">
        <v>5.8313055555555549</v>
      </c>
      <c r="K1270" s="4">
        <v>6.630097222222223</v>
      </c>
      <c r="L1270" s="37">
        <v>5.7673888888888882</v>
      </c>
      <c r="M1270" s="4">
        <v>3.0905833333333335</v>
      </c>
      <c r="N1270" s="63">
        <v>138.20634999999999</v>
      </c>
      <c r="O1270" s="6">
        <v>138.20634999999999</v>
      </c>
      <c r="P1270" s="37">
        <v>11.941028639999999</v>
      </c>
      <c r="Q1270" s="7">
        <f t="shared" si="45"/>
        <v>11.941028640000001</v>
      </c>
      <c r="R1270" s="60">
        <v>202.70624999999993</v>
      </c>
      <c r="S1270" s="61">
        <v>1479.0664237499993</v>
      </c>
      <c r="T1270" s="91"/>
      <c r="U1270" s="89">
        <v>69340.768599589108</v>
      </c>
      <c r="V1270" s="77">
        <v>8.0733552247943818E-3</v>
      </c>
      <c r="W1270" s="80">
        <v>1.7185126104967991E-4</v>
      </c>
      <c r="X1270" s="86">
        <f t="shared" si="44"/>
        <v>11118.199046118849</v>
      </c>
    </row>
    <row r="1271" spans="1:24" x14ac:dyDescent="0.3">
      <c r="A1271" s="92">
        <v>2010</v>
      </c>
      <c r="B1271" s="100">
        <v>40198</v>
      </c>
      <c r="C1271" s="33">
        <v>1</v>
      </c>
      <c r="D1271" s="2">
        <v>20</v>
      </c>
      <c r="E1271" s="33">
        <v>20</v>
      </c>
      <c r="F1271" s="92">
        <v>385</v>
      </c>
      <c r="G1271" s="4">
        <v>-10.523541666666668</v>
      </c>
      <c r="H1271" s="37">
        <v>202.51250000000002</v>
      </c>
      <c r="I1271" s="4">
        <v>-8.4178854166666675</v>
      </c>
      <c r="J1271" s="37">
        <v>5.7563055555555556</v>
      </c>
      <c r="K1271" s="4">
        <v>6.5880972222222232</v>
      </c>
      <c r="L1271" s="37">
        <v>5.7473750000000008</v>
      </c>
      <c r="M1271" s="4">
        <v>2.8635277777777781</v>
      </c>
      <c r="N1271" s="63">
        <v>188.60376086956501</v>
      </c>
      <c r="O1271" s="6">
        <v>188.60376086956501</v>
      </c>
      <c r="P1271" s="37">
        <v>16.295364939130415</v>
      </c>
      <c r="Q1271" s="7">
        <f t="shared" si="45"/>
        <v>16.295364939130419</v>
      </c>
      <c r="R1271" s="60">
        <v>202.51250000000002</v>
      </c>
      <c r="S1271" s="61">
        <v>1477.6527074999999</v>
      </c>
      <c r="T1271" s="91"/>
      <c r="U1271" s="89">
        <v>69317.237909696851</v>
      </c>
      <c r="V1271" s="77">
        <v>1.1027872013783331E-2</v>
      </c>
      <c r="W1271" s="80">
        <v>2.3460249876917021E-4</v>
      </c>
      <c r="X1271" s="86">
        <f t="shared" si="44"/>
        <v>11134.49441105798</v>
      </c>
    </row>
    <row r="1272" spans="1:24" x14ac:dyDescent="0.3">
      <c r="A1272" s="92">
        <v>2010</v>
      </c>
      <c r="B1272" s="100">
        <v>40199</v>
      </c>
      <c r="C1272" s="33">
        <v>1</v>
      </c>
      <c r="D1272" s="2">
        <v>21</v>
      </c>
      <c r="E1272" s="33">
        <v>21</v>
      </c>
      <c r="F1272" s="92">
        <v>386</v>
      </c>
      <c r="G1272" s="4">
        <v>-11.803749999999999</v>
      </c>
      <c r="H1272" s="37">
        <v>206.89583333333334</v>
      </c>
      <c r="I1272" s="4">
        <v>-11.099437500000001</v>
      </c>
      <c r="J1272" s="37">
        <v>5.5522847222222218</v>
      </c>
      <c r="K1272" s="4">
        <v>6.4714652777777752</v>
      </c>
      <c r="L1272" s="37">
        <v>5.7033749999999985</v>
      </c>
      <c r="M1272" s="4">
        <v>2.6531458333333333</v>
      </c>
      <c r="N1272" s="63">
        <v>180.63969166666701</v>
      </c>
      <c r="O1272" s="6">
        <v>180.63969166666701</v>
      </c>
      <c r="P1272" s="37">
        <v>15.607269360000029</v>
      </c>
      <c r="Q1272" s="7">
        <f t="shared" si="45"/>
        <v>15.607269360000029</v>
      </c>
      <c r="R1272" s="60">
        <v>206.89583333333334</v>
      </c>
      <c r="S1272" s="61">
        <v>1509.6361374999999</v>
      </c>
      <c r="T1272" s="91"/>
      <c r="U1272" s="89">
        <v>69293.707219804593</v>
      </c>
      <c r="V1272" s="77">
        <v>1.0338431210216064E-2</v>
      </c>
      <c r="W1272" s="80">
        <v>2.2477762827911814E-4</v>
      </c>
      <c r="X1272" s="86">
        <f t="shared" si="44"/>
        <v>11150.10168041798</v>
      </c>
    </row>
    <row r="1273" spans="1:24" x14ac:dyDescent="0.3">
      <c r="A1273" s="92">
        <v>2010</v>
      </c>
      <c r="B1273" s="100">
        <v>40200</v>
      </c>
      <c r="C1273" s="33">
        <v>1</v>
      </c>
      <c r="D1273" s="2">
        <v>22</v>
      </c>
      <c r="E1273" s="33">
        <v>22</v>
      </c>
      <c r="F1273" s="92">
        <v>387</v>
      </c>
      <c r="G1273" s="4">
        <v>-13.624375000000001</v>
      </c>
      <c r="H1273" s="37">
        <v>204.63958333333332</v>
      </c>
      <c r="I1273" s="4">
        <v>-11.690312500000003</v>
      </c>
      <c r="J1273" s="37">
        <v>5.6197013888888891</v>
      </c>
      <c r="K1273" s="4">
        <v>6.3908125000000027</v>
      </c>
      <c r="L1273" s="37">
        <v>5.577263888888889</v>
      </c>
      <c r="M1273" s="4">
        <v>2.5014791666666665</v>
      </c>
      <c r="N1273" s="63">
        <v>151.927222727273</v>
      </c>
      <c r="O1273" s="6">
        <v>151.927222727273</v>
      </c>
      <c r="P1273" s="37">
        <v>13.126512043636387</v>
      </c>
      <c r="Q1273" s="7">
        <f t="shared" si="45"/>
        <v>13.126512043636385</v>
      </c>
      <c r="R1273" s="60">
        <v>204.63958333333332</v>
      </c>
      <c r="S1273" s="61">
        <v>1493.1731837499997</v>
      </c>
      <c r="T1273" s="91"/>
      <c r="U1273" s="89">
        <v>69270.176529912336</v>
      </c>
      <c r="V1273" s="77">
        <v>8.7910178045590617E-3</v>
      </c>
      <c r="W1273" s="80">
        <v>1.8911813376842174E-4</v>
      </c>
      <c r="X1273" s="86">
        <f t="shared" si="44"/>
        <v>11163.228192461616</v>
      </c>
    </row>
    <row r="1274" spans="1:24" x14ac:dyDescent="0.3">
      <c r="A1274" s="92">
        <v>2010</v>
      </c>
      <c r="B1274" s="100">
        <v>40201</v>
      </c>
      <c r="C1274" s="33">
        <v>1</v>
      </c>
      <c r="D1274" s="2">
        <v>23</v>
      </c>
      <c r="E1274" s="33">
        <v>23</v>
      </c>
      <c r="F1274" s="92">
        <v>388</v>
      </c>
      <c r="G1274" s="4">
        <v>-19.687083333333337</v>
      </c>
      <c r="H1274" s="37">
        <v>207.28958333333324</v>
      </c>
      <c r="I1274" s="4">
        <v>-19.329895833333332</v>
      </c>
      <c r="J1274" s="37">
        <v>5.6770416666666668</v>
      </c>
      <c r="K1274" s="4">
        <v>6.3677499999999982</v>
      </c>
      <c r="L1274" s="37">
        <v>5.6598611111111117</v>
      </c>
      <c r="M1274" s="4">
        <v>2.5069652777777778</v>
      </c>
      <c r="N1274" s="63" t="s">
        <v>27</v>
      </c>
      <c r="O1274" s="6">
        <v>126.207753671329</v>
      </c>
      <c r="P1274" s="37" t="s">
        <v>27</v>
      </c>
      <c r="Q1274" s="7">
        <f t="shared" si="45"/>
        <v>10.904349917202826</v>
      </c>
      <c r="R1274" s="60">
        <v>207.28958333333324</v>
      </c>
      <c r="S1274" s="61">
        <v>1512.5091737499993</v>
      </c>
      <c r="T1274" s="91"/>
      <c r="U1274" s="89">
        <v>69246.645840020079</v>
      </c>
      <c r="V1274" s="77" t="s">
        <v>27</v>
      </c>
      <c r="W1274" s="80" t="s">
        <v>27</v>
      </c>
      <c r="X1274" s="86">
        <f t="shared" si="44"/>
        <v>11174.132542378818</v>
      </c>
    </row>
    <row r="1275" spans="1:24" x14ac:dyDescent="0.3">
      <c r="A1275" s="92">
        <v>2010</v>
      </c>
      <c r="B1275" s="100">
        <v>40202</v>
      </c>
      <c r="C1275" s="33">
        <v>1</v>
      </c>
      <c r="D1275" s="2">
        <v>24</v>
      </c>
      <c r="E1275" s="33">
        <v>24</v>
      </c>
      <c r="F1275" s="92">
        <v>389</v>
      </c>
      <c r="G1275" s="4">
        <v>-16.081666666666667</v>
      </c>
      <c r="H1275" s="37">
        <v>206.96875000000003</v>
      </c>
      <c r="I1275" s="4">
        <v>-14.142468749999999</v>
      </c>
      <c r="J1275" s="37">
        <v>5.6681805555555549</v>
      </c>
      <c r="K1275" s="4">
        <v>6.3072083333333326</v>
      </c>
      <c r="L1275" s="37">
        <v>5.6023472222222219</v>
      </c>
      <c r="M1275" s="4">
        <v>2.4228888888888886</v>
      </c>
      <c r="N1275" s="63">
        <v>100.488284615385</v>
      </c>
      <c r="O1275" s="6">
        <v>100.488284615385</v>
      </c>
      <c r="P1275" s="37">
        <v>8.6821877907692642</v>
      </c>
      <c r="Q1275" s="7">
        <f t="shared" si="45"/>
        <v>8.6821877907692642</v>
      </c>
      <c r="R1275" s="60">
        <v>206.96875000000003</v>
      </c>
      <c r="S1275" s="61">
        <v>1510.1681812500001</v>
      </c>
      <c r="T1275" s="91"/>
      <c r="U1275" s="89">
        <v>69223.115150127822</v>
      </c>
      <c r="V1275" s="77">
        <v>5.7491529079779858E-3</v>
      </c>
      <c r="W1275" s="80">
        <v>1.2517814922596217E-4</v>
      </c>
      <c r="X1275" s="86">
        <f t="shared" si="44"/>
        <v>11182.814730169588</v>
      </c>
    </row>
    <row r="1276" spans="1:24" x14ac:dyDescent="0.3">
      <c r="A1276" s="92">
        <v>2010</v>
      </c>
      <c r="B1276" s="100">
        <v>40203</v>
      </c>
      <c r="C1276" s="33">
        <v>1</v>
      </c>
      <c r="D1276" s="2">
        <v>25</v>
      </c>
      <c r="E1276" s="33">
        <v>25</v>
      </c>
      <c r="F1276" s="92">
        <v>390</v>
      </c>
      <c r="G1276" s="4">
        <v>-4.6300624999999984</v>
      </c>
      <c r="H1276" s="37">
        <v>207.46041666666665</v>
      </c>
      <c r="I1276" s="4">
        <v>-2.0134895833333335</v>
      </c>
      <c r="J1276" s="37">
        <v>5.3685555555555551</v>
      </c>
      <c r="K1276" s="4">
        <v>6.1410555555555559</v>
      </c>
      <c r="L1276" s="37">
        <v>5.3539513888888903</v>
      </c>
      <c r="M1276" s="4">
        <v>2.2867569444444436</v>
      </c>
      <c r="N1276" s="63">
        <v>120.578761904762</v>
      </c>
      <c r="O1276" s="6">
        <v>120.578761904762</v>
      </c>
      <c r="P1276" s="37">
        <v>10.418005028571438</v>
      </c>
      <c r="Q1276" s="7">
        <f t="shared" si="45"/>
        <v>10.418005028571438</v>
      </c>
      <c r="R1276" s="60">
        <v>207.46041666666665</v>
      </c>
      <c r="S1276" s="61">
        <v>1513.7556762499996</v>
      </c>
      <c r="T1276" s="91"/>
      <c r="U1276" s="89">
        <v>69199.584460235565</v>
      </c>
      <c r="V1276" s="77">
        <v>6.8822235926340363E-3</v>
      </c>
      <c r="W1276" s="80">
        <v>1.5025943765193636E-4</v>
      </c>
      <c r="X1276" s="86">
        <f t="shared" si="44"/>
        <v>11193.23273519816</v>
      </c>
    </row>
    <row r="1277" spans="1:24" x14ac:dyDescent="0.3">
      <c r="A1277" s="92">
        <v>2010</v>
      </c>
      <c r="B1277" s="100">
        <v>40204</v>
      </c>
      <c r="C1277" s="33">
        <v>1</v>
      </c>
      <c r="D1277" s="2">
        <v>26</v>
      </c>
      <c r="E1277" s="33">
        <v>26</v>
      </c>
      <c r="F1277" s="92">
        <v>391</v>
      </c>
      <c r="G1277" s="4">
        <v>-3.9290416666666665</v>
      </c>
      <c r="H1277" s="37">
        <v>205.85416666666671</v>
      </c>
      <c r="I1277" s="4">
        <v>-2.1057291666666664</v>
      </c>
      <c r="J1277" s="37">
        <v>5.4291527777777766</v>
      </c>
      <c r="K1277" s="4">
        <v>6.1948680555555553</v>
      </c>
      <c r="L1277" s="37">
        <v>5.5149791666666665</v>
      </c>
      <c r="M1277" s="4">
        <v>2.274729166666666</v>
      </c>
      <c r="N1277" s="63">
        <v>102.4426</v>
      </c>
      <c r="O1277" s="6">
        <v>102.4426</v>
      </c>
      <c r="P1277" s="37">
        <v>8.8510406400000008</v>
      </c>
      <c r="Q1277" s="7">
        <f t="shared" si="45"/>
        <v>8.8510406400000008</v>
      </c>
      <c r="R1277" s="60">
        <v>205.85416666666671</v>
      </c>
      <c r="S1277" s="61">
        <v>1502.0355125000001</v>
      </c>
      <c r="T1277" s="91"/>
      <c r="U1277" s="89">
        <v>69176.053770343307</v>
      </c>
      <c r="V1277" s="77">
        <v>5.8926973206300942E-3</v>
      </c>
      <c r="W1277" s="80">
        <v>1.2770545068059095E-4</v>
      </c>
      <c r="X1277" s="86">
        <f t="shared" si="44"/>
        <v>11202.08377583816</v>
      </c>
    </row>
    <row r="1278" spans="1:24" x14ac:dyDescent="0.3">
      <c r="A1278" s="92">
        <v>2010</v>
      </c>
      <c r="B1278" s="100">
        <v>40205</v>
      </c>
      <c r="C1278" s="33">
        <v>1</v>
      </c>
      <c r="D1278" s="2">
        <v>27</v>
      </c>
      <c r="E1278" s="33">
        <v>27</v>
      </c>
      <c r="F1278" s="92">
        <v>392</v>
      </c>
      <c r="G1278" s="4">
        <v>-4.9658124999999993</v>
      </c>
      <c r="H1278" s="37">
        <v>206.47083333333339</v>
      </c>
      <c r="I1278" s="4">
        <v>-3.2893958333333337</v>
      </c>
      <c r="J1278" s="37">
        <v>5.4445000000000014</v>
      </c>
      <c r="K1278" s="4">
        <v>6.1561944444444459</v>
      </c>
      <c r="L1278" s="37">
        <v>5.5283958333333336</v>
      </c>
      <c r="M1278" s="4">
        <v>2.2705625</v>
      </c>
      <c r="N1278" s="63">
        <v>131.383030434783</v>
      </c>
      <c r="O1278" s="6">
        <v>131.383030434783</v>
      </c>
      <c r="P1278" s="37">
        <v>11.35149382956525</v>
      </c>
      <c r="Q1278" s="7">
        <f t="shared" si="45"/>
        <v>11.351493829565252</v>
      </c>
      <c r="R1278" s="60">
        <v>206.47083333333339</v>
      </c>
      <c r="S1278" s="61">
        <v>1506.5350825000005</v>
      </c>
      <c r="T1278" s="91"/>
      <c r="U1278" s="89">
        <v>69152.52308045105</v>
      </c>
      <c r="V1278" s="77">
        <v>7.5348353725212674E-3</v>
      </c>
      <c r="W1278" s="80">
        <v>1.6384231545075878E-4</v>
      </c>
      <c r="X1278" s="86">
        <f t="shared" si="44"/>
        <v>11213.435269667725</v>
      </c>
    </row>
    <row r="1279" spans="1:24" x14ac:dyDescent="0.3">
      <c r="A1279" s="92">
        <v>2010</v>
      </c>
      <c r="B1279" s="100">
        <v>40206</v>
      </c>
      <c r="C1279" s="33">
        <v>1</v>
      </c>
      <c r="D1279" s="2">
        <v>28</v>
      </c>
      <c r="E1279" s="33">
        <v>28</v>
      </c>
      <c r="F1279" s="92">
        <v>393</v>
      </c>
      <c r="G1279" s="4">
        <v>-6.1017500000000018</v>
      </c>
      <c r="H1279" s="37">
        <v>206.06874999999994</v>
      </c>
      <c r="I1279" s="4">
        <v>-3.9360208333333331</v>
      </c>
      <c r="J1279" s="37">
        <v>5.3781249999999998</v>
      </c>
      <c r="K1279" s="4">
        <v>6.1335347222222216</v>
      </c>
      <c r="L1279" s="37">
        <v>5.4904791666666668</v>
      </c>
      <c r="M1279" s="4">
        <v>2.2920000000000003</v>
      </c>
      <c r="N1279" s="63">
        <v>116.63684000000001</v>
      </c>
      <c r="O1279" s="6">
        <v>116.63684000000001</v>
      </c>
      <c r="P1279" s="37">
        <v>10.077422975999999</v>
      </c>
      <c r="Q1279" s="7">
        <f t="shared" si="45"/>
        <v>10.077422975999999</v>
      </c>
      <c r="R1279" s="60">
        <v>206.06874999999994</v>
      </c>
      <c r="S1279" s="61">
        <v>1503.6012412499995</v>
      </c>
      <c r="T1279" s="91"/>
      <c r="U1279" s="89">
        <v>69128.992390558793</v>
      </c>
      <c r="V1279" s="77">
        <v>6.7021911791069443E-3</v>
      </c>
      <c r="W1279" s="80">
        <v>1.4550588695435074E-4</v>
      </c>
      <c r="X1279" s="86">
        <f t="shared" si="44"/>
        <v>11223.512692643726</v>
      </c>
    </row>
    <row r="1280" spans="1:24" x14ac:dyDescent="0.3">
      <c r="A1280" s="92">
        <v>2010</v>
      </c>
      <c r="B1280" s="100">
        <v>40207</v>
      </c>
      <c r="C1280" s="33">
        <v>1</v>
      </c>
      <c r="D1280" s="2">
        <v>29</v>
      </c>
      <c r="E1280" s="33">
        <v>29</v>
      </c>
      <c r="F1280" s="92">
        <v>394</v>
      </c>
      <c r="G1280" s="4">
        <v>-9.9174999999999986</v>
      </c>
      <c r="H1280" s="37">
        <v>207.89999999999995</v>
      </c>
      <c r="I1280" s="4">
        <v>-9.7516145833333336</v>
      </c>
      <c r="J1280" s="37">
        <v>5.3603402777777776</v>
      </c>
      <c r="K1280" s="4">
        <v>6.1077569444444437</v>
      </c>
      <c r="L1280" s="37">
        <v>5.3530833333333332</v>
      </c>
      <c r="M1280" s="4">
        <v>2.2196180555555558</v>
      </c>
      <c r="N1280" s="63" t="s">
        <v>27</v>
      </c>
      <c r="O1280" s="6">
        <v>114.65941896551701</v>
      </c>
      <c r="P1280" s="37" t="s">
        <v>27</v>
      </c>
      <c r="Q1280" s="7">
        <f t="shared" si="45"/>
        <v>9.9065737986206699</v>
      </c>
      <c r="R1280" s="60">
        <v>207.89999999999995</v>
      </c>
      <c r="S1280" s="61">
        <v>1516.9631399999996</v>
      </c>
      <c r="T1280" s="91"/>
      <c r="U1280" s="89">
        <v>69105.461700666536</v>
      </c>
      <c r="V1280" s="77" t="s">
        <v>27</v>
      </c>
      <c r="W1280" s="80" t="s">
        <v>27</v>
      </c>
      <c r="X1280" s="86">
        <f t="shared" si="44"/>
        <v>11233.419266442346</v>
      </c>
    </row>
    <row r="1281" spans="1:24" x14ac:dyDescent="0.3">
      <c r="A1281" s="92">
        <v>2010</v>
      </c>
      <c r="B1281" s="100">
        <v>40208</v>
      </c>
      <c r="C1281" s="33">
        <v>1</v>
      </c>
      <c r="D1281" s="2">
        <v>30</v>
      </c>
      <c r="E1281" s="33">
        <v>30</v>
      </c>
      <c r="F1281" s="92">
        <v>395</v>
      </c>
      <c r="G1281" s="4">
        <v>-11.995416666666669</v>
      </c>
      <c r="H1281" s="37">
        <v>208.02291666666665</v>
      </c>
      <c r="I1281" s="4">
        <v>-11.597447916666665</v>
      </c>
      <c r="J1281" s="37">
        <v>5.2371249999999998</v>
      </c>
      <c r="K1281" s="4">
        <v>6.0394722222222201</v>
      </c>
      <c r="L1281" s="37">
        <v>5.3390347222222223</v>
      </c>
      <c r="M1281" s="4">
        <v>2.0832361111111117</v>
      </c>
      <c r="N1281" s="63" t="s">
        <v>27</v>
      </c>
      <c r="O1281" s="6">
        <v>112.681997931034</v>
      </c>
      <c r="P1281" s="37" t="s">
        <v>27</v>
      </c>
      <c r="Q1281" s="7">
        <f t="shared" si="45"/>
        <v>9.7357246212413386</v>
      </c>
      <c r="R1281" s="60">
        <v>208.02291666666665</v>
      </c>
      <c r="S1281" s="61">
        <v>1517.86001375</v>
      </c>
      <c r="T1281" s="91"/>
      <c r="U1281" s="89">
        <v>69081.931010774279</v>
      </c>
      <c r="V1281" s="77" t="s">
        <v>27</v>
      </c>
      <c r="W1281" s="80" t="s">
        <v>27</v>
      </c>
      <c r="X1281" s="86">
        <f t="shared" si="44"/>
        <v>11243.154991063588</v>
      </c>
    </row>
    <row r="1282" spans="1:24" x14ac:dyDescent="0.3">
      <c r="A1282" s="92">
        <v>2010</v>
      </c>
      <c r="B1282" s="100">
        <v>40209</v>
      </c>
      <c r="C1282" s="33">
        <v>1</v>
      </c>
      <c r="D1282" s="2">
        <v>31</v>
      </c>
      <c r="E1282" s="33">
        <v>31</v>
      </c>
      <c r="F1282" s="92">
        <v>396</v>
      </c>
      <c r="G1282" s="4">
        <v>-16.198125000000005</v>
      </c>
      <c r="H1282" s="37">
        <v>208.24374999999989</v>
      </c>
      <c r="I1282" s="4">
        <v>-14.413229166666667</v>
      </c>
      <c r="J1282" s="37">
        <v>5.4113263888888889</v>
      </c>
      <c r="K1282" s="4">
        <v>6.0294652777777777</v>
      </c>
      <c r="L1282" s="37">
        <v>5.4286944444444449</v>
      </c>
      <c r="M1282" s="4">
        <v>2.1191458333333331</v>
      </c>
      <c r="N1282" s="63" t="s">
        <v>27</v>
      </c>
      <c r="O1282" s="6">
        <v>110.704576896552</v>
      </c>
      <c r="P1282" s="37" t="s">
        <v>27</v>
      </c>
      <c r="Q1282" s="7">
        <f t="shared" si="45"/>
        <v>9.5648754438620909</v>
      </c>
      <c r="R1282" s="60">
        <v>208.24374999999989</v>
      </c>
      <c r="S1282" s="61">
        <v>1519.4713462499992</v>
      </c>
      <c r="T1282" s="91"/>
      <c r="U1282" s="89">
        <v>69058.400320882021</v>
      </c>
      <c r="V1282" s="77" t="s">
        <v>27</v>
      </c>
      <c r="W1282" s="80" t="s">
        <v>27</v>
      </c>
      <c r="X1282" s="86">
        <f t="shared" si="44"/>
        <v>11252.71986650745</v>
      </c>
    </row>
    <row r="1283" spans="1:24" x14ac:dyDescent="0.3">
      <c r="A1283" s="92">
        <v>2010</v>
      </c>
      <c r="B1283" s="100">
        <v>40210</v>
      </c>
      <c r="C1283" s="33">
        <v>2</v>
      </c>
      <c r="D1283" s="2">
        <v>1</v>
      </c>
      <c r="E1283" s="33">
        <v>32</v>
      </c>
      <c r="F1283" s="92">
        <v>397</v>
      </c>
      <c r="G1283" s="4">
        <v>-11.831041666666669</v>
      </c>
      <c r="H1283" s="37">
        <v>207.88541666666671</v>
      </c>
      <c r="I1283" s="4">
        <v>-8.4258750000000013</v>
      </c>
      <c r="J1283" s="37">
        <v>5.4887430555555552</v>
      </c>
      <c r="K1283" s="4">
        <v>6.0945486111111116</v>
      </c>
      <c r="L1283" s="37">
        <v>5.4185555555555558</v>
      </c>
      <c r="M1283" s="4">
        <v>2.0639444444444446</v>
      </c>
      <c r="N1283" s="63" t="s">
        <v>27</v>
      </c>
      <c r="O1283" s="6">
        <v>108.727155862069</v>
      </c>
      <c r="P1283" s="37" t="s">
        <v>27</v>
      </c>
      <c r="Q1283" s="7">
        <f t="shared" si="45"/>
        <v>9.3940262664827614</v>
      </c>
      <c r="R1283" s="60">
        <v>207.88541666666671</v>
      </c>
      <c r="S1283" s="61">
        <v>1516.8567312500004</v>
      </c>
      <c r="T1283" s="91"/>
      <c r="U1283" s="89">
        <v>69034.869630989764</v>
      </c>
      <c r="V1283" s="77" t="s">
        <v>27</v>
      </c>
      <c r="W1283" s="80" t="s">
        <v>27</v>
      </c>
      <c r="X1283" s="86">
        <f t="shared" si="44"/>
        <v>11262.113892773932</v>
      </c>
    </row>
    <row r="1284" spans="1:24" x14ac:dyDescent="0.3">
      <c r="A1284" s="92">
        <v>2010</v>
      </c>
      <c r="B1284" s="100">
        <v>40211</v>
      </c>
      <c r="C1284" s="33">
        <v>2</v>
      </c>
      <c r="D1284" s="2">
        <v>2</v>
      </c>
      <c r="E1284" s="33">
        <v>33</v>
      </c>
      <c r="F1284" s="92">
        <v>398</v>
      </c>
      <c r="G1284" s="4">
        <v>-11.540416666666667</v>
      </c>
      <c r="H1284" s="37">
        <v>206.70208333333335</v>
      </c>
      <c r="I1284" s="4">
        <v>-9.8616666666666664</v>
      </c>
      <c r="J1284" s="37">
        <v>5.4025833333333333</v>
      </c>
      <c r="K1284" s="4">
        <v>6.0252222222222223</v>
      </c>
      <c r="L1284" s="37">
        <v>5.4377777777777778</v>
      </c>
      <c r="M1284" s="4">
        <v>2.0900277777777778</v>
      </c>
      <c r="N1284" s="63" t="s">
        <v>27</v>
      </c>
      <c r="O1284" s="6">
        <v>106.749734827586</v>
      </c>
      <c r="P1284" s="37" t="s">
        <v>27</v>
      </c>
      <c r="Q1284" s="7">
        <f t="shared" si="45"/>
        <v>9.2231770891034301</v>
      </c>
      <c r="R1284" s="60">
        <v>206.70208333333335</v>
      </c>
      <c r="S1284" s="61">
        <v>1508.2224212500003</v>
      </c>
      <c r="T1284" s="91"/>
      <c r="U1284" s="89">
        <v>69011.338941097507</v>
      </c>
      <c r="V1284" s="77" t="s">
        <v>27</v>
      </c>
      <c r="W1284" s="80" t="s">
        <v>27</v>
      </c>
      <c r="X1284" s="86">
        <f t="shared" si="44"/>
        <v>11271.337069863035</v>
      </c>
    </row>
    <row r="1285" spans="1:24" x14ac:dyDescent="0.3">
      <c r="A1285" s="92">
        <v>2010</v>
      </c>
      <c r="B1285" s="100">
        <v>40212</v>
      </c>
      <c r="C1285" s="33">
        <v>2</v>
      </c>
      <c r="D1285" s="2">
        <v>3</v>
      </c>
      <c r="E1285" s="33">
        <v>34</v>
      </c>
      <c r="F1285" s="92">
        <v>399</v>
      </c>
      <c r="G1285" s="4">
        <v>-11.762291666666668</v>
      </c>
      <c r="H1285" s="37">
        <v>207.07916666666657</v>
      </c>
      <c r="I1285" s="4">
        <v>-13.751458333333332</v>
      </c>
      <c r="J1285" s="37">
        <v>5.3079652777777779</v>
      </c>
      <c r="K1285" s="4">
        <v>5.9755486111111118</v>
      </c>
      <c r="L1285" s="37">
        <v>5.3338680555555555</v>
      </c>
      <c r="M1285" s="4">
        <v>2.0374722222222226</v>
      </c>
      <c r="N1285" s="63">
        <v>104.772313793103</v>
      </c>
      <c r="O1285" s="6">
        <v>104.772313793103</v>
      </c>
      <c r="P1285" s="37">
        <v>9.0523279117240971</v>
      </c>
      <c r="Q1285" s="7">
        <f t="shared" si="45"/>
        <v>9.0523279117240989</v>
      </c>
      <c r="R1285" s="60">
        <v>207.07916666666657</v>
      </c>
      <c r="S1285" s="61">
        <v>1510.973847499999</v>
      </c>
      <c r="T1285" s="91"/>
      <c r="U1285" s="89">
        <v>68987.80825120525</v>
      </c>
      <c r="V1285" s="77">
        <v>5.991055322831524E-3</v>
      </c>
      <c r="W1285" s="80">
        <v>1.3099076248924085E-4</v>
      </c>
      <c r="X1285" s="86">
        <f t="shared" si="44"/>
        <v>11280.389397774759</v>
      </c>
    </row>
    <row r="1286" spans="1:24" x14ac:dyDescent="0.3">
      <c r="A1286" s="92">
        <v>2010</v>
      </c>
      <c r="B1286" s="100">
        <v>40213</v>
      </c>
      <c r="C1286" s="33">
        <v>2</v>
      </c>
      <c r="D1286" s="2">
        <v>4</v>
      </c>
      <c r="E1286" s="33">
        <v>35</v>
      </c>
      <c r="F1286" s="92">
        <v>400</v>
      </c>
      <c r="G1286" s="4">
        <v>-10.759583333333333</v>
      </c>
      <c r="H1286" s="37">
        <v>207.23958333333329</v>
      </c>
      <c r="I1286" s="4">
        <v>-10.394885416666668</v>
      </c>
      <c r="J1286" s="37">
        <v>5.3659166666666662</v>
      </c>
      <c r="K1286" s="4">
        <v>6.0127222222222221</v>
      </c>
      <c r="L1286" s="37">
        <v>5.3727847222222218</v>
      </c>
      <c r="M1286" s="4">
        <v>1.9357222222222223</v>
      </c>
      <c r="N1286" s="63">
        <v>120.2685125</v>
      </c>
      <c r="O1286" s="6">
        <v>120.2685125</v>
      </c>
      <c r="P1286" s="37">
        <v>10.391199479999999</v>
      </c>
      <c r="Q1286" s="7">
        <f t="shared" si="45"/>
        <v>10.391199480000001</v>
      </c>
      <c r="R1286" s="60">
        <v>207.23958333333329</v>
      </c>
      <c r="S1286" s="61">
        <v>1512.1443437499995</v>
      </c>
      <c r="T1286" s="91"/>
      <c r="U1286" s="89">
        <v>68964.277561312992</v>
      </c>
      <c r="V1286" s="77">
        <v>6.8718304062366413E-3</v>
      </c>
      <c r="W1286" s="80">
        <v>1.5041962302809444E-4</v>
      </c>
      <c r="X1286" s="86">
        <f t="shared" si="44"/>
        <v>11290.780597254759</v>
      </c>
    </row>
    <row r="1287" spans="1:24" x14ac:dyDescent="0.3">
      <c r="A1287" s="92">
        <v>2010</v>
      </c>
      <c r="B1287" s="100">
        <v>40214</v>
      </c>
      <c r="C1287" s="33">
        <v>2</v>
      </c>
      <c r="D1287" s="2">
        <v>5</v>
      </c>
      <c r="E1287" s="33">
        <v>36</v>
      </c>
      <c r="F1287" s="92">
        <v>401</v>
      </c>
      <c r="G1287" s="4">
        <v>-6.8058750000000003</v>
      </c>
      <c r="H1287" s="37">
        <v>207.13750000000005</v>
      </c>
      <c r="I1287" s="4">
        <v>-6.8647499999999999</v>
      </c>
      <c r="J1287" s="37">
        <v>5.2987499999999992</v>
      </c>
      <c r="K1287" s="4">
        <v>5.9341388888888886</v>
      </c>
      <c r="L1287" s="37">
        <v>5.2102777777777769</v>
      </c>
      <c r="M1287" s="4">
        <v>1.7962013888888884</v>
      </c>
      <c r="N1287" s="63">
        <v>141.58775652173901</v>
      </c>
      <c r="O1287" s="6">
        <v>141.58775652173901</v>
      </c>
      <c r="P1287" s="37">
        <v>12.233182163478249</v>
      </c>
      <c r="Q1287" s="7">
        <f t="shared" si="45"/>
        <v>12.233182163478251</v>
      </c>
      <c r="R1287" s="60">
        <v>207.13750000000005</v>
      </c>
      <c r="S1287" s="61">
        <v>1511.3994825000002</v>
      </c>
      <c r="T1287" s="91"/>
      <c r="U1287" s="89">
        <v>68940.746871420735</v>
      </c>
      <c r="V1287" s="77">
        <v>8.0939435967275764E-3</v>
      </c>
      <c r="W1287" s="80">
        <v>1.7714819669064664E-4</v>
      </c>
      <c r="X1287" s="86">
        <f t="shared" si="44"/>
        <v>11303.013779418237</v>
      </c>
    </row>
    <row r="1288" spans="1:24" x14ac:dyDescent="0.3">
      <c r="A1288" s="92">
        <v>2010</v>
      </c>
      <c r="B1288" s="100">
        <v>40215</v>
      </c>
      <c r="C1288" s="33">
        <v>2</v>
      </c>
      <c r="D1288" s="2">
        <v>6</v>
      </c>
      <c r="E1288" s="33">
        <v>37</v>
      </c>
      <c r="F1288" s="92">
        <v>402</v>
      </c>
      <c r="G1288" s="4">
        <v>-4.1757083333333345</v>
      </c>
      <c r="H1288" s="37">
        <v>207.96666666666661</v>
      </c>
      <c r="I1288" s="4">
        <v>-1.9226562500000004</v>
      </c>
      <c r="J1288" s="37">
        <v>5.0484166666666681</v>
      </c>
      <c r="K1288" s="4">
        <v>5.8300833333333344</v>
      </c>
      <c r="L1288" s="37">
        <v>5.0198333333333318</v>
      </c>
      <c r="M1288" s="4">
        <v>1.6620694444444439</v>
      </c>
      <c r="N1288" s="63">
        <v>97.174559459459502</v>
      </c>
      <c r="O1288" s="6">
        <v>97.174559459459502</v>
      </c>
      <c r="P1288" s="37">
        <v>8.3958819372973004</v>
      </c>
      <c r="Q1288" s="7">
        <f t="shared" si="45"/>
        <v>8.3958819372973004</v>
      </c>
      <c r="R1288" s="60">
        <v>207.96666666666661</v>
      </c>
      <c r="S1288" s="61">
        <v>1517.4495799999995</v>
      </c>
      <c r="T1288" s="91"/>
      <c r="U1288" s="89">
        <v>68917.216181528478</v>
      </c>
      <c r="V1288" s="77">
        <v>5.5328902178728755E-3</v>
      </c>
      <c r="W1288" s="80">
        <v>1.2162480379062802E-4</v>
      </c>
      <c r="X1288" s="86">
        <f t="shared" si="44"/>
        <v>11311.409661355534</v>
      </c>
    </row>
    <row r="1289" spans="1:24" x14ac:dyDescent="0.3">
      <c r="A1289" s="92">
        <v>2010</v>
      </c>
      <c r="B1289" s="100">
        <v>40216</v>
      </c>
      <c r="C1289" s="33">
        <v>2</v>
      </c>
      <c r="D1289" s="2">
        <v>7</v>
      </c>
      <c r="E1289" s="33">
        <v>38</v>
      </c>
      <c r="F1289" s="92">
        <v>403</v>
      </c>
      <c r="G1289" s="4">
        <v>-4.9620624999999992</v>
      </c>
      <c r="H1289" s="37">
        <v>209.88124999999999</v>
      </c>
      <c r="I1289" s="4">
        <v>-3.0560312500000002</v>
      </c>
      <c r="J1289" s="37">
        <v>4.9216180555555553</v>
      </c>
      <c r="K1289" s="4">
        <v>5.6950277777777778</v>
      </c>
      <c r="L1289" s="37">
        <v>5.0667638888888895</v>
      </c>
      <c r="M1289" s="4">
        <v>1.6586527777777775</v>
      </c>
      <c r="N1289" s="63">
        <v>101.41858999999999</v>
      </c>
      <c r="O1289" s="6">
        <v>101.41858999999999</v>
      </c>
      <c r="P1289" s="37">
        <v>8.7625661759999982</v>
      </c>
      <c r="Q1289" s="7">
        <f t="shared" si="45"/>
        <v>8.7625661759999982</v>
      </c>
      <c r="R1289" s="60">
        <v>209.88124999999999</v>
      </c>
      <c r="S1289" s="61">
        <v>1531.4195287499999</v>
      </c>
      <c r="T1289" s="91"/>
      <c r="U1289" s="89">
        <v>68893.685491636221</v>
      </c>
      <c r="V1289" s="77">
        <v>5.7218587144127137E-3</v>
      </c>
      <c r="W1289" s="80">
        <v>1.2698304449292893E-4</v>
      </c>
      <c r="X1289" s="86">
        <f t="shared" si="44"/>
        <v>11320.172227531533</v>
      </c>
    </row>
    <row r="1290" spans="1:24" x14ac:dyDescent="0.3">
      <c r="A1290" s="92">
        <v>2010</v>
      </c>
      <c r="B1290" s="100">
        <v>40217</v>
      </c>
      <c r="C1290" s="33">
        <v>2</v>
      </c>
      <c r="D1290" s="2">
        <v>8</v>
      </c>
      <c r="E1290" s="33">
        <v>39</v>
      </c>
      <c r="F1290" s="92">
        <v>404</v>
      </c>
      <c r="G1290" s="4">
        <v>-14.221666666666662</v>
      </c>
      <c r="H1290" s="37">
        <v>210.10833333333332</v>
      </c>
      <c r="I1290" s="4">
        <v>-13.954583333333337</v>
      </c>
      <c r="J1290" s="37">
        <v>5.130472222222223</v>
      </c>
      <c r="K1290" s="4">
        <v>5.8953750000000014</v>
      </c>
      <c r="L1290" s="37">
        <v>5.183937499999999</v>
      </c>
      <c r="M1290" s="4">
        <v>1.7188125000000001</v>
      </c>
      <c r="N1290" s="63">
        <v>80.370388888888897</v>
      </c>
      <c r="O1290" s="6">
        <v>80.370388888888897</v>
      </c>
      <c r="P1290" s="37">
        <v>6.9440016</v>
      </c>
      <c r="Q1290" s="7">
        <f t="shared" si="45"/>
        <v>6.9440016000000009</v>
      </c>
      <c r="R1290" s="60">
        <v>210.10833333333332</v>
      </c>
      <c r="S1290" s="61">
        <v>1533.0764649999996</v>
      </c>
      <c r="T1290" s="91"/>
      <c r="U1290" s="89">
        <v>68870.154801743964</v>
      </c>
      <c r="V1290" s="77">
        <v>4.5294554828352943E-3</v>
      </c>
      <c r="W1290" s="80">
        <v>1.0066601792031542E-4</v>
      </c>
      <c r="X1290" s="86">
        <f t="shared" si="44"/>
        <v>11327.116229131534</v>
      </c>
    </row>
    <row r="1291" spans="1:24" x14ac:dyDescent="0.3">
      <c r="A1291" s="92">
        <v>2010</v>
      </c>
      <c r="B1291" s="100">
        <v>40218</v>
      </c>
      <c r="C1291" s="33">
        <v>2</v>
      </c>
      <c r="D1291" s="2">
        <v>9</v>
      </c>
      <c r="E1291" s="33">
        <v>40</v>
      </c>
      <c r="F1291" s="92">
        <v>405</v>
      </c>
      <c r="G1291" s="4">
        <v>-13.144166666666665</v>
      </c>
      <c r="H1291" s="37">
        <v>211.2083333333334</v>
      </c>
      <c r="I1291" s="4">
        <v>-12.675531250000001</v>
      </c>
      <c r="J1291" s="37">
        <v>5.1101041666666669</v>
      </c>
      <c r="K1291" s="4">
        <v>5.9091319444444439</v>
      </c>
      <c r="L1291" s="37">
        <v>5.1488958333333334</v>
      </c>
      <c r="M1291" s="4">
        <v>1.7194861111111113</v>
      </c>
      <c r="N1291" s="63">
        <v>100.47879268292699</v>
      </c>
      <c r="O1291" s="6">
        <v>100.47879268292699</v>
      </c>
      <c r="P1291" s="37">
        <v>8.681367687804892</v>
      </c>
      <c r="Q1291" s="7">
        <f t="shared" si="45"/>
        <v>8.681367687804892</v>
      </c>
      <c r="R1291" s="60">
        <v>211.2083333333334</v>
      </c>
      <c r="S1291" s="61">
        <v>1541.1027250000004</v>
      </c>
      <c r="T1291" s="91"/>
      <c r="U1291" s="89">
        <v>68846.624111851706</v>
      </c>
      <c r="V1291" s="77">
        <v>5.6332180502794774E-3</v>
      </c>
      <c r="W1291" s="80">
        <v>1.2589832102831124E-4</v>
      </c>
      <c r="X1291" s="86">
        <f t="shared" ref="X1291:X1354" si="46">X1290+Q1291</f>
        <v>11335.797596819339</v>
      </c>
    </row>
    <row r="1292" spans="1:24" x14ac:dyDescent="0.3">
      <c r="A1292" s="92">
        <v>2010</v>
      </c>
      <c r="B1292" s="100">
        <v>40219</v>
      </c>
      <c r="C1292" s="33">
        <v>2</v>
      </c>
      <c r="D1292" s="2">
        <v>10</v>
      </c>
      <c r="E1292" s="33">
        <v>41</v>
      </c>
      <c r="F1292" s="92">
        <v>406</v>
      </c>
      <c r="G1292" s="4">
        <v>-15.538958333333333</v>
      </c>
      <c r="H1292" s="37">
        <v>211.84583333333333</v>
      </c>
      <c r="I1292" s="4">
        <v>-15.307812500000001</v>
      </c>
      <c r="J1292" s="37">
        <v>5.2072499999999993</v>
      </c>
      <c r="K1292" s="4">
        <v>5.8461250000000007</v>
      </c>
      <c r="L1292" s="37">
        <v>5.1036666666666664</v>
      </c>
      <c r="M1292" s="4">
        <v>1.6955069444444444</v>
      </c>
      <c r="N1292" s="63">
        <v>108.45958043478301</v>
      </c>
      <c r="O1292" s="6">
        <v>108.45958043478301</v>
      </c>
      <c r="P1292" s="37">
        <v>9.3709077495652515</v>
      </c>
      <c r="Q1292" s="7">
        <f t="shared" si="45"/>
        <v>9.3709077495652515</v>
      </c>
      <c r="R1292" s="60">
        <v>211.84583333333333</v>
      </c>
      <c r="S1292" s="61">
        <v>1545.7543075000001</v>
      </c>
      <c r="T1292" s="91"/>
      <c r="U1292" s="89">
        <v>68823.093421959449</v>
      </c>
      <c r="V1292" s="77">
        <v>6.0623526676248651E-3</v>
      </c>
      <c r="W1292" s="80">
        <v>1.3594781100592261E-4</v>
      </c>
      <c r="X1292" s="86">
        <f t="shared" si="46"/>
        <v>11345.168504568905</v>
      </c>
    </row>
    <row r="1293" spans="1:24" x14ac:dyDescent="0.3">
      <c r="A1293" s="92">
        <v>2010</v>
      </c>
      <c r="B1293" s="100">
        <v>40220</v>
      </c>
      <c r="C1293" s="33">
        <v>2</v>
      </c>
      <c r="D1293" s="2">
        <v>11</v>
      </c>
      <c r="E1293" s="33">
        <v>42</v>
      </c>
      <c r="F1293" s="92">
        <v>407</v>
      </c>
      <c r="G1293" s="4">
        <v>-13.500000000000005</v>
      </c>
      <c r="H1293" s="37">
        <v>211.79999999999998</v>
      </c>
      <c r="I1293" s="4">
        <v>-13.665812500000001</v>
      </c>
      <c r="J1293" s="37">
        <v>5.1549097222222224</v>
      </c>
      <c r="K1293" s="4">
        <v>5.8244930555555543</v>
      </c>
      <c r="L1293" s="37">
        <v>5.0683541666666665</v>
      </c>
      <c r="M1293" s="4">
        <v>1.7165347222222216</v>
      </c>
      <c r="N1293" s="63">
        <v>112.035258536585</v>
      </c>
      <c r="O1293" s="6">
        <v>112.035258536585</v>
      </c>
      <c r="P1293" s="37">
        <v>9.679846337560944</v>
      </c>
      <c r="Q1293" s="7">
        <f t="shared" si="45"/>
        <v>9.679846337560944</v>
      </c>
      <c r="R1293" s="60">
        <v>211.79999999999998</v>
      </c>
      <c r="S1293" s="61">
        <v>1545.4198799999999</v>
      </c>
      <c r="T1293" s="91"/>
      <c r="U1293" s="89">
        <v>68799.562732067192</v>
      </c>
      <c r="V1293" s="77">
        <v>6.2635704786979602E-3</v>
      </c>
      <c r="W1293" s="80">
        <v>1.4048108293679984E-4</v>
      </c>
      <c r="X1293" s="86">
        <f t="shared" si="46"/>
        <v>11354.848350906466</v>
      </c>
    </row>
    <row r="1294" spans="1:24" x14ac:dyDescent="0.3">
      <c r="A1294" s="92">
        <v>2010</v>
      </c>
      <c r="B1294" s="100">
        <v>40221</v>
      </c>
      <c r="C1294" s="33">
        <v>2</v>
      </c>
      <c r="D1294" s="2">
        <v>12</v>
      </c>
      <c r="E1294" s="33">
        <v>43</v>
      </c>
      <c r="F1294" s="92">
        <v>408</v>
      </c>
      <c r="G1294" s="4">
        <v>-7.214291666666667</v>
      </c>
      <c r="H1294" s="37">
        <v>217.24583333333331</v>
      </c>
      <c r="I1294" s="4">
        <v>-6.5715312500000014</v>
      </c>
      <c r="J1294" s="37">
        <v>5.1120069444444445</v>
      </c>
      <c r="K1294" s="4">
        <v>5.7975972222222225</v>
      </c>
      <c r="L1294" s="37">
        <v>4.9640902777777782</v>
      </c>
      <c r="M1294" s="4">
        <v>1.7259722222222218</v>
      </c>
      <c r="N1294" s="63">
        <v>95.326815384615401</v>
      </c>
      <c r="O1294" s="6">
        <v>95.326815384615401</v>
      </c>
      <c r="P1294" s="37">
        <v>8.2362368492307709</v>
      </c>
      <c r="Q1294" s="7">
        <f t="shared" si="45"/>
        <v>8.2362368492307692</v>
      </c>
      <c r="R1294" s="60">
        <v>217.24583333333331</v>
      </c>
      <c r="S1294" s="61">
        <v>1585.1559474999999</v>
      </c>
      <c r="T1294" s="91"/>
      <c r="U1294" s="89">
        <v>68776.032042174935</v>
      </c>
      <c r="V1294" s="77">
        <v>5.1958527249135354E-3</v>
      </c>
      <c r="W1294" s="80">
        <v>1.1957409298318831E-4</v>
      </c>
      <c r="X1294" s="86">
        <f t="shared" si="46"/>
        <v>11363.084587755697</v>
      </c>
    </row>
    <row r="1295" spans="1:24" x14ac:dyDescent="0.3">
      <c r="A1295" s="92">
        <v>2010</v>
      </c>
      <c r="B1295" s="100">
        <v>40222</v>
      </c>
      <c r="C1295" s="33">
        <v>2</v>
      </c>
      <c r="D1295" s="2">
        <v>13</v>
      </c>
      <c r="E1295" s="33">
        <v>44</v>
      </c>
      <c r="F1295" s="92">
        <v>409</v>
      </c>
      <c r="G1295" s="4">
        <v>-0.99074999999999969</v>
      </c>
      <c r="H1295" s="37">
        <v>215.89374999999998</v>
      </c>
      <c r="I1295" s="4">
        <v>3.7062499999999748E-2</v>
      </c>
      <c r="J1295" s="37">
        <v>5.0748402777777786</v>
      </c>
      <c r="K1295" s="4">
        <v>5.7527152777777779</v>
      </c>
      <c r="L1295" s="37">
        <v>4.9955902777777785</v>
      </c>
      <c r="M1295" s="4">
        <v>1.6233194444444443</v>
      </c>
      <c r="N1295" s="63">
        <v>101.876827659575</v>
      </c>
      <c r="O1295" s="6">
        <v>101.876827659575</v>
      </c>
      <c r="P1295" s="37">
        <v>8.8021579097872795</v>
      </c>
      <c r="Q1295" s="7">
        <f t="shared" si="45"/>
        <v>8.8021579097872813</v>
      </c>
      <c r="R1295" s="60">
        <v>215.89374999999998</v>
      </c>
      <c r="S1295" s="61">
        <v>1575.2903362499999</v>
      </c>
      <c r="T1295" s="91"/>
      <c r="U1295" s="89">
        <v>68752.501352282678</v>
      </c>
      <c r="V1295" s="77">
        <v>5.5876416602294006E-3</v>
      </c>
      <c r="W1295" s="80">
        <v>1.2783694004176371E-4</v>
      </c>
      <c r="X1295" s="86">
        <f t="shared" si="46"/>
        <v>11371.886745665484</v>
      </c>
    </row>
    <row r="1296" spans="1:24" x14ac:dyDescent="0.3">
      <c r="A1296" s="92">
        <v>2010</v>
      </c>
      <c r="B1296" s="100">
        <v>40223</v>
      </c>
      <c r="C1296" s="33">
        <v>2</v>
      </c>
      <c r="D1296" s="2">
        <v>14</v>
      </c>
      <c r="E1296" s="33">
        <v>45</v>
      </c>
      <c r="F1296" s="92">
        <v>410</v>
      </c>
      <c r="G1296" s="4">
        <v>-1.7625000000000004</v>
      </c>
      <c r="H1296" s="37">
        <v>213.92291666666685</v>
      </c>
      <c r="I1296" s="4">
        <v>-1.2149062500000003</v>
      </c>
      <c r="J1296" s="37">
        <v>5.1283680555555549</v>
      </c>
      <c r="K1296" s="4">
        <v>5.7139236111111105</v>
      </c>
      <c r="L1296" s="37">
        <v>4.8358055555555559</v>
      </c>
      <c r="M1296" s="4">
        <v>1.6750902777777774</v>
      </c>
      <c r="N1296" s="63">
        <v>102.753053846154</v>
      </c>
      <c r="O1296" s="6">
        <v>102.753053846154</v>
      </c>
      <c r="P1296" s="37">
        <v>8.8778638523077049</v>
      </c>
      <c r="Q1296" s="7">
        <f t="shared" si="45"/>
        <v>8.8778638523077067</v>
      </c>
      <c r="R1296" s="60">
        <v>213.92291666666685</v>
      </c>
      <c r="S1296" s="61">
        <v>1560.9099537500013</v>
      </c>
      <c r="T1296" s="91"/>
      <c r="U1296" s="89">
        <v>68728.97066239042</v>
      </c>
      <c r="V1296" s="77">
        <v>5.687620756712532E-3</v>
      </c>
      <c r="W1296" s="80">
        <v>1.2898365902606679E-4</v>
      </c>
      <c r="X1296" s="86">
        <f t="shared" si="46"/>
        <v>11380.764609517792</v>
      </c>
    </row>
    <row r="1297" spans="1:24" x14ac:dyDescent="0.3">
      <c r="A1297" s="92">
        <v>2010</v>
      </c>
      <c r="B1297" s="100">
        <v>40224</v>
      </c>
      <c r="C1297" s="33">
        <v>2</v>
      </c>
      <c r="D1297" s="2">
        <v>15</v>
      </c>
      <c r="E1297" s="33">
        <v>46</v>
      </c>
      <c r="F1297" s="92">
        <v>411</v>
      </c>
      <c r="G1297" s="4">
        <v>-10.199270833333335</v>
      </c>
      <c r="H1297" s="37">
        <v>212.71875000000003</v>
      </c>
      <c r="I1297" s="4">
        <v>-11.262947916666668</v>
      </c>
      <c r="J1297" s="37">
        <v>5.103958333333332</v>
      </c>
      <c r="K1297" s="4">
        <v>5.7140555555555546</v>
      </c>
      <c r="L1297" s="37">
        <v>4.9129791666666671</v>
      </c>
      <c r="M1297" s="4">
        <v>1.6625972222222216</v>
      </c>
      <c r="N1297" s="63">
        <v>92.164124000000001</v>
      </c>
      <c r="O1297" s="6">
        <v>92.164124000000001</v>
      </c>
      <c r="P1297" s="37">
        <v>7.9629803135999992</v>
      </c>
      <c r="Q1297" s="7">
        <f t="shared" si="45"/>
        <v>7.962980313600001</v>
      </c>
      <c r="R1297" s="60">
        <v>212.71875000000003</v>
      </c>
      <c r="S1297" s="61">
        <v>1552.12363125</v>
      </c>
      <c r="T1297" s="91"/>
      <c r="U1297" s="89">
        <v>68705.439972498163</v>
      </c>
      <c r="V1297" s="77">
        <v>5.1303776021933431E-3</v>
      </c>
      <c r="W1297" s="80">
        <v>1.1573398676809161E-4</v>
      </c>
      <c r="X1297" s="86">
        <f t="shared" si="46"/>
        <v>11388.727589831391</v>
      </c>
    </row>
    <row r="1298" spans="1:24" x14ac:dyDescent="0.3">
      <c r="A1298" s="92">
        <v>2010</v>
      </c>
      <c r="B1298" s="100">
        <v>40225</v>
      </c>
      <c r="C1298" s="33">
        <v>2</v>
      </c>
      <c r="D1298" s="2">
        <v>16</v>
      </c>
      <c r="E1298" s="33">
        <v>47</v>
      </c>
      <c r="F1298" s="92">
        <v>412</v>
      </c>
      <c r="G1298" s="4">
        <v>-1.5124166666666661</v>
      </c>
      <c r="H1298" s="37">
        <v>213.08125000000015</v>
      </c>
      <c r="I1298" s="4">
        <v>-1.2371249999999991</v>
      </c>
      <c r="J1298" s="37">
        <v>4.936826388888889</v>
      </c>
      <c r="K1298" s="4">
        <v>5.7158888888888884</v>
      </c>
      <c r="L1298" s="37">
        <v>4.9079652777777776</v>
      </c>
      <c r="M1298" s="4">
        <v>1.5663958333333337</v>
      </c>
      <c r="N1298" s="63">
        <v>120.290327906977</v>
      </c>
      <c r="O1298" s="6">
        <v>120.290327906977</v>
      </c>
      <c r="P1298" s="37">
        <v>10.393084331162811</v>
      </c>
      <c r="Q1298" s="7">
        <f t="shared" si="45"/>
        <v>10.393084331162814</v>
      </c>
      <c r="R1298" s="60">
        <v>213.08125000000015</v>
      </c>
      <c r="S1298" s="61">
        <v>1554.7686487500011</v>
      </c>
      <c r="T1298" s="91"/>
      <c r="U1298" s="89">
        <v>68681.909282605906</v>
      </c>
      <c r="V1298" s="77">
        <v>6.6846500535746051E-3</v>
      </c>
      <c r="W1298" s="80">
        <v>1.5110848128209215E-4</v>
      </c>
      <c r="X1298" s="86">
        <f t="shared" si="46"/>
        <v>11399.120674162554</v>
      </c>
    </row>
    <row r="1299" spans="1:24" x14ac:dyDescent="0.3">
      <c r="A1299" s="92">
        <v>2010</v>
      </c>
      <c r="B1299" s="100">
        <v>40226</v>
      </c>
      <c r="C1299" s="33">
        <v>2</v>
      </c>
      <c r="D1299" s="2">
        <v>17</v>
      </c>
      <c r="E1299" s="33">
        <v>48</v>
      </c>
      <c r="F1299" s="92">
        <v>413</v>
      </c>
      <c r="G1299" s="4">
        <v>4.3403125000000005</v>
      </c>
      <c r="H1299" s="37">
        <v>210.04583333333326</v>
      </c>
      <c r="I1299" s="4">
        <v>3.3180208333333332</v>
      </c>
      <c r="J1299" s="37">
        <v>4.7723263888888887</v>
      </c>
      <c r="K1299" s="4">
        <v>5.6157916666666665</v>
      </c>
      <c r="L1299" s="37">
        <v>4.8389305555555557</v>
      </c>
      <c r="M1299" s="4">
        <v>1.5581875000000001</v>
      </c>
      <c r="N1299" s="63">
        <v>83.149737500000001</v>
      </c>
      <c r="O1299" s="6">
        <v>83.149737500000001</v>
      </c>
      <c r="P1299" s="37">
        <v>7.1841373199999996</v>
      </c>
      <c r="Q1299" s="7">
        <f t="shared" si="45"/>
        <v>7.1841373200000014</v>
      </c>
      <c r="R1299" s="60">
        <v>210.04583333333326</v>
      </c>
      <c r="S1299" s="61">
        <v>1532.6204274999993</v>
      </c>
      <c r="T1299" s="91"/>
      <c r="U1299" s="89">
        <v>68658.378592713649</v>
      </c>
      <c r="V1299" s="77">
        <v>4.6874863411018987E-3</v>
      </c>
      <c r="W1299" s="80">
        <v>1.0449083278623668E-4</v>
      </c>
      <c r="X1299" s="86">
        <f t="shared" si="46"/>
        <v>11406.304811482554</v>
      </c>
    </row>
    <row r="1300" spans="1:24" x14ac:dyDescent="0.3">
      <c r="A1300" s="92">
        <v>2010</v>
      </c>
      <c r="B1300" s="100">
        <v>40227</v>
      </c>
      <c r="C1300" s="33">
        <v>2</v>
      </c>
      <c r="D1300" s="2">
        <v>18</v>
      </c>
      <c r="E1300" s="33">
        <v>49</v>
      </c>
      <c r="F1300" s="92">
        <v>414</v>
      </c>
      <c r="G1300" s="4">
        <v>3.6884791666666668</v>
      </c>
      <c r="H1300" s="37">
        <v>197.92083333333335</v>
      </c>
      <c r="I1300" s="4">
        <v>2.5657708333333336</v>
      </c>
      <c r="J1300" s="37">
        <v>4.8851597222222232</v>
      </c>
      <c r="K1300" s="4">
        <v>5.5824999999999996</v>
      </c>
      <c r="L1300" s="37">
        <v>4.4909097222222227</v>
      </c>
      <c r="M1300" s="4">
        <v>1.4810347222222224</v>
      </c>
      <c r="N1300" s="63">
        <v>113.565144</v>
      </c>
      <c r="O1300" s="6">
        <v>113.565144</v>
      </c>
      <c r="P1300" s="37">
        <v>9.8120284416000008</v>
      </c>
      <c r="Q1300" s="7">
        <f t="shared" si="45"/>
        <v>9.8120284416000025</v>
      </c>
      <c r="R1300" s="60">
        <v>197.92083333333335</v>
      </c>
      <c r="S1300" s="61">
        <v>1444.1491524999999</v>
      </c>
      <c r="T1300" s="91"/>
      <c r="U1300" s="89">
        <v>68634.847902821391</v>
      </c>
      <c r="V1300" s="77">
        <v>6.794331752100655E-3</v>
      </c>
      <c r="W1300" s="80">
        <v>1.4276495024028251E-4</v>
      </c>
      <c r="X1300" s="86">
        <f t="shared" si="46"/>
        <v>11416.116839924154</v>
      </c>
    </row>
    <row r="1301" spans="1:24" x14ac:dyDescent="0.3">
      <c r="A1301" s="92">
        <v>2010</v>
      </c>
      <c r="B1301" s="100">
        <v>40228</v>
      </c>
      <c r="C1301" s="33">
        <v>2</v>
      </c>
      <c r="D1301" s="2">
        <v>19</v>
      </c>
      <c r="E1301" s="33">
        <v>50</v>
      </c>
      <c r="F1301" s="92">
        <v>415</v>
      </c>
      <c r="G1301" s="4">
        <v>-5.9830624999999991</v>
      </c>
      <c r="H1301" s="37">
        <v>197.63750000000002</v>
      </c>
      <c r="I1301" s="4">
        <v>-3.7803333333333331</v>
      </c>
      <c r="J1301" s="37">
        <v>5.0939583333333331</v>
      </c>
      <c r="K1301" s="4">
        <v>5.5680486111111103</v>
      </c>
      <c r="L1301" s="37">
        <v>4.5775555555555547</v>
      </c>
      <c r="M1301" s="4">
        <v>1.4657777777777774</v>
      </c>
      <c r="N1301" s="63" t="s">
        <v>27</v>
      </c>
      <c r="O1301" s="6">
        <v>81.658056999999999</v>
      </c>
      <c r="P1301" s="37" t="s">
        <v>27</v>
      </c>
      <c r="Q1301" s="7">
        <f t="shared" si="45"/>
        <v>7.0552561247999988</v>
      </c>
      <c r="R1301" s="60">
        <v>197.63750000000002</v>
      </c>
      <c r="S1301" s="61">
        <v>1442.0817824999999</v>
      </c>
      <c r="T1301" s="91"/>
      <c r="U1301" s="89">
        <v>68611.317212929134</v>
      </c>
      <c r="V1301" s="77" t="s">
        <v>27</v>
      </c>
      <c r="W1301" s="80" t="s">
        <v>27</v>
      </c>
      <c r="X1301" s="86">
        <f t="shared" si="46"/>
        <v>11423.172096048955</v>
      </c>
    </row>
    <row r="1302" spans="1:24" x14ac:dyDescent="0.3">
      <c r="A1302" s="92">
        <v>2010</v>
      </c>
      <c r="B1302" s="100">
        <v>40229</v>
      </c>
      <c r="C1302" s="33">
        <v>2</v>
      </c>
      <c r="D1302" s="2">
        <v>20</v>
      </c>
      <c r="E1302" s="33">
        <v>51</v>
      </c>
      <c r="F1302" s="92">
        <v>416</v>
      </c>
      <c r="G1302" s="4">
        <v>-6.7990833333333329</v>
      </c>
      <c r="H1302" s="37">
        <v>197.22708333333333</v>
      </c>
      <c r="I1302" s="4">
        <v>-5.4983020833333338</v>
      </c>
      <c r="J1302" s="37">
        <v>4.9551249999999998</v>
      </c>
      <c r="K1302" s="4">
        <v>5.5417916666666658</v>
      </c>
      <c r="L1302" s="37">
        <v>4.606694444444444</v>
      </c>
      <c r="M1302" s="4">
        <v>1.4405277777777774</v>
      </c>
      <c r="N1302" s="63">
        <v>49.750970000000002</v>
      </c>
      <c r="O1302" s="6">
        <v>49.750970000000002</v>
      </c>
      <c r="P1302" s="37">
        <v>4.2984838080000003</v>
      </c>
      <c r="Q1302" s="7">
        <f t="shared" si="45"/>
        <v>4.2984838080000003</v>
      </c>
      <c r="R1302" s="60">
        <v>197.22708333333333</v>
      </c>
      <c r="S1302" s="61">
        <v>1439.0871362499997</v>
      </c>
      <c r="T1302" s="91"/>
      <c r="U1302" s="89">
        <v>68587.786523036877</v>
      </c>
      <c r="V1302" s="77">
        <v>2.9869517277467091E-3</v>
      </c>
      <c r="W1302" s="80">
        <v>6.258881643618933E-5</v>
      </c>
      <c r="X1302" s="86">
        <f t="shared" si="46"/>
        <v>11427.470579856954</v>
      </c>
    </row>
    <row r="1303" spans="1:24" x14ac:dyDescent="0.3">
      <c r="A1303" s="92">
        <v>2010</v>
      </c>
      <c r="B1303" s="100">
        <v>40230</v>
      </c>
      <c r="C1303" s="33">
        <v>2</v>
      </c>
      <c r="D1303" s="2">
        <v>21</v>
      </c>
      <c r="E1303" s="33">
        <v>52</v>
      </c>
      <c r="F1303" s="92">
        <v>417</v>
      </c>
      <c r="G1303" s="4">
        <v>-11.197500000000003</v>
      </c>
      <c r="H1303" s="37">
        <v>200.46041666666667</v>
      </c>
      <c r="I1303" s="4">
        <v>-9.0806354166666701</v>
      </c>
      <c r="J1303" s="37">
        <v>4.8587152777777778</v>
      </c>
      <c r="K1303" s="4">
        <v>5.6356319444444436</v>
      </c>
      <c r="L1303" s="37">
        <v>4.5803611111111113</v>
      </c>
      <c r="M1303" s="4">
        <v>1.3653819444444446</v>
      </c>
      <c r="N1303" s="63">
        <v>78.108417073170799</v>
      </c>
      <c r="O1303" s="6">
        <v>78.108417073170799</v>
      </c>
      <c r="P1303" s="37">
        <v>6.748567235121957</v>
      </c>
      <c r="Q1303" s="7">
        <f t="shared" si="45"/>
        <v>6.7485672351219561</v>
      </c>
      <c r="R1303" s="60">
        <v>200.46041666666667</v>
      </c>
      <c r="S1303" s="61">
        <v>1462.6794762500001</v>
      </c>
      <c r="T1303" s="91"/>
      <c r="U1303" s="89">
        <v>68564.25583314462</v>
      </c>
      <c r="V1303" s="77">
        <v>4.6138387423223107E-3</v>
      </c>
      <c r="W1303" s="80">
        <v>9.8299754392374444E-5</v>
      </c>
      <c r="X1303" s="86">
        <f t="shared" si="46"/>
        <v>11434.219147092075</v>
      </c>
    </row>
    <row r="1304" spans="1:24" x14ac:dyDescent="0.3">
      <c r="A1304" s="92">
        <v>2010</v>
      </c>
      <c r="B1304" s="100">
        <v>40231</v>
      </c>
      <c r="C1304" s="33">
        <v>2</v>
      </c>
      <c r="D1304" s="2">
        <v>22</v>
      </c>
      <c r="E1304" s="33">
        <v>53</v>
      </c>
      <c r="F1304" s="92">
        <v>418</v>
      </c>
      <c r="G1304" s="4">
        <v>-10.942020833333332</v>
      </c>
      <c r="H1304" s="37">
        <v>199.67083333333338</v>
      </c>
      <c r="I1304" s="4">
        <v>-11.965947916666664</v>
      </c>
      <c r="J1304" s="37">
        <v>4.8878819444444455</v>
      </c>
      <c r="K1304" s="4">
        <v>5.6314166666666674</v>
      </c>
      <c r="L1304" s="37">
        <v>4.531493055555555</v>
      </c>
      <c r="M1304" s="4">
        <v>1.1646041666666667</v>
      </c>
      <c r="N1304" s="63">
        <v>77.798291176470599</v>
      </c>
      <c r="O1304" s="6">
        <v>77.798291176470599</v>
      </c>
      <c r="P1304" s="37">
        <v>6.7217723576470592</v>
      </c>
      <c r="Q1304" s="7">
        <f t="shared" si="45"/>
        <v>6.7217723576470583</v>
      </c>
      <c r="R1304" s="60">
        <v>199.67083333333338</v>
      </c>
      <c r="S1304" s="61">
        <v>1456.9182025000002</v>
      </c>
      <c r="T1304" s="91"/>
      <c r="U1304" s="89">
        <v>68540.725143252363</v>
      </c>
      <c r="V1304" s="77">
        <v>4.6136923446442133E-3</v>
      </c>
      <c r="W1304" s="80">
        <v>9.7945417616847555E-5</v>
      </c>
      <c r="X1304" s="86">
        <f t="shared" si="46"/>
        <v>11440.940919449722</v>
      </c>
    </row>
    <row r="1305" spans="1:24" x14ac:dyDescent="0.3">
      <c r="A1305" s="92">
        <v>2010</v>
      </c>
      <c r="B1305" s="100">
        <v>40232</v>
      </c>
      <c r="C1305" s="33">
        <v>2</v>
      </c>
      <c r="D1305" s="2">
        <v>23</v>
      </c>
      <c r="E1305" s="33">
        <v>54</v>
      </c>
      <c r="F1305" s="92">
        <v>419</v>
      </c>
      <c r="G1305" s="4">
        <v>-5.6935833333333354</v>
      </c>
      <c r="H1305" s="37">
        <v>199.51458333333332</v>
      </c>
      <c r="I1305" s="4">
        <v>-7.7861145833333332</v>
      </c>
      <c r="J1305" s="37">
        <v>4.8439305555555565</v>
      </c>
      <c r="K1305" s="4">
        <v>5.6398472222222216</v>
      </c>
      <c r="L1305" s="37">
        <v>4.5588194444444445</v>
      </c>
      <c r="M1305" s="4">
        <v>1.0371736111111109</v>
      </c>
      <c r="N1305" s="63">
        <v>53.684142857142902</v>
      </c>
      <c r="O1305" s="6">
        <v>53.684142857142902</v>
      </c>
      <c r="P1305" s="37">
        <v>4.6383099428571466</v>
      </c>
      <c r="Q1305" s="7">
        <f t="shared" si="45"/>
        <v>4.6383099428571466</v>
      </c>
      <c r="R1305" s="60">
        <v>199.51458333333332</v>
      </c>
      <c r="S1305" s="61">
        <v>1455.77810875</v>
      </c>
      <c r="T1305" s="91"/>
      <c r="U1305" s="89">
        <v>68517.194453360105</v>
      </c>
      <c r="V1305" s="77">
        <v>3.1861379938181783E-3</v>
      </c>
      <c r="W1305" s="80">
        <v>6.7611351092277145E-5</v>
      </c>
      <c r="X1305" s="86">
        <f t="shared" si="46"/>
        <v>11445.579229392579</v>
      </c>
    </row>
    <row r="1306" spans="1:24" x14ac:dyDescent="0.3">
      <c r="A1306" s="92">
        <v>2010</v>
      </c>
      <c r="B1306" s="100">
        <v>40233</v>
      </c>
      <c r="C1306" s="33">
        <v>2</v>
      </c>
      <c r="D1306" s="2">
        <v>24</v>
      </c>
      <c r="E1306" s="33">
        <v>55</v>
      </c>
      <c r="F1306" s="92">
        <v>420</v>
      </c>
      <c r="G1306" s="4">
        <v>-3.1733958333333341</v>
      </c>
      <c r="H1306" s="37">
        <v>215.46250000000009</v>
      </c>
      <c r="I1306" s="4">
        <v>-1.1914687500000003</v>
      </c>
      <c r="J1306" s="37">
        <v>4.9558958333333329</v>
      </c>
      <c r="K1306" s="4">
        <v>5.5590208333333342</v>
      </c>
      <c r="L1306" s="37">
        <v>4.584083333333334</v>
      </c>
      <c r="M1306" s="4">
        <v>1.3420208333333337</v>
      </c>
      <c r="N1306" s="63">
        <v>84.867628571428597</v>
      </c>
      <c r="O1306" s="6">
        <v>84.867628571428597</v>
      </c>
      <c r="P1306" s="37">
        <v>7.3325631085714305</v>
      </c>
      <c r="Q1306" s="7">
        <f t="shared" si="45"/>
        <v>7.3325631085714296</v>
      </c>
      <c r="R1306" s="60">
        <v>215.46250000000009</v>
      </c>
      <c r="S1306" s="61">
        <v>1572.1436775000006</v>
      </c>
      <c r="T1306" s="91"/>
      <c r="U1306" s="89">
        <v>68493.663763467848</v>
      </c>
      <c r="V1306" s="77">
        <v>4.6640540642134964E-3</v>
      </c>
      <c r="W1306" s="80">
        <v>1.0692401144010465E-4</v>
      </c>
      <c r="X1306" s="86">
        <f t="shared" si="46"/>
        <v>11452.911792501151</v>
      </c>
    </row>
    <row r="1307" spans="1:24" x14ac:dyDescent="0.3">
      <c r="A1307" s="92">
        <v>2010</v>
      </c>
      <c r="B1307" s="100">
        <v>40234</v>
      </c>
      <c r="C1307" s="33">
        <v>2</v>
      </c>
      <c r="D1307" s="2">
        <v>25</v>
      </c>
      <c r="E1307" s="33">
        <v>56</v>
      </c>
      <c r="F1307" s="92">
        <v>421</v>
      </c>
      <c r="G1307" s="4">
        <v>-5.1278333333333341</v>
      </c>
      <c r="H1307" s="37">
        <v>270.11875000000003</v>
      </c>
      <c r="I1307" s="4">
        <v>-4.4572708333333324</v>
      </c>
      <c r="J1307" s="37">
        <v>5.0156111111111121</v>
      </c>
      <c r="K1307" s="4">
        <v>5.256388888888889</v>
      </c>
      <c r="L1307" s="37">
        <v>4.5387777777777787</v>
      </c>
      <c r="M1307" s="4">
        <v>2.4877847222222216</v>
      </c>
      <c r="N1307" s="63">
        <v>43.08811</v>
      </c>
      <c r="O1307" s="6">
        <v>43.08811</v>
      </c>
      <c r="P1307" s="37">
        <v>3.7228127039999999</v>
      </c>
      <c r="Q1307" s="7">
        <f t="shared" si="45"/>
        <v>3.7228127039999999</v>
      </c>
      <c r="R1307" s="60">
        <v>270.11875000000003</v>
      </c>
      <c r="S1307" s="61">
        <v>1970.9484712500002</v>
      </c>
      <c r="T1307" s="91"/>
      <c r="U1307" s="89">
        <v>68470.133073575591</v>
      </c>
      <c r="V1307" s="77">
        <v>1.8888432439022342E-3</v>
      </c>
      <c r="W1307" s="80">
        <v>5.4306306400884853E-5</v>
      </c>
      <c r="X1307" s="86">
        <f t="shared" si="46"/>
        <v>11456.63460520515</v>
      </c>
    </row>
    <row r="1308" spans="1:24" x14ac:dyDescent="0.3">
      <c r="A1308" s="92">
        <v>2010</v>
      </c>
      <c r="B1308" s="100">
        <v>40235</v>
      </c>
      <c r="C1308" s="33">
        <v>2</v>
      </c>
      <c r="D1308" s="2">
        <v>26</v>
      </c>
      <c r="E1308" s="33">
        <v>57</v>
      </c>
      <c r="F1308" s="92">
        <v>422</v>
      </c>
      <c r="G1308" s="4">
        <v>-5.5345208333333318</v>
      </c>
      <c r="H1308" s="37">
        <v>273.58333333333331</v>
      </c>
      <c r="I1308" s="4">
        <v>-4.1911145833333343</v>
      </c>
      <c r="J1308" s="37">
        <v>5.0277986111111117</v>
      </c>
      <c r="K1308" s="4">
        <v>5.3392986111111114</v>
      </c>
      <c r="L1308" s="37">
        <v>4.4820416666666665</v>
      </c>
      <c r="M1308" s="4">
        <v>2.3062916666666666</v>
      </c>
      <c r="N1308" s="63">
        <v>56.704825925925903</v>
      </c>
      <c r="O1308" s="6">
        <v>56.704825925925903</v>
      </c>
      <c r="P1308" s="37">
        <v>4.8992969599999983</v>
      </c>
      <c r="Q1308" s="7">
        <f t="shared" si="45"/>
        <v>4.8992969599999983</v>
      </c>
      <c r="R1308" s="60">
        <v>273.58333333333331</v>
      </c>
      <c r="S1308" s="61">
        <v>1996.2281499999997</v>
      </c>
      <c r="T1308" s="91"/>
      <c r="U1308" s="89">
        <v>68446.602383683334</v>
      </c>
      <c r="V1308" s="77">
        <v>2.4542770624690364E-3</v>
      </c>
      <c r="W1308" s="80">
        <v>7.1494485510109807E-5</v>
      </c>
      <c r="X1308" s="86">
        <f t="shared" si="46"/>
        <v>11461.533902165151</v>
      </c>
    </row>
    <row r="1309" spans="1:24" x14ac:dyDescent="0.3">
      <c r="A1309" s="92">
        <v>2010</v>
      </c>
      <c r="B1309" s="100">
        <v>40236</v>
      </c>
      <c r="C1309" s="33">
        <v>2</v>
      </c>
      <c r="D1309" s="2">
        <v>27</v>
      </c>
      <c r="E1309" s="33">
        <v>58</v>
      </c>
      <c r="F1309" s="92">
        <v>423</v>
      </c>
      <c r="G1309" s="4">
        <v>-1.3062708333333328</v>
      </c>
      <c r="H1309" s="37">
        <v>279.83958333333334</v>
      </c>
      <c r="I1309" s="4">
        <v>0.63989583333333333</v>
      </c>
      <c r="J1309" s="37">
        <v>4.5710902777777784</v>
      </c>
      <c r="K1309" s="4">
        <v>5.1398263888888893</v>
      </c>
      <c r="L1309" s="37">
        <v>4.3769583333333335</v>
      </c>
      <c r="M1309" s="4">
        <v>1.9073402777777773</v>
      </c>
      <c r="N1309" s="63">
        <v>77.667624444444499</v>
      </c>
      <c r="O1309" s="6">
        <v>77.667624444444499</v>
      </c>
      <c r="P1309" s="37">
        <v>6.7104827520000043</v>
      </c>
      <c r="Q1309" s="7">
        <f t="shared" si="45"/>
        <v>6.7104827520000052</v>
      </c>
      <c r="R1309" s="60">
        <v>279.83958333333334</v>
      </c>
      <c r="S1309" s="61">
        <v>2041.87750375</v>
      </c>
      <c r="T1309" s="91"/>
      <c r="U1309" s="89">
        <v>68423.071693791077</v>
      </c>
      <c r="V1309" s="77">
        <v>3.2864276822071356E-3</v>
      </c>
      <c r="W1309" s="80">
        <v>9.7960796400250953E-5</v>
      </c>
      <c r="X1309" s="86">
        <f t="shared" si="46"/>
        <v>11468.24438491715</v>
      </c>
    </row>
    <row r="1310" spans="1:24" x14ac:dyDescent="0.3">
      <c r="A1310" s="92">
        <v>2010</v>
      </c>
      <c r="B1310" s="100">
        <v>40237</v>
      </c>
      <c r="C1310" s="33">
        <v>2</v>
      </c>
      <c r="D1310" s="2">
        <v>28</v>
      </c>
      <c r="E1310" s="33">
        <v>59</v>
      </c>
      <c r="F1310" s="92">
        <v>424</v>
      </c>
      <c r="G1310" s="4">
        <v>-1.931604166666667</v>
      </c>
      <c r="H1310" s="37">
        <v>273.7520833333333</v>
      </c>
      <c r="I1310" s="4">
        <v>-0.25582291666666657</v>
      </c>
      <c r="J1310" s="37">
        <v>4.815534722222222</v>
      </c>
      <c r="K1310" s="4">
        <v>5.3836805555555562</v>
      </c>
      <c r="L1310" s="37">
        <v>4.4755902777777772</v>
      </c>
      <c r="M1310" s="4">
        <v>1.6109583333333335</v>
      </c>
      <c r="N1310" s="63">
        <v>73.136700000000005</v>
      </c>
      <c r="O1310" s="6">
        <v>73.136700000000005</v>
      </c>
      <c r="P1310" s="37">
        <v>6.3190108800000004</v>
      </c>
      <c r="Q1310" s="7">
        <f t="shared" si="45"/>
        <v>6.3190108799999996</v>
      </c>
      <c r="R1310" s="60">
        <v>273.7520833333333</v>
      </c>
      <c r="S1310" s="61">
        <v>1997.4594512499998</v>
      </c>
      <c r="T1310" s="91"/>
      <c r="U1310" s="89">
        <v>68399.541003898819</v>
      </c>
      <c r="V1310" s="77">
        <v>3.163523983450876E-3</v>
      </c>
      <c r="W1310" s="80">
        <v>9.2279974588784487E-5</v>
      </c>
      <c r="X1310" s="86">
        <f t="shared" si="46"/>
        <v>11474.563395797151</v>
      </c>
    </row>
    <row r="1311" spans="1:24" x14ac:dyDescent="0.3">
      <c r="A1311" s="92">
        <v>2010</v>
      </c>
      <c r="B1311" s="100">
        <v>40238</v>
      </c>
      <c r="C1311" s="33">
        <v>3</v>
      </c>
      <c r="D1311" s="2">
        <v>1</v>
      </c>
      <c r="E1311" s="33">
        <v>60</v>
      </c>
      <c r="F1311" s="92">
        <v>425</v>
      </c>
      <c r="G1311" s="4">
        <v>-4.501854166666666</v>
      </c>
      <c r="H1311" s="37">
        <v>272.10833333333341</v>
      </c>
      <c r="I1311" s="4">
        <v>-5.0383854166666664</v>
      </c>
      <c r="J1311" s="37">
        <v>5.0040555555555555</v>
      </c>
      <c r="K1311" s="4">
        <v>5.4654444444444437</v>
      </c>
      <c r="L1311" s="37">
        <v>4.5349027777777779</v>
      </c>
      <c r="M1311" s="4">
        <v>1.4122986111111107</v>
      </c>
      <c r="N1311" s="63">
        <v>96.589603333333301</v>
      </c>
      <c r="O1311" s="6">
        <v>96.589603333333301</v>
      </c>
      <c r="P1311" s="37">
        <v>8.3453417279999975</v>
      </c>
      <c r="Q1311" s="7">
        <f t="shared" si="45"/>
        <v>8.3453417279999957</v>
      </c>
      <c r="R1311" s="60">
        <v>272.10833333333341</v>
      </c>
      <c r="S1311" s="61">
        <v>1985.4656650000004</v>
      </c>
      <c r="T1311" s="91"/>
      <c r="U1311" s="89">
        <v>68376.010314006562</v>
      </c>
      <c r="V1311" s="77">
        <v>4.2032163411901639E-3</v>
      </c>
      <c r="W1311" s="80">
        <v>1.2191646658984763E-4</v>
      </c>
      <c r="X1311" s="86">
        <f t="shared" si="46"/>
        <v>11482.908737525151</v>
      </c>
    </row>
    <row r="1312" spans="1:24" x14ac:dyDescent="0.3">
      <c r="A1312" s="92">
        <v>2010</v>
      </c>
      <c r="B1312" s="100">
        <v>40239</v>
      </c>
      <c r="C1312" s="33">
        <v>3</v>
      </c>
      <c r="D1312" s="2">
        <v>2</v>
      </c>
      <c r="E1312" s="33">
        <v>61</v>
      </c>
      <c r="F1312" s="92">
        <v>426</v>
      </c>
      <c r="G1312" s="4">
        <v>-7.8658125000000014</v>
      </c>
      <c r="H1312" s="37">
        <v>273.39999999999998</v>
      </c>
      <c r="I1312" s="4">
        <v>-6.7308124999999981</v>
      </c>
      <c r="J1312" s="37">
        <v>5.0435902777777768</v>
      </c>
      <c r="K1312" s="4">
        <v>5.4697222222222228</v>
      </c>
      <c r="L1312" s="37">
        <v>4.5344791666666673</v>
      </c>
      <c r="M1312" s="4">
        <v>1.2391458333333334</v>
      </c>
      <c r="N1312" s="63">
        <v>66.737575000000007</v>
      </c>
      <c r="O1312" s="6">
        <v>66.737575000000007</v>
      </c>
      <c r="P1312" s="37">
        <v>5.7661264800000005</v>
      </c>
      <c r="Q1312" s="7">
        <f t="shared" si="45"/>
        <v>5.7661264800000005</v>
      </c>
      <c r="R1312" s="60">
        <v>273.39999999999998</v>
      </c>
      <c r="S1312" s="61">
        <v>1994.8904399999997</v>
      </c>
      <c r="T1312" s="91"/>
      <c r="U1312" s="89">
        <v>68352.479624114305</v>
      </c>
      <c r="V1312" s="77">
        <v>2.8904476979698199E-3</v>
      </c>
      <c r="W1312" s="80">
        <v>8.4267933687561441E-5</v>
      </c>
      <c r="X1312" s="86">
        <f t="shared" si="46"/>
        <v>11488.674864005152</v>
      </c>
    </row>
    <row r="1313" spans="1:24" x14ac:dyDescent="0.3">
      <c r="A1313" s="92">
        <v>2010</v>
      </c>
      <c r="B1313" s="100">
        <v>40240</v>
      </c>
      <c r="C1313" s="33">
        <v>3</v>
      </c>
      <c r="D1313" s="2">
        <v>3</v>
      </c>
      <c r="E1313" s="33">
        <v>62</v>
      </c>
      <c r="F1313" s="92">
        <v>427</v>
      </c>
      <c r="G1313" s="4">
        <v>-7.6560208333333337</v>
      </c>
      <c r="H1313" s="37">
        <v>273.93124999999992</v>
      </c>
      <c r="I1313" s="4">
        <v>-6.6195833333333329</v>
      </c>
      <c r="J1313" s="37">
        <v>5.1244375</v>
      </c>
      <c r="K1313" s="4">
        <v>5.489826388888889</v>
      </c>
      <c r="L1313" s="37">
        <v>4.4588888888888896</v>
      </c>
      <c r="M1313" s="4">
        <v>1.0936458333333334</v>
      </c>
      <c r="N1313" s="63">
        <v>64.686980000000005</v>
      </c>
      <c r="O1313" s="6">
        <v>64.686980000000005</v>
      </c>
      <c r="P1313" s="37">
        <v>5.5889550720000001</v>
      </c>
      <c r="Q1313" s="7">
        <f t="shared" si="45"/>
        <v>5.588955072000001</v>
      </c>
      <c r="R1313" s="60">
        <v>273.93124999999992</v>
      </c>
      <c r="S1313" s="61">
        <v>1998.7667587499993</v>
      </c>
      <c r="T1313" s="91"/>
      <c r="U1313" s="89">
        <v>68328.948934222048</v>
      </c>
      <c r="V1313" s="77">
        <v>2.7962017316594031E-3</v>
      </c>
      <c r="W1313" s="80">
        <v>8.1708793137245616E-5</v>
      </c>
      <c r="X1313" s="86">
        <f t="shared" si="46"/>
        <v>11494.263819077152</v>
      </c>
    </row>
    <row r="1314" spans="1:24" x14ac:dyDescent="0.3">
      <c r="A1314" s="92">
        <v>2010</v>
      </c>
      <c r="B1314" s="100">
        <v>40241</v>
      </c>
      <c r="C1314" s="33">
        <v>3</v>
      </c>
      <c r="D1314" s="2">
        <v>4</v>
      </c>
      <c r="E1314" s="33">
        <v>63</v>
      </c>
      <c r="F1314" s="92">
        <v>428</v>
      </c>
      <c r="G1314" s="4">
        <v>-1.3487916666666659</v>
      </c>
      <c r="H1314" s="37">
        <v>276.125</v>
      </c>
      <c r="I1314" s="4">
        <v>-0.52088541666666699</v>
      </c>
      <c r="J1314" s="37">
        <v>5.0826458333333333</v>
      </c>
      <c r="K1314" s="4">
        <v>5.461423611111111</v>
      </c>
      <c r="L1314" s="37">
        <v>4.3732708333333337</v>
      </c>
      <c r="M1314" s="4">
        <v>0.94745138888888913</v>
      </c>
      <c r="N1314" s="63">
        <v>90.647237500000003</v>
      </c>
      <c r="O1314" s="6">
        <v>90.647237500000003</v>
      </c>
      <c r="P1314" s="37">
        <v>7.8319213200000002</v>
      </c>
      <c r="Q1314" s="7">
        <f t="shared" si="45"/>
        <v>7.8319213200000002</v>
      </c>
      <c r="R1314" s="60">
        <v>276.125</v>
      </c>
      <c r="S1314" s="61">
        <v>2014.7736749999999</v>
      </c>
      <c r="T1314" s="91"/>
      <c r="U1314" s="89">
        <v>68305.41824432979</v>
      </c>
      <c r="V1314" s="77">
        <v>3.8872462039687911E-3</v>
      </c>
      <c r="W1314" s="80">
        <v>1.145424713818009E-4</v>
      </c>
      <c r="X1314" s="86">
        <f t="shared" si="46"/>
        <v>11502.095740397152</v>
      </c>
    </row>
    <row r="1315" spans="1:24" x14ac:dyDescent="0.3">
      <c r="A1315" s="92">
        <v>2010</v>
      </c>
      <c r="B1315" s="100">
        <v>40242</v>
      </c>
      <c r="C1315" s="33">
        <v>3</v>
      </c>
      <c r="D1315" s="2">
        <v>5</v>
      </c>
      <c r="E1315" s="33">
        <v>64</v>
      </c>
      <c r="F1315" s="92">
        <v>429</v>
      </c>
      <c r="G1315" s="4">
        <v>1.188791666666666</v>
      </c>
      <c r="H1315" s="37">
        <v>272.20416666666665</v>
      </c>
      <c r="I1315" s="4">
        <v>3.3886458333333334</v>
      </c>
      <c r="J1315" s="37">
        <v>5.1323680555555553</v>
      </c>
      <c r="K1315" s="4">
        <v>5.4826180555555561</v>
      </c>
      <c r="L1315" s="37">
        <v>4.28767361111111</v>
      </c>
      <c r="M1315" s="4">
        <v>0.89664583333333348</v>
      </c>
      <c r="N1315" s="63">
        <v>69.890230769230797</v>
      </c>
      <c r="O1315" s="6">
        <v>69.890230769230797</v>
      </c>
      <c r="P1315" s="37">
        <v>6.0385159384615408</v>
      </c>
      <c r="Q1315" s="7">
        <f t="shared" si="45"/>
        <v>6.0385159384615408</v>
      </c>
      <c r="R1315" s="60">
        <v>272.20416666666665</v>
      </c>
      <c r="S1315" s="61">
        <v>1986.1649224999999</v>
      </c>
      <c r="T1315" s="91"/>
      <c r="U1315" s="89">
        <v>68281.887554437533</v>
      </c>
      <c r="V1315" s="77">
        <v>3.0402892881930561E-3</v>
      </c>
      <c r="W1315" s="80">
        <v>8.8346340611056149E-5</v>
      </c>
      <c r="X1315" s="86">
        <f t="shared" si="46"/>
        <v>11508.134256335614</v>
      </c>
    </row>
    <row r="1316" spans="1:24" x14ac:dyDescent="0.3">
      <c r="A1316" s="92">
        <v>2010</v>
      </c>
      <c r="B1316" s="100">
        <v>40243</v>
      </c>
      <c r="C1316" s="33">
        <v>3</v>
      </c>
      <c r="D1316" s="2">
        <v>6</v>
      </c>
      <c r="E1316" s="33">
        <v>65</v>
      </c>
      <c r="F1316" s="92">
        <v>430</v>
      </c>
      <c r="G1316" s="4">
        <v>-7.6442916666666649</v>
      </c>
      <c r="H1316" s="37">
        <v>287.77291666666662</v>
      </c>
      <c r="I1316" s="4">
        <v>-6.5623750000000012</v>
      </c>
      <c r="J1316" s="37">
        <v>5.2514722222222225</v>
      </c>
      <c r="K1316" s="4">
        <v>5.5001458333333337</v>
      </c>
      <c r="L1316" s="37">
        <v>4.250506944444445</v>
      </c>
      <c r="M1316" s="4">
        <v>0.87420833333333325</v>
      </c>
      <c r="N1316" s="63">
        <v>88.850233333333307</v>
      </c>
      <c r="O1316" s="6">
        <v>88.850233333333307</v>
      </c>
      <c r="P1316" s="37">
        <v>7.6766601599999973</v>
      </c>
      <c r="Q1316" s="7">
        <f t="shared" si="45"/>
        <v>7.6766601599999982</v>
      </c>
      <c r="R1316" s="60">
        <v>287.77291666666662</v>
      </c>
      <c r="S1316" s="61">
        <v>2099.7638637499995</v>
      </c>
      <c r="T1316" s="91"/>
      <c r="U1316" s="89">
        <v>68258.356864545276</v>
      </c>
      <c r="V1316" s="77">
        <v>3.6559635550114365E-3</v>
      </c>
      <c r="W1316" s="80">
        <v>1.1235459473289835E-4</v>
      </c>
      <c r="X1316" s="86">
        <f t="shared" si="46"/>
        <v>11515.810916495613</v>
      </c>
    </row>
    <row r="1317" spans="1:24" x14ac:dyDescent="0.3">
      <c r="A1317" s="92">
        <v>2010</v>
      </c>
      <c r="B1317" s="100">
        <v>40244</v>
      </c>
      <c r="C1317" s="33">
        <v>3</v>
      </c>
      <c r="D1317" s="2">
        <v>7</v>
      </c>
      <c r="E1317" s="33">
        <v>66</v>
      </c>
      <c r="F1317" s="92">
        <v>431</v>
      </c>
      <c r="G1317" s="4">
        <v>-8.9353333333333307</v>
      </c>
      <c r="H1317" s="37">
        <v>285.01666666666682</v>
      </c>
      <c r="I1317" s="4">
        <v>-9.7181874999999991</v>
      </c>
      <c r="J1317" s="37">
        <v>5.2590694444444441</v>
      </c>
      <c r="K1317" s="4">
        <v>5.5455902777777775</v>
      </c>
      <c r="L1317" s="37">
        <v>4.2145138888888889</v>
      </c>
      <c r="M1317" s="4">
        <v>0.82975694444444448</v>
      </c>
      <c r="N1317" s="63">
        <v>148.26397499999999</v>
      </c>
      <c r="O1317" s="6">
        <v>148.26397499999999</v>
      </c>
      <c r="P1317" s="37">
        <v>12.81000744</v>
      </c>
      <c r="Q1317" s="7">
        <f t="shared" ref="Q1317:Q1380" si="47">O1317*60*60*24/10^6</f>
        <v>12.810007439999998</v>
      </c>
      <c r="R1317" s="60">
        <v>285.01666666666682</v>
      </c>
      <c r="S1317" s="61">
        <v>2079.652610000001</v>
      </c>
      <c r="T1317" s="91"/>
      <c r="U1317" s="89">
        <v>68234.826174653019</v>
      </c>
      <c r="V1317" s="77">
        <v>6.1596861795105255E-3</v>
      </c>
      <c r="W1317" s="80">
        <v>1.8755478022586895E-4</v>
      </c>
      <c r="X1317" s="86">
        <f t="shared" si="46"/>
        <v>11528.620923935614</v>
      </c>
    </row>
    <row r="1318" spans="1:24" x14ac:dyDescent="0.3">
      <c r="A1318" s="92">
        <v>2010</v>
      </c>
      <c r="B1318" s="100">
        <v>40245</v>
      </c>
      <c r="C1318" s="33">
        <v>3</v>
      </c>
      <c r="D1318" s="2">
        <v>8</v>
      </c>
      <c r="E1318" s="33">
        <v>67</v>
      </c>
      <c r="F1318" s="92">
        <v>432</v>
      </c>
      <c r="G1318" s="4">
        <v>-3.5243541666666687</v>
      </c>
      <c r="H1318" s="37">
        <v>282.48124999999999</v>
      </c>
      <c r="I1318" s="4">
        <v>-3.8733854166666672</v>
      </c>
      <c r="J1318" s="37">
        <v>5.3319513888888892</v>
      </c>
      <c r="K1318" s="4">
        <v>5.5378402777777778</v>
      </c>
      <c r="L1318" s="37">
        <v>4.1312638888888884</v>
      </c>
      <c r="M1318" s="4">
        <v>0.76642361111111068</v>
      </c>
      <c r="N1318" s="63">
        <v>47.088724999999997</v>
      </c>
      <c r="O1318" s="6">
        <v>47.088724999999997</v>
      </c>
      <c r="P1318" s="37">
        <v>4.06846584</v>
      </c>
      <c r="Q1318" s="7">
        <f t="shared" si="47"/>
        <v>4.06846584</v>
      </c>
      <c r="R1318" s="60">
        <v>282.48124999999999</v>
      </c>
      <c r="S1318" s="61">
        <v>2061.1526887499999</v>
      </c>
      <c r="T1318" s="91"/>
      <c r="U1318" s="89">
        <v>68211.295484760762</v>
      </c>
      <c r="V1318" s="77">
        <v>1.9738789184353678E-3</v>
      </c>
      <c r="W1318" s="80">
        <v>5.9589497299652509E-5</v>
      </c>
      <c r="X1318" s="86">
        <f t="shared" si="46"/>
        <v>11532.689389775614</v>
      </c>
    </row>
    <row r="1319" spans="1:24" x14ac:dyDescent="0.3">
      <c r="A1319" s="92">
        <v>2010</v>
      </c>
      <c r="B1319" s="100">
        <v>40246</v>
      </c>
      <c r="C1319" s="33">
        <v>3</v>
      </c>
      <c r="D1319" s="2">
        <v>9</v>
      </c>
      <c r="E1319" s="33">
        <v>68</v>
      </c>
      <c r="F1319" s="92">
        <v>433</v>
      </c>
      <c r="G1319" s="4">
        <v>-0.73322916666666715</v>
      </c>
      <c r="H1319" s="37">
        <v>283.63541666666663</v>
      </c>
      <c r="I1319" s="4">
        <v>0.79333333333333333</v>
      </c>
      <c r="J1319" s="37">
        <v>5.2283194444444447</v>
      </c>
      <c r="K1319" s="4">
        <v>5.4948611111111108</v>
      </c>
      <c r="L1319" s="37">
        <v>4.0837777777777768</v>
      </c>
      <c r="M1319" s="4">
        <v>0.72375694444444461</v>
      </c>
      <c r="N1319" s="63">
        <v>65.151250000000005</v>
      </c>
      <c r="O1319" s="6">
        <v>65.151250000000005</v>
      </c>
      <c r="P1319" s="37">
        <v>5.6290680000000002</v>
      </c>
      <c r="Q1319" s="7">
        <f t="shared" si="47"/>
        <v>5.6290680000000011</v>
      </c>
      <c r="R1319" s="60">
        <v>283.63541666666663</v>
      </c>
      <c r="S1319" s="61">
        <v>2069.5741812499996</v>
      </c>
      <c r="T1319" s="91"/>
      <c r="U1319" s="89">
        <v>68187.764794868504</v>
      </c>
      <c r="V1319" s="77">
        <v>2.7199160344183004E-3</v>
      </c>
      <c r="W1319" s="80">
        <v>8.2477577078516202E-5</v>
      </c>
      <c r="X1319" s="86">
        <f t="shared" si="46"/>
        <v>11538.318457775615</v>
      </c>
    </row>
    <row r="1320" spans="1:24" x14ac:dyDescent="0.3">
      <c r="A1320" s="92">
        <v>2010</v>
      </c>
      <c r="B1320" s="100">
        <v>40247</v>
      </c>
      <c r="C1320" s="33">
        <v>3</v>
      </c>
      <c r="D1320" s="2">
        <v>10</v>
      </c>
      <c r="E1320" s="33">
        <v>69</v>
      </c>
      <c r="F1320" s="92">
        <v>434</v>
      </c>
      <c r="G1320" s="4">
        <v>2.3520833333333337</v>
      </c>
      <c r="H1320" s="37">
        <v>282.57083333333333</v>
      </c>
      <c r="I1320" s="4">
        <v>5.0743020833333334</v>
      </c>
      <c r="J1320" s="37">
        <v>5.145104166666667</v>
      </c>
      <c r="K1320" s="4">
        <v>5.5156944444444456</v>
      </c>
      <c r="L1320" s="37">
        <v>3.9761666666666664</v>
      </c>
      <c r="M1320" s="4">
        <v>0.7245069444444443</v>
      </c>
      <c r="N1320" s="63">
        <v>66.273819047619099</v>
      </c>
      <c r="O1320" s="6">
        <v>66.273819047619099</v>
      </c>
      <c r="P1320" s="37">
        <v>5.7260579657142898</v>
      </c>
      <c r="Q1320" s="7">
        <f t="shared" si="47"/>
        <v>5.7260579657142907</v>
      </c>
      <c r="R1320" s="60">
        <v>282.57083333333333</v>
      </c>
      <c r="S1320" s="61">
        <v>2061.8063424999996</v>
      </c>
      <c r="T1320" s="91"/>
      <c r="U1320" s="89">
        <v>68164.234104976247</v>
      </c>
      <c r="V1320" s="77">
        <v>2.777204554900767E-3</v>
      </c>
      <c r="W1320" s="80">
        <v>8.3929676679243335E-5</v>
      </c>
      <c r="X1320" s="86">
        <f t="shared" si="46"/>
        <v>11544.044515741329</v>
      </c>
    </row>
    <row r="1321" spans="1:24" x14ac:dyDescent="0.3">
      <c r="A1321" s="92">
        <v>2010</v>
      </c>
      <c r="B1321" s="100">
        <v>40248</v>
      </c>
      <c r="C1321" s="33">
        <v>3</v>
      </c>
      <c r="D1321" s="2">
        <v>11</v>
      </c>
      <c r="E1321" s="33">
        <v>70</v>
      </c>
      <c r="F1321" s="92">
        <v>435</v>
      </c>
      <c r="G1321" s="4">
        <v>-0.63037499999999991</v>
      </c>
      <c r="H1321" s="37">
        <v>290.91041666666666</v>
      </c>
      <c r="I1321" s="4">
        <v>2.0474166666666664</v>
      </c>
      <c r="J1321" s="37">
        <v>5.1332847222222222</v>
      </c>
      <c r="K1321" s="4">
        <v>5.4944444444444436</v>
      </c>
      <c r="L1321" s="37">
        <v>4.037805555555555</v>
      </c>
      <c r="M1321" s="4">
        <v>0.72392361111111114</v>
      </c>
      <c r="N1321" s="63" t="s">
        <v>27</v>
      </c>
      <c r="O1321" s="6">
        <v>84.887230952381003</v>
      </c>
      <c r="P1321" s="37" t="s">
        <v>27</v>
      </c>
      <c r="Q1321" s="7">
        <f t="shared" si="47"/>
        <v>7.3342567542857191</v>
      </c>
      <c r="R1321" s="60">
        <v>290.91041666666666</v>
      </c>
      <c r="S1321" s="61">
        <v>2122.6569462499997</v>
      </c>
      <c r="T1321" s="91"/>
      <c r="U1321" s="89">
        <v>68140.70341508399</v>
      </c>
      <c r="V1321" s="77" t="s">
        <v>27</v>
      </c>
      <c r="W1321" s="80" t="s">
        <v>27</v>
      </c>
      <c r="X1321" s="86">
        <f t="shared" si="46"/>
        <v>11551.378772495615</v>
      </c>
    </row>
    <row r="1322" spans="1:24" x14ac:dyDescent="0.3">
      <c r="A1322" s="92">
        <v>2010</v>
      </c>
      <c r="B1322" s="100">
        <v>40249</v>
      </c>
      <c r="C1322" s="33">
        <v>3</v>
      </c>
      <c r="D1322" s="2">
        <v>12</v>
      </c>
      <c r="E1322" s="33">
        <v>71</v>
      </c>
      <c r="F1322" s="92">
        <v>436</v>
      </c>
      <c r="G1322" s="4">
        <v>-0.49660416666666657</v>
      </c>
      <c r="H1322" s="37">
        <v>300.03541666666666</v>
      </c>
      <c r="I1322" s="4">
        <v>1.2221354166666667</v>
      </c>
      <c r="J1322" s="37">
        <v>5.1304236111111114</v>
      </c>
      <c r="K1322" s="4">
        <v>5.4825833333333334</v>
      </c>
      <c r="L1322" s="37">
        <v>3.9554722222222214</v>
      </c>
      <c r="M1322" s="4">
        <v>0.73845833333333355</v>
      </c>
      <c r="N1322" s="63">
        <v>103.50064285714301</v>
      </c>
      <c r="O1322" s="6">
        <v>103.50064285714301</v>
      </c>
      <c r="P1322" s="37">
        <v>8.9424555428571555</v>
      </c>
      <c r="Q1322" s="7">
        <f t="shared" si="47"/>
        <v>8.9424555428571555</v>
      </c>
      <c r="R1322" s="60">
        <v>300.03541666666666</v>
      </c>
      <c r="S1322" s="61">
        <v>2189.2384212500001</v>
      </c>
      <c r="T1322" s="91"/>
      <c r="U1322" s="89">
        <v>68117.172725191733</v>
      </c>
      <c r="V1322" s="77">
        <v>4.0847335110039034E-3</v>
      </c>
      <c r="W1322" s="80">
        <v>1.3117093037072131E-4</v>
      </c>
      <c r="X1322" s="86">
        <f t="shared" si="46"/>
        <v>11560.321228038472</v>
      </c>
    </row>
    <row r="1323" spans="1:24" x14ac:dyDescent="0.3">
      <c r="A1323" s="92">
        <v>2010</v>
      </c>
      <c r="B1323" s="100">
        <v>40250</v>
      </c>
      <c r="C1323" s="33">
        <v>3</v>
      </c>
      <c r="D1323" s="2">
        <v>13</v>
      </c>
      <c r="E1323" s="33">
        <v>72</v>
      </c>
      <c r="F1323" s="92">
        <v>437</v>
      </c>
      <c r="G1323" s="4">
        <v>-1.7759375000000002</v>
      </c>
      <c r="H1323" s="37">
        <v>302.8145833333333</v>
      </c>
      <c r="I1323" s="4">
        <v>0.49914583333333351</v>
      </c>
      <c r="J1323" s="37">
        <v>5.2083194444444452</v>
      </c>
      <c r="K1323" s="4">
        <v>5.4977222222222224</v>
      </c>
      <c r="L1323" s="37">
        <v>3.9122569444444451</v>
      </c>
      <c r="M1323" s="4">
        <v>0.76865277777777807</v>
      </c>
      <c r="N1323" s="63" t="s">
        <v>27</v>
      </c>
      <c r="O1323" s="6">
        <v>94.623071428571393</v>
      </c>
      <c r="P1323" s="37" t="s">
        <v>27</v>
      </c>
      <c r="Q1323" s="7">
        <f t="shared" si="47"/>
        <v>8.1754333714285679</v>
      </c>
      <c r="R1323" s="60">
        <v>302.8145833333333</v>
      </c>
      <c r="S1323" s="61">
        <v>2209.5168887499995</v>
      </c>
      <c r="T1323" s="91"/>
      <c r="U1323" s="89">
        <v>68093.642035299476</v>
      </c>
      <c r="V1323" s="77" t="s">
        <v>27</v>
      </c>
      <c r="W1323" s="80" t="s">
        <v>27</v>
      </c>
      <c r="X1323" s="86">
        <f t="shared" si="46"/>
        <v>11568.496661409901</v>
      </c>
    </row>
    <row r="1324" spans="1:24" x14ac:dyDescent="0.3">
      <c r="A1324" s="92">
        <v>2010</v>
      </c>
      <c r="B1324" s="100">
        <v>40251</v>
      </c>
      <c r="C1324" s="33">
        <v>3</v>
      </c>
      <c r="D1324" s="2">
        <v>14</v>
      </c>
      <c r="E1324" s="33">
        <v>73</v>
      </c>
      <c r="F1324" s="92">
        <v>438</v>
      </c>
      <c r="G1324" s="4">
        <v>-4.1336041666666663</v>
      </c>
      <c r="H1324" s="37">
        <v>299.31041666666675</v>
      </c>
      <c r="I1324" s="4">
        <v>-5.0112916666666667</v>
      </c>
      <c r="J1324" s="37">
        <v>5.2493263888888881</v>
      </c>
      <c r="K1324" s="4">
        <v>5.5330486111111119</v>
      </c>
      <c r="L1324" s="37">
        <v>3.9284583333333329</v>
      </c>
      <c r="M1324" s="4">
        <v>0.79561805555555543</v>
      </c>
      <c r="N1324" s="63">
        <v>85.745500000000007</v>
      </c>
      <c r="O1324" s="6">
        <v>85.745500000000007</v>
      </c>
      <c r="P1324" s="37">
        <v>7.4084111999999998</v>
      </c>
      <c r="Q1324" s="7">
        <f t="shared" si="47"/>
        <v>7.4084112000000015</v>
      </c>
      <c r="R1324" s="60">
        <v>299.31041666666675</v>
      </c>
      <c r="S1324" s="61">
        <v>2183.9483862500006</v>
      </c>
      <c r="T1324" s="91"/>
      <c r="U1324" s="89">
        <v>68070.111345407218</v>
      </c>
      <c r="V1324" s="77">
        <v>3.3922098373033371E-3</v>
      </c>
      <c r="W1324" s="80">
        <v>1.0874946409215529E-4</v>
      </c>
      <c r="X1324" s="86">
        <f t="shared" si="46"/>
        <v>11575.905072609901</v>
      </c>
    </row>
    <row r="1325" spans="1:24" x14ac:dyDescent="0.3">
      <c r="A1325" s="92">
        <v>2010</v>
      </c>
      <c r="B1325" s="100">
        <v>40252</v>
      </c>
      <c r="C1325" s="33">
        <v>3</v>
      </c>
      <c r="D1325" s="2">
        <v>15</v>
      </c>
      <c r="E1325" s="33">
        <v>74</v>
      </c>
      <c r="F1325" s="92">
        <v>439</v>
      </c>
      <c r="G1325" s="4">
        <v>-0.98414583333333339</v>
      </c>
      <c r="H1325" s="37">
        <v>297.88541666666663</v>
      </c>
      <c r="I1325" s="4">
        <v>-2.4641770833333325</v>
      </c>
      <c r="J1325" s="37">
        <v>5.3013402777777765</v>
      </c>
      <c r="K1325" s="4">
        <v>5.5366111111111111</v>
      </c>
      <c r="L1325" s="37">
        <v>3.9037638888888879</v>
      </c>
      <c r="M1325" s="4">
        <v>0.80006250000000012</v>
      </c>
      <c r="N1325" s="63">
        <v>57.995646153846202</v>
      </c>
      <c r="O1325" s="6">
        <v>57.995646153846202</v>
      </c>
      <c r="P1325" s="37">
        <v>5.0108238276923123</v>
      </c>
      <c r="Q1325" s="7">
        <f t="shared" si="47"/>
        <v>5.0108238276923114</v>
      </c>
      <c r="R1325" s="60">
        <v>297.88541666666663</v>
      </c>
      <c r="S1325" s="61">
        <v>2173.5507312499994</v>
      </c>
      <c r="T1325" s="91"/>
      <c r="U1325" s="89">
        <v>68046.580655514961</v>
      </c>
      <c r="V1325" s="77">
        <v>2.3053631809231384E-3</v>
      </c>
      <c r="W1325" s="80">
        <v>7.3582050696651007E-5</v>
      </c>
      <c r="X1325" s="86">
        <f t="shared" si="46"/>
        <v>11580.915896437593</v>
      </c>
    </row>
    <row r="1326" spans="1:24" x14ac:dyDescent="0.3">
      <c r="A1326" s="92">
        <v>2010</v>
      </c>
      <c r="B1326" s="100">
        <v>40253</v>
      </c>
      <c r="C1326" s="33">
        <v>3</v>
      </c>
      <c r="D1326" s="2">
        <v>16</v>
      </c>
      <c r="E1326" s="33">
        <v>75</v>
      </c>
      <c r="F1326" s="92">
        <v>440</v>
      </c>
      <c r="G1326" s="4">
        <v>1.9057708333333334</v>
      </c>
      <c r="H1326" s="37">
        <v>294.94166666666678</v>
      </c>
      <c r="I1326" s="4">
        <v>2.2284479166666671</v>
      </c>
      <c r="J1326" s="37">
        <v>5.1456597222222227</v>
      </c>
      <c r="K1326" s="4">
        <v>5.4885555555555543</v>
      </c>
      <c r="L1326" s="37">
        <v>3.8076666666666661</v>
      </c>
      <c r="M1326" s="4">
        <v>0.8035000000000001</v>
      </c>
      <c r="N1326" s="63">
        <v>84.2606258064516</v>
      </c>
      <c r="O1326" s="6">
        <v>84.2606258064516</v>
      </c>
      <c r="P1326" s="37">
        <v>7.2801180696774175</v>
      </c>
      <c r="Q1326" s="7">
        <f t="shared" si="47"/>
        <v>7.2801180696774184</v>
      </c>
      <c r="R1326" s="60">
        <v>294.94166666666678</v>
      </c>
      <c r="S1326" s="61">
        <v>2152.0713650000007</v>
      </c>
      <c r="T1326" s="91"/>
      <c r="U1326" s="89">
        <v>68023.049965622704</v>
      </c>
      <c r="V1326" s="77">
        <v>3.3828423109367543E-3</v>
      </c>
      <c r="W1326" s="80">
        <v>1.0694535909914221E-4</v>
      </c>
      <c r="X1326" s="86">
        <f t="shared" si="46"/>
        <v>11588.19601450727</v>
      </c>
    </row>
    <row r="1327" spans="1:24" x14ac:dyDescent="0.3">
      <c r="A1327" s="92">
        <v>2010</v>
      </c>
      <c r="B1327" s="100">
        <v>40254</v>
      </c>
      <c r="C1327" s="33">
        <v>3</v>
      </c>
      <c r="D1327" s="2">
        <v>17</v>
      </c>
      <c r="E1327" s="33">
        <v>76</v>
      </c>
      <c r="F1327" s="92">
        <v>441</v>
      </c>
      <c r="G1327" s="4">
        <v>6.3354583333333325</v>
      </c>
      <c r="H1327" s="37">
        <v>290.45416666666677</v>
      </c>
      <c r="I1327" s="4">
        <v>2.3782187499999998</v>
      </c>
      <c r="J1327" s="37">
        <v>5.1751874999999998</v>
      </c>
      <c r="K1327" s="4">
        <v>5.5175208333333332</v>
      </c>
      <c r="L1327" s="37">
        <v>3.8105694444444445</v>
      </c>
      <c r="M1327" s="4">
        <v>0.91312499999999996</v>
      </c>
      <c r="N1327" s="63">
        <v>132.64167708333301</v>
      </c>
      <c r="O1327" s="6">
        <v>132.64167708333301</v>
      </c>
      <c r="P1327" s="37">
        <v>11.460240899999972</v>
      </c>
      <c r="Q1327" s="7">
        <f t="shared" si="47"/>
        <v>11.460240899999972</v>
      </c>
      <c r="R1327" s="60">
        <v>290.45416666666677</v>
      </c>
      <c r="S1327" s="61">
        <v>2119.3278725000005</v>
      </c>
      <c r="T1327" s="91"/>
      <c r="U1327" s="89">
        <v>67999.519275730447</v>
      </c>
      <c r="V1327" s="77">
        <v>5.4074884064452232E-3</v>
      </c>
      <c r="W1327" s="80">
        <v>1.6841396226401507E-4</v>
      </c>
      <c r="X1327" s="86">
        <f t="shared" si="46"/>
        <v>11599.65625540727</v>
      </c>
    </row>
    <row r="1328" spans="1:24" x14ac:dyDescent="0.3">
      <c r="A1328" s="92">
        <v>2010</v>
      </c>
      <c r="B1328" s="100">
        <v>40255</v>
      </c>
      <c r="C1328" s="33">
        <v>3</v>
      </c>
      <c r="D1328" s="2">
        <v>18</v>
      </c>
      <c r="E1328" s="33">
        <v>77</v>
      </c>
      <c r="F1328" s="92">
        <v>442</v>
      </c>
      <c r="G1328" s="4">
        <v>4.3300425531914897</v>
      </c>
      <c r="H1328" s="37">
        <v>281.76595744680844</v>
      </c>
      <c r="I1328" s="4">
        <v>2.9876382978723406</v>
      </c>
      <c r="J1328" s="37">
        <v>5.1644917257683218</v>
      </c>
      <c r="K1328" s="4">
        <v>5.5560069444444444</v>
      </c>
      <c r="L1328" s="37">
        <v>3.922861554373521</v>
      </c>
      <c r="M1328" s="4">
        <v>1.6070814125295509</v>
      </c>
      <c r="N1328" s="63">
        <v>164.431166666667</v>
      </c>
      <c r="O1328" s="6">
        <v>164.431166666667</v>
      </c>
      <c r="P1328" s="37">
        <v>14.206852800000028</v>
      </c>
      <c r="Q1328" s="7">
        <f t="shared" si="47"/>
        <v>14.206852800000027</v>
      </c>
      <c r="R1328" s="60">
        <v>281.76595744680844</v>
      </c>
      <c r="S1328" s="61">
        <v>2055.9334851063822</v>
      </c>
      <c r="T1328" s="91"/>
      <c r="U1328" s="89">
        <v>67975.988585838189</v>
      </c>
      <c r="V1328" s="77">
        <v>6.9101714150372473E-3</v>
      </c>
      <c r="W1328" s="80">
        <v>2.0885415205509087E-4</v>
      </c>
      <c r="X1328" s="86">
        <f t="shared" si="46"/>
        <v>11613.86310820727</v>
      </c>
    </row>
    <row r="1329" spans="1:24" x14ac:dyDescent="0.3">
      <c r="A1329" s="92">
        <v>2010</v>
      </c>
      <c r="B1329" s="100">
        <v>40256</v>
      </c>
      <c r="C1329" s="33">
        <v>3</v>
      </c>
      <c r="D1329" s="2">
        <v>19</v>
      </c>
      <c r="E1329" s="33">
        <v>78</v>
      </c>
      <c r="F1329" s="92">
        <v>443</v>
      </c>
      <c r="G1329" s="4">
        <v>-2.2962708333333337</v>
      </c>
      <c r="H1329" s="37">
        <v>281.48124999999993</v>
      </c>
      <c r="I1329" s="4">
        <v>1.2537395833333336</v>
      </c>
      <c r="J1329" s="37">
        <v>5.275368055555556</v>
      </c>
      <c r="K1329" s="4">
        <v>5.6295972222222224</v>
      </c>
      <c r="L1329" s="37">
        <v>4.0024791666666673</v>
      </c>
      <c r="M1329" s="4">
        <v>1.7159097222222222</v>
      </c>
      <c r="N1329" s="63" t="s">
        <v>27</v>
      </c>
      <c r="O1329" s="6">
        <v>99.8221833333333</v>
      </c>
      <c r="P1329" s="37" t="s">
        <v>27</v>
      </c>
      <c r="Q1329" s="7">
        <f t="shared" si="47"/>
        <v>8.6246366399999967</v>
      </c>
      <c r="R1329" s="60">
        <v>281.48124999999993</v>
      </c>
      <c r="S1329" s="61">
        <v>2053.8560887499993</v>
      </c>
      <c r="T1329" s="91"/>
      <c r="U1329" s="89">
        <v>67952.457895945932</v>
      </c>
      <c r="V1329" s="77" t="s">
        <v>27</v>
      </c>
      <c r="W1329" s="80" t="s">
        <v>27</v>
      </c>
      <c r="X1329" s="86">
        <f t="shared" si="46"/>
        <v>11622.487744847269</v>
      </c>
    </row>
    <row r="1330" spans="1:24" x14ac:dyDescent="0.3">
      <c r="A1330" s="92">
        <v>2010</v>
      </c>
      <c r="B1330" s="100">
        <v>40257</v>
      </c>
      <c r="C1330" s="33">
        <v>3</v>
      </c>
      <c r="D1330" s="2">
        <v>20</v>
      </c>
      <c r="E1330" s="33">
        <v>79</v>
      </c>
      <c r="F1330" s="92">
        <v>444</v>
      </c>
      <c r="G1330" s="4">
        <v>-1.2076666666666669</v>
      </c>
      <c r="H1330" s="37">
        <v>281.71666666666653</v>
      </c>
      <c r="I1330" s="4">
        <v>0.71732291666666681</v>
      </c>
      <c r="J1330" s="37">
        <v>5.2679166666666655</v>
      </c>
      <c r="K1330" s="4">
        <v>5.5928055555555547</v>
      </c>
      <c r="L1330" s="37">
        <v>3.990472222222222</v>
      </c>
      <c r="M1330" s="4">
        <v>1.4921249999999999</v>
      </c>
      <c r="N1330" s="63">
        <v>35.213200000000001</v>
      </c>
      <c r="O1330" s="6">
        <v>35.213200000000001</v>
      </c>
      <c r="P1330" s="37">
        <v>3.0424204799999996</v>
      </c>
      <c r="Q1330" s="7">
        <f t="shared" si="47"/>
        <v>3.0424204799999996</v>
      </c>
      <c r="R1330" s="60">
        <v>281.71666666666653</v>
      </c>
      <c r="S1330" s="61">
        <v>2055.5738299999989</v>
      </c>
      <c r="T1330" s="91"/>
      <c r="U1330" s="89">
        <v>67928.927206053675</v>
      </c>
      <c r="V1330" s="77">
        <v>1.4800832913892475E-3</v>
      </c>
      <c r="W1330" s="80">
        <v>4.4759622987889713E-5</v>
      </c>
      <c r="X1330" s="86">
        <f t="shared" si="46"/>
        <v>11625.530165327269</v>
      </c>
    </row>
    <row r="1331" spans="1:24" x14ac:dyDescent="0.3">
      <c r="A1331" s="92">
        <v>2010</v>
      </c>
      <c r="B1331" s="100">
        <v>40258</v>
      </c>
      <c r="C1331" s="33">
        <v>3</v>
      </c>
      <c r="D1331" s="2">
        <v>21</v>
      </c>
      <c r="E1331" s="33">
        <v>80</v>
      </c>
      <c r="F1331" s="92">
        <v>445</v>
      </c>
      <c r="G1331" s="4">
        <v>2.1677291666666663</v>
      </c>
      <c r="H1331" s="37">
        <v>289.86874999999992</v>
      </c>
      <c r="I1331" s="4">
        <v>4.1557395833333324</v>
      </c>
      <c r="J1331" s="37">
        <v>5.0164513888888891</v>
      </c>
      <c r="K1331" s="4">
        <v>5.4399097222222226</v>
      </c>
      <c r="L1331" s="37">
        <v>3.6230694444444445</v>
      </c>
      <c r="M1331" s="4">
        <v>2.0188194444444445</v>
      </c>
      <c r="N1331" s="63">
        <v>119.55625714285701</v>
      </c>
      <c r="O1331" s="6">
        <v>119.55625714285701</v>
      </c>
      <c r="P1331" s="37">
        <v>10.329660617142844</v>
      </c>
      <c r="Q1331" s="7">
        <f t="shared" si="47"/>
        <v>10.329660617142846</v>
      </c>
      <c r="R1331" s="60">
        <v>289.86874999999992</v>
      </c>
      <c r="S1331" s="61">
        <v>2115.0563212499997</v>
      </c>
      <c r="T1331" s="91"/>
      <c r="U1331" s="89">
        <v>67905.396516161418</v>
      </c>
      <c r="V1331" s="77">
        <v>4.8838702370998842E-3</v>
      </c>
      <c r="W1331" s="80">
        <v>1.5202475141550301E-4</v>
      </c>
      <c r="X1331" s="86">
        <f t="shared" si="46"/>
        <v>11635.859825944412</v>
      </c>
    </row>
    <row r="1332" spans="1:24" x14ac:dyDescent="0.3">
      <c r="A1332" s="92">
        <v>2010</v>
      </c>
      <c r="B1332" s="100">
        <v>40259</v>
      </c>
      <c r="C1332" s="33">
        <v>3</v>
      </c>
      <c r="D1332" s="2">
        <v>22</v>
      </c>
      <c r="E1332" s="33">
        <v>81</v>
      </c>
      <c r="F1332" s="92">
        <v>446</v>
      </c>
      <c r="G1332" s="4">
        <v>0.70256249999999987</v>
      </c>
      <c r="H1332" s="37">
        <v>306.67708333333343</v>
      </c>
      <c r="I1332" s="4">
        <v>3.1911354166666666</v>
      </c>
      <c r="J1332" s="37">
        <v>5.1726874999999994</v>
      </c>
      <c r="K1332" s="4">
        <v>5.3103680555555552</v>
      </c>
      <c r="L1332" s="37">
        <v>3.5109652777777778</v>
      </c>
      <c r="M1332" s="4">
        <v>3.404798611111111</v>
      </c>
      <c r="N1332" s="63">
        <v>61.8582055555556</v>
      </c>
      <c r="O1332" s="6">
        <v>61.8582055555556</v>
      </c>
      <c r="P1332" s="37">
        <v>5.3445489600000036</v>
      </c>
      <c r="Q1332" s="7">
        <f t="shared" si="47"/>
        <v>5.3445489600000036</v>
      </c>
      <c r="R1332" s="60">
        <v>306.67708333333343</v>
      </c>
      <c r="S1332" s="61">
        <v>2237.7000062500006</v>
      </c>
      <c r="T1332" s="91"/>
      <c r="U1332" s="89">
        <v>67881.865826269161</v>
      </c>
      <c r="V1332" s="77">
        <v>2.3884117375306919E-3</v>
      </c>
      <c r="W1332" s="80">
        <v>7.8686537241642773E-5</v>
      </c>
      <c r="X1332" s="86">
        <f t="shared" si="46"/>
        <v>11641.204374904411</v>
      </c>
    </row>
    <row r="1333" spans="1:24" x14ac:dyDescent="0.3">
      <c r="A1333" s="92">
        <v>2010</v>
      </c>
      <c r="B1333" s="100">
        <v>40260</v>
      </c>
      <c r="C1333" s="33">
        <v>3</v>
      </c>
      <c r="D1333" s="2">
        <v>23</v>
      </c>
      <c r="E1333" s="33">
        <v>82</v>
      </c>
      <c r="F1333" s="92">
        <v>447</v>
      </c>
      <c r="G1333" s="4">
        <v>-5.0276458333333354</v>
      </c>
      <c r="H1333" s="37">
        <v>307.82083333333327</v>
      </c>
      <c r="I1333" s="4">
        <v>-1.3960000000000001</v>
      </c>
      <c r="J1333" s="37">
        <v>5.1598541666666664</v>
      </c>
      <c r="K1333" s="4">
        <v>5.3462152777777776</v>
      </c>
      <c r="L1333" s="37">
        <v>3.7768958333333331</v>
      </c>
      <c r="M1333" s="4">
        <v>3.1070624999999996</v>
      </c>
      <c r="N1333" s="63">
        <v>58.728454838709702</v>
      </c>
      <c r="O1333" s="6">
        <v>58.728454838709702</v>
      </c>
      <c r="P1333" s="37">
        <v>5.0741384980645181</v>
      </c>
      <c r="Q1333" s="7">
        <f t="shared" si="47"/>
        <v>5.0741384980645181</v>
      </c>
      <c r="R1333" s="60">
        <v>307.82083333333327</v>
      </c>
      <c r="S1333" s="61">
        <v>2246.0454924999995</v>
      </c>
      <c r="T1333" s="91"/>
      <c r="U1333" s="89">
        <v>67858.335136376903</v>
      </c>
      <c r="V1333" s="77">
        <v>2.2591432430946272E-3</v>
      </c>
      <c r="W1333" s="80">
        <v>7.4733079002971311E-5</v>
      </c>
      <c r="X1333" s="86">
        <f t="shared" si="46"/>
        <v>11646.278513402476</v>
      </c>
    </row>
    <row r="1334" spans="1:24" x14ac:dyDescent="0.3">
      <c r="A1334" s="92">
        <v>2010</v>
      </c>
      <c r="B1334" s="100">
        <v>40261</v>
      </c>
      <c r="C1334" s="33">
        <v>3</v>
      </c>
      <c r="D1334" s="2">
        <v>24</v>
      </c>
      <c r="E1334" s="33">
        <v>83</v>
      </c>
      <c r="F1334" s="92">
        <v>448</v>
      </c>
      <c r="G1334" s="4">
        <v>-7.8642708333333351</v>
      </c>
      <c r="H1334" s="37">
        <v>306.80625000000003</v>
      </c>
      <c r="I1334" s="4">
        <v>-6.2146979166666654</v>
      </c>
      <c r="J1334" s="37">
        <v>5.1130972222222226</v>
      </c>
      <c r="K1334" s="4">
        <v>5.3937500000000007</v>
      </c>
      <c r="L1334" s="37">
        <v>3.8387847222222233</v>
      </c>
      <c r="M1334" s="4">
        <v>2.7053541666666661</v>
      </c>
      <c r="N1334" s="63">
        <v>62.250399999999999</v>
      </c>
      <c r="O1334" s="6">
        <v>62.250399999999999</v>
      </c>
      <c r="P1334" s="37">
        <v>5.3784345599999996</v>
      </c>
      <c r="Q1334" s="7">
        <f t="shared" si="47"/>
        <v>5.3784345600000005</v>
      </c>
      <c r="R1334" s="60">
        <v>306.80625000000003</v>
      </c>
      <c r="S1334" s="61">
        <v>2238.6424837500003</v>
      </c>
      <c r="T1334" s="91"/>
      <c r="U1334" s="89">
        <v>67834.804446484646</v>
      </c>
      <c r="V1334" s="77">
        <v>2.4025428799110712E-3</v>
      </c>
      <c r="W1334" s="80">
        <v>7.9244237671647149E-5</v>
      </c>
      <c r="X1334" s="86">
        <f t="shared" si="46"/>
        <v>11651.656947962476</v>
      </c>
    </row>
    <row r="1335" spans="1:24" x14ac:dyDescent="0.3">
      <c r="A1335" s="92">
        <v>2010</v>
      </c>
      <c r="B1335" s="100">
        <v>40262</v>
      </c>
      <c r="C1335" s="33">
        <v>3</v>
      </c>
      <c r="D1335" s="2">
        <v>25</v>
      </c>
      <c r="E1335" s="33">
        <v>84</v>
      </c>
      <c r="F1335" s="92">
        <v>449</v>
      </c>
      <c r="G1335" s="4">
        <v>-8.7965208333333322</v>
      </c>
      <c r="H1335" s="37">
        <v>307.02708333333322</v>
      </c>
      <c r="I1335" s="4">
        <v>-5.5510625000000005</v>
      </c>
      <c r="J1335" s="37">
        <v>5.0937847222222219</v>
      </c>
      <c r="K1335" s="4">
        <v>5.3498472222222233</v>
      </c>
      <c r="L1335" s="37">
        <v>3.8923124999999992</v>
      </c>
      <c r="M1335" s="4">
        <v>2.421416666666667</v>
      </c>
      <c r="N1335" s="63" t="s">
        <v>27</v>
      </c>
      <c r="O1335" s="6">
        <v>63.993379166666699</v>
      </c>
      <c r="P1335" s="37" t="s">
        <v>27</v>
      </c>
      <c r="Q1335" s="7">
        <f t="shared" si="47"/>
        <v>5.5290279600000032</v>
      </c>
      <c r="R1335" s="60">
        <v>307.02708333333322</v>
      </c>
      <c r="S1335" s="61">
        <v>2240.2538162499991</v>
      </c>
      <c r="T1335" s="91"/>
      <c r="U1335" s="89">
        <v>67811.273756592389</v>
      </c>
      <c r="V1335" s="77" t="s">
        <v>27</v>
      </c>
      <c r="W1335" s="80" t="s">
        <v>27</v>
      </c>
      <c r="X1335" s="86">
        <f t="shared" si="46"/>
        <v>11657.185975922475</v>
      </c>
    </row>
    <row r="1336" spans="1:24" x14ac:dyDescent="0.3">
      <c r="A1336" s="92">
        <v>2010</v>
      </c>
      <c r="B1336" s="100">
        <v>40263</v>
      </c>
      <c r="C1336" s="33">
        <v>3</v>
      </c>
      <c r="D1336" s="2">
        <v>26</v>
      </c>
      <c r="E1336" s="33">
        <v>85</v>
      </c>
      <c r="F1336" s="92">
        <v>450</v>
      </c>
      <c r="G1336" s="4">
        <v>-9.1788541666666656</v>
      </c>
      <c r="H1336" s="37">
        <v>307.33333333333337</v>
      </c>
      <c r="I1336" s="4">
        <v>-4.7024895833333318</v>
      </c>
      <c r="J1336" s="37">
        <v>5.121645833333333</v>
      </c>
      <c r="K1336" s="4">
        <v>5.3102291666666659</v>
      </c>
      <c r="L1336" s="37">
        <v>3.9454861111111108</v>
      </c>
      <c r="M1336" s="4">
        <v>2.1613263888888894</v>
      </c>
      <c r="N1336" s="63" t="s">
        <v>27</v>
      </c>
      <c r="O1336" s="6">
        <v>65.7363583333333</v>
      </c>
      <c r="P1336" s="37" t="s">
        <v>27</v>
      </c>
      <c r="Q1336" s="7">
        <f t="shared" si="47"/>
        <v>5.679621359999997</v>
      </c>
      <c r="R1336" s="60">
        <v>307.33333333333337</v>
      </c>
      <c r="S1336" s="61">
        <v>2242.4884000000002</v>
      </c>
      <c r="T1336" s="91"/>
      <c r="U1336" s="89">
        <v>67787.743066700132</v>
      </c>
      <c r="V1336" s="77" t="s">
        <v>27</v>
      </c>
      <c r="W1336" s="80" t="s">
        <v>27</v>
      </c>
      <c r="X1336" s="86">
        <f t="shared" si="46"/>
        <v>11662.865597282474</v>
      </c>
    </row>
    <row r="1337" spans="1:24" x14ac:dyDescent="0.3">
      <c r="A1337" s="92">
        <v>2010</v>
      </c>
      <c r="B1337" s="100">
        <v>40264</v>
      </c>
      <c r="C1337" s="33">
        <v>3</v>
      </c>
      <c r="D1337" s="2">
        <v>27</v>
      </c>
      <c r="E1337" s="33">
        <v>86</v>
      </c>
      <c r="F1337" s="92">
        <v>451</v>
      </c>
      <c r="G1337" s="4">
        <v>-8.5941250000000036</v>
      </c>
      <c r="H1337" s="37">
        <v>307.74999999999994</v>
      </c>
      <c r="I1337" s="4">
        <v>-4.480437499999999</v>
      </c>
      <c r="J1337" s="37">
        <v>5.073555555555556</v>
      </c>
      <c r="K1337" s="4">
        <v>5.272159722222221</v>
      </c>
      <c r="L1337" s="37">
        <v>3.9967152777777777</v>
      </c>
      <c r="M1337" s="4">
        <v>2.0447361111111113</v>
      </c>
      <c r="N1337" s="63" t="s">
        <v>27</v>
      </c>
      <c r="O1337" s="6">
        <v>67.4793375</v>
      </c>
      <c r="P1337" s="37" t="s">
        <v>27</v>
      </c>
      <c r="Q1337" s="7">
        <f t="shared" si="47"/>
        <v>5.8302147599999996</v>
      </c>
      <c r="R1337" s="60">
        <v>307.74999999999994</v>
      </c>
      <c r="S1337" s="61">
        <v>2245.5286499999997</v>
      </c>
      <c r="T1337" s="91"/>
      <c r="U1337" s="89">
        <v>67764.212376807875</v>
      </c>
      <c r="V1337" s="77" t="s">
        <v>27</v>
      </c>
      <c r="W1337" s="80" t="s">
        <v>27</v>
      </c>
      <c r="X1337" s="86">
        <f t="shared" si="46"/>
        <v>11668.695812042475</v>
      </c>
    </row>
    <row r="1338" spans="1:24" x14ac:dyDescent="0.3">
      <c r="A1338" s="92">
        <v>2010</v>
      </c>
      <c r="B1338" s="100">
        <v>40265</v>
      </c>
      <c r="C1338" s="33">
        <v>3</v>
      </c>
      <c r="D1338" s="2">
        <v>28</v>
      </c>
      <c r="E1338" s="33">
        <v>87</v>
      </c>
      <c r="F1338" s="92">
        <v>452</v>
      </c>
      <c r="G1338" s="4">
        <v>-6.0681666666666665</v>
      </c>
      <c r="H1338" s="37">
        <v>306.71666666666658</v>
      </c>
      <c r="I1338" s="4">
        <v>-2.8157083333333333</v>
      </c>
      <c r="J1338" s="37">
        <v>5.1221666666666676</v>
      </c>
      <c r="K1338" s="4">
        <v>5.3236666666666661</v>
      </c>
      <c r="L1338" s="37">
        <v>3.9752152777777781</v>
      </c>
      <c r="M1338" s="4">
        <v>1.9340208333333333</v>
      </c>
      <c r="N1338" s="63" t="s">
        <v>27</v>
      </c>
      <c r="O1338" s="6">
        <v>69.2223166666667</v>
      </c>
      <c r="P1338" s="37" t="s">
        <v>27</v>
      </c>
      <c r="Q1338" s="7">
        <f t="shared" si="47"/>
        <v>5.9808081600000031</v>
      </c>
      <c r="R1338" s="60">
        <v>306.71666666666658</v>
      </c>
      <c r="S1338" s="61">
        <v>2237.9888299999993</v>
      </c>
      <c r="T1338" s="91"/>
      <c r="U1338" s="89">
        <v>67740.681686915617</v>
      </c>
      <c r="V1338" s="77" t="s">
        <v>27</v>
      </c>
      <c r="W1338" s="80" t="s">
        <v>27</v>
      </c>
      <c r="X1338" s="86">
        <f t="shared" si="46"/>
        <v>11674.676620202476</v>
      </c>
    </row>
    <row r="1339" spans="1:24" x14ac:dyDescent="0.3">
      <c r="A1339" s="92">
        <v>2010</v>
      </c>
      <c r="B1339" s="100">
        <v>40266</v>
      </c>
      <c r="C1339" s="33">
        <v>3</v>
      </c>
      <c r="D1339" s="2">
        <v>29</v>
      </c>
      <c r="E1339" s="33">
        <v>88</v>
      </c>
      <c r="F1339" s="92">
        <v>453</v>
      </c>
      <c r="G1339" s="4">
        <v>-2.402520833333333</v>
      </c>
      <c r="H1339" s="37">
        <v>304.45416666666665</v>
      </c>
      <c r="I1339" s="4">
        <v>0.5927291666666672</v>
      </c>
      <c r="J1339" s="37">
        <v>5.123368055555555</v>
      </c>
      <c r="K1339" s="4">
        <v>5.3651597222222236</v>
      </c>
      <c r="L1339" s="37">
        <v>4.0157361111111127</v>
      </c>
      <c r="M1339" s="4">
        <v>1.9004652777777775</v>
      </c>
      <c r="N1339" s="63" t="s">
        <v>27</v>
      </c>
      <c r="O1339" s="6">
        <v>70.9652958333333</v>
      </c>
      <c r="P1339" s="37" t="s">
        <v>27</v>
      </c>
      <c r="Q1339" s="7">
        <f t="shared" si="47"/>
        <v>6.1314015599999969</v>
      </c>
      <c r="R1339" s="60">
        <v>304.45416666666665</v>
      </c>
      <c r="S1339" s="61">
        <v>2221.4802725</v>
      </c>
      <c r="T1339" s="91"/>
      <c r="U1339" s="89">
        <v>67717.15099702336</v>
      </c>
      <c r="V1339" s="77" t="s">
        <v>27</v>
      </c>
      <c r="W1339" s="80" t="s">
        <v>27</v>
      </c>
      <c r="X1339" s="86">
        <f t="shared" si="46"/>
        <v>11680.808021762476</v>
      </c>
    </row>
    <row r="1340" spans="1:24" x14ac:dyDescent="0.3">
      <c r="A1340" s="92">
        <v>2010</v>
      </c>
      <c r="B1340" s="100">
        <v>40267</v>
      </c>
      <c r="C1340" s="33">
        <v>3</v>
      </c>
      <c r="D1340" s="2">
        <v>30</v>
      </c>
      <c r="E1340" s="33">
        <v>89</v>
      </c>
      <c r="F1340" s="92">
        <v>454</v>
      </c>
      <c r="G1340" s="4">
        <v>0.12824999999999981</v>
      </c>
      <c r="H1340" s="37">
        <v>303.21458333333334</v>
      </c>
      <c r="I1340" s="4">
        <v>2.8385833333333332</v>
      </c>
      <c r="J1340" s="37">
        <v>5.1958055555555553</v>
      </c>
      <c r="K1340" s="4">
        <v>5.3690416666666652</v>
      </c>
      <c r="L1340" s="37">
        <v>4.011541666666667</v>
      </c>
      <c r="M1340" s="4">
        <v>1.7970069444444439</v>
      </c>
      <c r="N1340" s="63">
        <v>72.708275</v>
      </c>
      <c r="O1340" s="6">
        <v>72.708275</v>
      </c>
      <c r="P1340" s="37">
        <v>6.2819949599999996</v>
      </c>
      <c r="Q1340" s="7">
        <f t="shared" si="47"/>
        <v>6.2819949599999996</v>
      </c>
      <c r="R1340" s="60">
        <v>303.21458333333334</v>
      </c>
      <c r="S1340" s="61">
        <v>2212.4355287499998</v>
      </c>
      <c r="T1340" s="91"/>
      <c r="U1340" s="89">
        <v>67693.620307131103</v>
      </c>
      <c r="V1340" s="77">
        <v>2.8394024948375572E-3</v>
      </c>
      <c r="W1340" s="80">
        <v>9.2763710682893983E-5</v>
      </c>
      <c r="X1340" s="86">
        <f t="shared" si="46"/>
        <v>11687.090016722475</v>
      </c>
    </row>
    <row r="1341" spans="1:24" x14ac:dyDescent="0.3">
      <c r="A1341" s="92">
        <v>2010</v>
      </c>
      <c r="B1341" s="100">
        <v>40268</v>
      </c>
      <c r="C1341" s="33">
        <v>3</v>
      </c>
      <c r="D1341" s="2">
        <v>31</v>
      </c>
      <c r="E1341" s="33">
        <v>90</v>
      </c>
      <c r="F1341" s="92">
        <v>455</v>
      </c>
      <c r="G1341" s="4">
        <v>1.2961666666666665</v>
      </c>
      <c r="H1341" s="37">
        <v>303.23750000000013</v>
      </c>
      <c r="I1341" s="4">
        <v>4.216874999999999</v>
      </c>
      <c r="J1341" s="37">
        <v>5.2103611111111112</v>
      </c>
      <c r="K1341" s="4">
        <v>5.3810069444444446</v>
      </c>
      <c r="L1341" s="37">
        <v>4.053319444444444</v>
      </c>
      <c r="M1341" s="4">
        <v>1.8390069444444446</v>
      </c>
      <c r="N1341" s="63">
        <v>100.137886666667</v>
      </c>
      <c r="O1341" s="6">
        <v>100.137886666667</v>
      </c>
      <c r="P1341" s="37">
        <v>8.6519134080000288</v>
      </c>
      <c r="Q1341" s="7">
        <f t="shared" si="47"/>
        <v>8.6519134080000271</v>
      </c>
      <c r="R1341" s="60">
        <v>303.23750000000013</v>
      </c>
      <c r="S1341" s="61">
        <v>2212.6027425000007</v>
      </c>
      <c r="T1341" s="91"/>
      <c r="U1341" s="89">
        <v>67670.089617238846</v>
      </c>
      <c r="V1341" s="77">
        <v>3.9102877537900487E-3</v>
      </c>
      <c r="W1341" s="80">
        <v>1.2780691674630544E-4</v>
      </c>
      <c r="X1341" s="86">
        <f t="shared" si="46"/>
        <v>11695.741930130476</v>
      </c>
    </row>
    <row r="1342" spans="1:24" x14ac:dyDescent="0.3">
      <c r="A1342" s="92">
        <v>2010</v>
      </c>
      <c r="B1342" s="100">
        <v>40269</v>
      </c>
      <c r="C1342" s="33">
        <v>4</v>
      </c>
      <c r="D1342" s="2">
        <v>1</v>
      </c>
      <c r="E1342" s="33">
        <v>91</v>
      </c>
      <c r="F1342" s="92">
        <v>456</v>
      </c>
      <c r="G1342" s="4">
        <v>2.2494375000000009</v>
      </c>
      <c r="H1342" s="37">
        <v>302.84375</v>
      </c>
      <c r="I1342" s="4">
        <v>5.3357187499999998</v>
      </c>
      <c r="J1342" s="37">
        <v>5.1501111111111113</v>
      </c>
      <c r="K1342" s="4">
        <v>5.101055555555555</v>
      </c>
      <c r="L1342" s="37">
        <v>3.4687152777777777</v>
      </c>
      <c r="M1342" s="4">
        <v>1.942159722222222</v>
      </c>
      <c r="N1342" s="63" t="s">
        <v>27</v>
      </c>
      <c r="O1342" s="6">
        <v>95.655344814814796</v>
      </c>
      <c r="P1342" s="37" t="s">
        <v>27</v>
      </c>
      <c r="Q1342" s="7">
        <f t="shared" si="47"/>
        <v>8.2646217919999998</v>
      </c>
      <c r="R1342" s="60">
        <v>302.84375</v>
      </c>
      <c r="S1342" s="61">
        <v>2209.7297062499997</v>
      </c>
      <c r="T1342" s="91"/>
      <c r="U1342" s="89">
        <v>67646.558927346588</v>
      </c>
      <c r="V1342" s="77" t="s">
        <v>27</v>
      </c>
      <c r="W1342" s="80" t="s">
        <v>27</v>
      </c>
      <c r="X1342" s="86">
        <f t="shared" si="46"/>
        <v>11704.006551922475</v>
      </c>
    </row>
    <row r="1343" spans="1:24" x14ac:dyDescent="0.3">
      <c r="A1343" s="92">
        <v>2010</v>
      </c>
      <c r="B1343" s="100">
        <v>40270</v>
      </c>
      <c r="C1343" s="33">
        <v>4</v>
      </c>
      <c r="D1343" s="2">
        <v>2</v>
      </c>
      <c r="E1343" s="33">
        <v>92</v>
      </c>
      <c r="F1343" s="92">
        <v>457</v>
      </c>
      <c r="G1343" s="4">
        <v>2.3141666666666669</v>
      </c>
      <c r="H1343" s="37">
        <v>302.33958333333339</v>
      </c>
      <c r="I1343" s="4">
        <v>4.4832187499999998</v>
      </c>
      <c r="J1343" s="37">
        <v>5.1701805555555547</v>
      </c>
      <c r="K1343" s="4">
        <v>4.878520833333333</v>
      </c>
      <c r="L1343" s="37">
        <v>2.9725208333333337</v>
      </c>
      <c r="M1343" s="4">
        <v>1.871201388888889</v>
      </c>
      <c r="N1343" s="63" t="s">
        <v>27</v>
      </c>
      <c r="O1343" s="6">
        <v>91.172802962963004</v>
      </c>
      <c r="P1343" s="37" t="s">
        <v>27</v>
      </c>
      <c r="Q1343" s="7">
        <f t="shared" si="47"/>
        <v>7.8773301760000027</v>
      </c>
      <c r="R1343" s="60">
        <v>302.33958333333339</v>
      </c>
      <c r="S1343" s="61">
        <v>2206.0510037500003</v>
      </c>
      <c r="T1343" s="91"/>
      <c r="U1343" s="89">
        <v>67623.028237454331</v>
      </c>
      <c r="V1343" s="77" t="s">
        <v>27</v>
      </c>
      <c r="W1343" s="80" t="s">
        <v>27</v>
      </c>
      <c r="X1343" s="86">
        <f t="shared" si="46"/>
        <v>11711.883882098475</v>
      </c>
    </row>
    <row r="1344" spans="1:24" x14ac:dyDescent="0.3">
      <c r="A1344" s="92">
        <v>2010</v>
      </c>
      <c r="B1344" s="100">
        <v>40271</v>
      </c>
      <c r="C1344" s="33">
        <v>4</v>
      </c>
      <c r="D1344" s="2">
        <v>3</v>
      </c>
      <c r="E1344" s="33">
        <v>93</v>
      </c>
      <c r="F1344" s="92">
        <v>458</v>
      </c>
      <c r="G1344" s="4">
        <v>1.933208333333333</v>
      </c>
      <c r="H1344" s="37">
        <v>302.26249999999999</v>
      </c>
      <c r="I1344" s="4">
        <v>4.2132708333333326</v>
      </c>
      <c r="J1344" s="37">
        <v>4.9389097222222222</v>
      </c>
      <c r="K1344" s="4">
        <v>4.8009236111111102</v>
      </c>
      <c r="L1344" s="37">
        <v>2.9728263888888899</v>
      </c>
      <c r="M1344" s="4">
        <v>2.0663888888888891</v>
      </c>
      <c r="N1344" s="63">
        <v>86.690261111111099</v>
      </c>
      <c r="O1344" s="6">
        <v>86.690261111111099</v>
      </c>
      <c r="P1344" s="37">
        <v>7.4900385599999986</v>
      </c>
      <c r="Q1344" s="7">
        <f t="shared" si="47"/>
        <v>7.4900385599999986</v>
      </c>
      <c r="R1344" s="60">
        <v>302.26249999999999</v>
      </c>
      <c r="S1344" s="61">
        <v>2205.4885574999998</v>
      </c>
      <c r="T1344" s="91"/>
      <c r="U1344" s="89">
        <v>67599.497547562074</v>
      </c>
      <c r="V1344" s="77">
        <v>3.3960904192993071E-3</v>
      </c>
      <c r="W1344" s="80">
        <v>1.1076730837658538E-4</v>
      </c>
      <c r="X1344" s="86">
        <f t="shared" si="46"/>
        <v>11719.373920658474</v>
      </c>
    </row>
    <row r="1345" spans="1:24" x14ac:dyDescent="0.3">
      <c r="A1345" s="92">
        <v>2010</v>
      </c>
      <c r="B1345" s="100">
        <v>40272</v>
      </c>
      <c r="C1345" s="33">
        <v>4</v>
      </c>
      <c r="D1345" s="2">
        <v>4</v>
      </c>
      <c r="E1345" s="33">
        <v>94</v>
      </c>
      <c r="F1345" s="92">
        <v>459</v>
      </c>
      <c r="G1345" s="4">
        <v>5.2519791666666675</v>
      </c>
      <c r="H1345" s="37">
        <v>303.86874999999992</v>
      </c>
      <c r="I1345" s="4">
        <v>7.6438229166666654</v>
      </c>
      <c r="J1345" s="37">
        <v>5.0557777777777781</v>
      </c>
      <c r="K1345" s="4">
        <v>5.088298611111111</v>
      </c>
      <c r="L1345" s="37">
        <v>3.512673611111111</v>
      </c>
      <c r="M1345" s="4">
        <v>2.598930555555556</v>
      </c>
      <c r="N1345" s="63">
        <v>107.6328</v>
      </c>
      <c r="O1345" s="6">
        <v>107.6328</v>
      </c>
      <c r="P1345" s="37">
        <v>9.2994739199999987</v>
      </c>
      <c r="Q1345" s="7">
        <f t="shared" si="47"/>
        <v>9.2994739200000005</v>
      </c>
      <c r="R1345" s="60">
        <v>303.86874999999992</v>
      </c>
      <c r="S1345" s="61">
        <v>2217.2087212499991</v>
      </c>
      <c r="T1345" s="91"/>
      <c r="U1345" s="89">
        <v>67575.966857669817</v>
      </c>
      <c r="V1345" s="77">
        <v>4.1942257537022588E-3</v>
      </c>
      <c r="W1345" s="80">
        <v>1.3757763374331035E-4</v>
      </c>
      <c r="X1345" s="86">
        <f t="shared" si="46"/>
        <v>11728.673394578474</v>
      </c>
    </row>
    <row r="1346" spans="1:24" x14ac:dyDescent="0.3">
      <c r="A1346" s="92">
        <v>2010</v>
      </c>
      <c r="B1346" s="100">
        <v>40273</v>
      </c>
      <c r="C1346" s="33">
        <v>4</v>
      </c>
      <c r="D1346" s="2">
        <v>5</v>
      </c>
      <c r="E1346" s="33">
        <v>95</v>
      </c>
      <c r="F1346" s="92">
        <v>460</v>
      </c>
      <c r="G1346" s="4">
        <v>0.25727083333333334</v>
      </c>
      <c r="H1346" s="37">
        <v>303.73541666666665</v>
      </c>
      <c r="I1346" s="4">
        <v>3.6532395833333329</v>
      </c>
      <c r="J1346" s="37">
        <v>5.2431666666666645</v>
      </c>
      <c r="K1346" s="4">
        <v>5.3872430555555546</v>
      </c>
      <c r="L1346" s="37">
        <v>3.8959791666666681</v>
      </c>
      <c r="M1346" s="4">
        <v>2.5089166666666669</v>
      </c>
      <c r="N1346" s="63">
        <v>11.6311</v>
      </c>
      <c r="O1346" s="6">
        <v>11.6311</v>
      </c>
      <c r="P1346" s="37">
        <v>1.0049270399999999</v>
      </c>
      <c r="Q1346" s="7">
        <f t="shared" si="47"/>
        <v>1.0049270400000001</v>
      </c>
      <c r="R1346" s="60">
        <v>303.73541666666665</v>
      </c>
      <c r="S1346" s="61">
        <v>2216.2358412499998</v>
      </c>
      <c r="T1346" s="91"/>
      <c r="U1346" s="89">
        <v>67552.43616777756</v>
      </c>
      <c r="V1346" s="77">
        <v>4.5343867349117577E-4</v>
      </c>
      <c r="W1346" s="80">
        <v>1.4872567647761969E-5</v>
      </c>
      <c r="X1346" s="86">
        <f t="shared" si="46"/>
        <v>11729.678321618474</v>
      </c>
    </row>
    <row r="1347" spans="1:24" x14ac:dyDescent="0.3">
      <c r="A1347" s="92">
        <v>2010</v>
      </c>
      <c r="B1347" s="100">
        <v>40274</v>
      </c>
      <c r="C1347" s="33">
        <v>4</v>
      </c>
      <c r="D1347" s="2">
        <v>6</v>
      </c>
      <c r="E1347" s="33">
        <v>96</v>
      </c>
      <c r="F1347" s="92">
        <v>461</v>
      </c>
      <c r="G1347" s="4">
        <v>1.540375</v>
      </c>
      <c r="H1347" s="37">
        <v>303.77083333333331</v>
      </c>
      <c r="I1347" s="4">
        <v>3.551541666666667</v>
      </c>
      <c r="J1347" s="37">
        <v>5.1608680555555573</v>
      </c>
      <c r="K1347" s="4">
        <v>5.3441319444444453</v>
      </c>
      <c r="L1347" s="37">
        <v>3.8942847222222228</v>
      </c>
      <c r="M1347" s="4">
        <v>2.4827777777777773</v>
      </c>
      <c r="N1347" s="63">
        <v>41.694618518518503</v>
      </c>
      <c r="O1347" s="6">
        <v>41.694618518518503</v>
      </c>
      <c r="P1347" s="37">
        <v>3.6024150399999986</v>
      </c>
      <c r="Q1347" s="7">
        <f t="shared" si="47"/>
        <v>3.602415039999999</v>
      </c>
      <c r="R1347" s="60">
        <v>303.77083333333331</v>
      </c>
      <c r="S1347" s="61">
        <v>2216.4942624999999</v>
      </c>
      <c r="T1347" s="91"/>
      <c r="U1347" s="89">
        <v>67528.905477885302</v>
      </c>
      <c r="V1347" s="77">
        <v>1.6252760500885793E-3</v>
      </c>
      <c r="W1347" s="80">
        <v>5.3334373077112865E-5</v>
      </c>
      <c r="X1347" s="86">
        <f t="shared" si="46"/>
        <v>11733.280736658475</v>
      </c>
    </row>
    <row r="1348" spans="1:24" x14ac:dyDescent="0.3">
      <c r="A1348" s="92">
        <v>2010</v>
      </c>
      <c r="B1348" s="100">
        <v>40275</v>
      </c>
      <c r="C1348" s="33">
        <v>4</v>
      </c>
      <c r="D1348" s="2">
        <v>7</v>
      </c>
      <c r="E1348" s="33">
        <v>97</v>
      </c>
      <c r="F1348" s="92">
        <v>462</v>
      </c>
      <c r="G1348" s="4">
        <v>4.7374791666666658</v>
      </c>
      <c r="H1348" s="37">
        <v>303.6229166666667</v>
      </c>
      <c r="I1348" s="4">
        <v>7.933958333333333</v>
      </c>
      <c r="J1348" s="37">
        <v>5.2085902777777777</v>
      </c>
      <c r="K1348" s="4">
        <v>5.4236597222222223</v>
      </c>
      <c r="L1348" s="37">
        <v>3.9831111111111119</v>
      </c>
      <c r="M1348" s="4">
        <v>3.0294861111111113</v>
      </c>
      <c r="N1348" s="63">
        <v>59.105400000000003</v>
      </c>
      <c r="O1348" s="6">
        <v>59.105400000000003</v>
      </c>
      <c r="P1348" s="37">
        <v>5.1067065600000001</v>
      </c>
      <c r="Q1348" s="7">
        <f t="shared" si="47"/>
        <v>5.1067065600000001</v>
      </c>
      <c r="R1348" s="60">
        <v>303.6229166666667</v>
      </c>
      <c r="S1348" s="61">
        <v>2215.4149737500002</v>
      </c>
      <c r="T1348" s="91"/>
      <c r="U1348" s="89">
        <v>67505.374787993045</v>
      </c>
      <c r="V1348" s="77">
        <v>2.3050790125138288E-3</v>
      </c>
      <c r="W1348" s="80">
        <v>7.5633890010812444E-5</v>
      </c>
      <c r="X1348" s="86">
        <f t="shared" si="46"/>
        <v>11738.387443218475</v>
      </c>
    </row>
    <row r="1349" spans="1:24" x14ac:dyDescent="0.3">
      <c r="A1349" s="92">
        <v>2010</v>
      </c>
      <c r="B1349" s="100">
        <v>40276</v>
      </c>
      <c r="C1349" s="33">
        <v>4</v>
      </c>
      <c r="D1349" s="2">
        <v>8</v>
      </c>
      <c r="E1349" s="33">
        <v>98</v>
      </c>
      <c r="F1349" s="92">
        <v>463</v>
      </c>
      <c r="G1349" s="4">
        <v>4.8215416666666666</v>
      </c>
      <c r="H1349" s="37">
        <v>303.46666666666653</v>
      </c>
      <c r="I1349" s="4">
        <v>5.6623125000000005</v>
      </c>
      <c r="J1349" s="37">
        <v>5.1774305555555564</v>
      </c>
      <c r="K1349" s="4">
        <v>5.3718680555555567</v>
      </c>
      <c r="L1349" s="37">
        <v>3.9289861111111115</v>
      </c>
      <c r="M1349" s="4">
        <v>3.6675486111111106</v>
      </c>
      <c r="N1349" s="63" t="s">
        <v>27</v>
      </c>
      <c r="O1349" s="6">
        <v>70.628103846153905</v>
      </c>
      <c r="P1349" s="37" t="s">
        <v>27</v>
      </c>
      <c r="Q1349" s="7">
        <f t="shared" si="47"/>
        <v>6.1022681723076984</v>
      </c>
      <c r="R1349" s="60">
        <v>303.46666666666653</v>
      </c>
      <c r="S1349" s="61">
        <v>2214.274879999999</v>
      </c>
      <c r="T1349" s="91"/>
      <c r="U1349" s="89">
        <v>67481.844098100788</v>
      </c>
      <c r="V1349" s="77" t="s">
        <v>27</v>
      </c>
      <c r="W1349" s="80" t="s">
        <v>27</v>
      </c>
      <c r="X1349" s="86">
        <f t="shared" si="46"/>
        <v>11744.489711390783</v>
      </c>
    </row>
    <row r="1350" spans="1:24" x14ac:dyDescent="0.3">
      <c r="A1350" s="92">
        <v>2010</v>
      </c>
      <c r="B1350" s="100">
        <v>40277</v>
      </c>
      <c r="C1350" s="33">
        <v>4</v>
      </c>
      <c r="D1350" s="2">
        <v>9</v>
      </c>
      <c r="E1350" s="33">
        <v>99</v>
      </c>
      <c r="F1350" s="92">
        <v>464</v>
      </c>
      <c r="G1350" s="4">
        <v>8.7680000000000007</v>
      </c>
      <c r="H1350" s="37">
        <v>303.38333333333321</v>
      </c>
      <c r="I1350" s="4">
        <v>10.849052083333333</v>
      </c>
      <c r="J1350" s="37">
        <v>5.2059097222222235</v>
      </c>
      <c r="K1350" s="4">
        <v>5.4469722222222225</v>
      </c>
      <c r="L1350" s="37">
        <v>4.2410138888888884</v>
      </c>
      <c r="M1350" s="4">
        <v>4.5033541666666661</v>
      </c>
      <c r="N1350" s="63">
        <v>82.150807692307694</v>
      </c>
      <c r="O1350" s="6">
        <v>82.150807692307694</v>
      </c>
      <c r="P1350" s="37">
        <v>7.0978297846153842</v>
      </c>
      <c r="Q1350" s="7">
        <f t="shared" si="47"/>
        <v>7.0978297846153842</v>
      </c>
      <c r="R1350" s="60">
        <v>303.38333333333321</v>
      </c>
      <c r="S1350" s="61">
        <v>2213.6668299999992</v>
      </c>
      <c r="T1350" s="91"/>
      <c r="U1350" s="89">
        <v>67458.313408208531</v>
      </c>
      <c r="V1350" s="77">
        <v>3.2063676829884049E-3</v>
      </c>
      <c r="W1350" s="80">
        <v>1.0520235702146452E-4</v>
      </c>
      <c r="X1350" s="86">
        <f t="shared" si="46"/>
        <v>11751.587541175399</v>
      </c>
    </row>
    <row r="1351" spans="1:24" x14ac:dyDescent="0.3">
      <c r="A1351" s="92">
        <v>2010</v>
      </c>
      <c r="B1351" s="100">
        <v>40278</v>
      </c>
      <c r="C1351" s="33">
        <v>4</v>
      </c>
      <c r="D1351" s="2">
        <v>10</v>
      </c>
      <c r="E1351" s="33">
        <v>100</v>
      </c>
      <c r="F1351" s="92">
        <v>465</v>
      </c>
      <c r="G1351" s="4">
        <v>11.619437499999998</v>
      </c>
      <c r="H1351" s="37">
        <v>303.49583333333345</v>
      </c>
      <c r="I1351" s="4">
        <v>13.470666666666666</v>
      </c>
      <c r="J1351" s="37">
        <v>5.089291666666667</v>
      </c>
      <c r="K1351" s="4">
        <v>5.4647430555555561</v>
      </c>
      <c r="L1351" s="37">
        <v>4.4660624999999996</v>
      </c>
      <c r="M1351" s="4">
        <v>6.5979722222222223</v>
      </c>
      <c r="N1351" s="63">
        <v>93.431502325581405</v>
      </c>
      <c r="O1351" s="6">
        <v>93.431502325581405</v>
      </c>
      <c r="P1351" s="37">
        <v>8.0724818009302339</v>
      </c>
      <c r="Q1351" s="7">
        <f t="shared" si="47"/>
        <v>8.0724818009302339</v>
      </c>
      <c r="R1351" s="60">
        <v>303.49583333333345</v>
      </c>
      <c r="S1351" s="61">
        <v>2214.4876975000006</v>
      </c>
      <c r="T1351" s="91"/>
      <c r="U1351" s="89">
        <v>67434.782718316274</v>
      </c>
      <c r="V1351" s="77">
        <v>3.645304424153493E-3</v>
      </c>
      <c r="W1351" s="80">
        <v>1.1969313254022343E-4</v>
      </c>
      <c r="X1351" s="86">
        <f t="shared" si="46"/>
        <v>11759.660022976328</v>
      </c>
    </row>
    <row r="1352" spans="1:24" x14ac:dyDescent="0.3">
      <c r="A1352" s="92">
        <v>2010</v>
      </c>
      <c r="B1352" s="100">
        <v>40279</v>
      </c>
      <c r="C1352" s="33">
        <v>4</v>
      </c>
      <c r="D1352" s="2">
        <v>11</v>
      </c>
      <c r="E1352" s="33">
        <v>101</v>
      </c>
      <c r="F1352" s="92">
        <v>466</v>
      </c>
      <c r="G1352" s="4">
        <v>13.201000000000001</v>
      </c>
      <c r="H1352" s="37">
        <v>303.33541666666667</v>
      </c>
      <c r="I1352" s="4">
        <v>15.096770833333331</v>
      </c>
      <c r="J1352" s="37">
        <v>5.1253263888888876</v>
      </c>
      <c r="K1352" s="4">
        <v>5.4561736111111108</v>
      </c>
      <c r="L1352" s="37">
        <v>4.4570694444444436</v>
      </c>
      <c r="M1352" s="4">
        <v>6.9657708333333304</v>
      </c>
      <c r="N1352" s="63">
        <v>124.320654166667</v>
      </c>
      <c r="O1352" s="6">
        <v>124.320654166667</v>
      </c>
      <c r="P1352" s="37">
        <v>10.741304520000028</v>
      </c>
      <c r="Q1352" s="7">
        <f t="shared" si="47"/>
        <v>10.74130452000003</v>
      </c>
      <c r="R1352" s="60">
        <v>303.33541666666667</v>
      </c>
      <c r="S1352" s="61">
        <v>2213.3172012499999</v>
      </c>
      <c r="T1352" s="91"/>
      <c r="U1352" s="89">
        <v>67411.252028424016</v>
      </c>
      <c r="V1352" s="77">
        <v>4.8530344019075689E-3</v>
      </c>
      <c r="W1352" s="80">
        <v>1.5932411586892496E-4</v>
      </c>
      <c r="X1352" s="86">
        <f t="shared" si="46"/>
        <v>11770.401327496327</v>
      </c>
    </row>
    <row r="1353" spans="1:24" x14ac:dyDescent="0.3">
      <c r="A1353" s="92">
        <v>2010</v>
      </c>
      <c r="B1353" s="100">
        <v>40280</v>
      </c>
      <c r="C1353" s="33">
        <v>4</v>
      </c>
      <c r="D1353" s="2">
        <v>12</v>
      </c>
      <c r="E1353" s="33">
        <v>102</v>
      </c>
      <c r="F1353" s="92">
        <v>467</v>
      </c>
      <c r="G1353" s="4">
        <v>6.1622916666666674</v>
      </c>
      <c r="H1353" s="37">
        <v>302.76458333333329</v>
      </c>
      <c r="I1353" s="4">
        <v>9.5516354166666666</v>
      </c>
      <c r="J1353" s="37">
        <v>5.2343263888888885</v>
      </c>
      <c r="K1353" s="4">
        <v>5.5025138888888883</v>
      </c>
      <c r="L1353" s="37">
        <v>4.5887013888888886</v>
      </c>
      <c r="M1353" s="4">
        <v>5.7458819444444451</v>
      </c>
      <c r="N1353" s="63">
        <v>49.354104878048801</v>
      </c>
      <c r="O1353" s="6">
        <v>49.354104878048801</v>
      </c>
      <c r="P1353" s="37">
        <v>4.2641946614634163</v>
      </c>
      <c r="Q1353" s="7">
        <f t="shared" si="47"/>
        <v>4.2641946614634172</v>
      </c>
      <c r="R1353" s="60">
        <v>302.76458333333329</v>
      </c>
      <c r="S1353" s="61">
        <v>2209.1520587499995</v>
      </c>
      <c r="T1353" s="91"/>
      <c r="U1353" s="89">
        <v>67387.721338531759</v>
      </c>
      <c r="V1353" s="77">
        <v>1.9302404488517725E-3</v>
      </c>
      <c r="W1353" s="80">
        <v>6.3273797478307487E-5</v>
      </c>
      <c r="X1353" s="86">
        <f t="shared" si="46"/>
        <v>11774.665522157791</v>
      </c>
    </row>
    <row r="1354" spans="1:24" x14ac:dyDescent="0.3">
      <c r="A1354" s="92">
        <v>2010</v>
      </c>
      <c r="B1354" s="100">
        <v>40281</v>
      </c>
      <c r="C1354" s="33">
        <v>4</v>
      </c>
      <c r="D1354" s="2">
        <v>13</v>
      </c>
      <c r="E1354" s="33">
        <v>103</v>
      </c>
      <c r="F1354" s="92">
        <v>468</v>
      </c>
      <c r="G1354" s="4">
        <v>8.0144583333333319</v>
      </c>
      <c r="H1354" s="37">
        <v>302.39375000000001</v>
      </c>
      <c r="I1354" s="4">
        <v>10.869</v>
      </c>
      <c r="J1354" s="37">
        <v>5.2127986111111113</v>
      </c>
      <c r="K1354" s="4">
        <v>5.5378263888888881</v>
      </c>
      <c r="L1354" s="37">
        <v>4.6225208333333345</v>
      </c>
      <c r="M1354" s="4">
        <v>6.4042013888888887</v>
      </c>
      <c r="N1354" s="63">
        <v>70.989631578947396</v>
      </c>
      <c r="O1354" s="6">
        <v>70.989631578947396</v>
      </c>
      <c r="P1354" s="37">
        <v>6.1335041684210552</v>
      </c>
      <c r="Q1354" s="7">
        <f t="shared" si="47"/>
        <v>6.1335041684210552</v>
      </c>
      <c r="R1354" s="60">
        <v>302.39375000000001</v>
      </c>
      <c r="S1354" s="61">
        <v>2206.4462362499999</v>
      </c>
      <c r="T1354" s="91"/>
      <c r="U1354" s="89">
        <v>67364.190648639502</v>
      </c>
      <c r="V1354" s="77">
        <v>2.7798112945844299E-3</v>
      </c>
      <c r="W1354" s="80">
        <v>9.1045396909622946E-5</v>
      </c>
      <c r="X1354" s="86">
        <f t="shared" si="46"/>
        <v>11780.799026326213</v>
      </c>
    </row>
    <row r="1355" spans="1:24" x14ac:dyDescent="0.3">
      <c r="A1355" s="92">
        <v>2010</v>
      </c>
      <c r="B1355" s="100">
        <v>40282</v>
      </c>
      <c r="C1355" s="33">
        <v>4</v>
      </c>
      <c r="D1355" s="2">
        <v>14</v>
      </c>
      <c r="E1355" s="33">
        <v>104</v>
      </c>
      <c r="F1355" s="92">
        <v>469</v>
      </c>
      <c r="G1355" s="4">
        <v>5.6072083333333333</v>
      </c>
      <c r="H1355" s="37">
        <v>301.92083333333335</v>
      </c>
      <c r="I1355" s="4">
        <v>9.8383958333333332</v>
      </c>
      <c r="J1355" s="37">
        <v>5.2358541666666669</v>
      </c>
      <c r="K1355" s="4">
        <v>5.5410763888888894</v>
      </c>
      <c r="L1355" s="37">
        <v>4.7068819444444445</v>
      </c>
      <c r="M1355" s="4">
        <v>5.7660069444444453</v>
      </c>
      <c r="N1355" s="63">
        <v>107.86454999999999</v>
      </c>
      <c r="O1355" s="6">
        <v>107.86454999999999</v>
      </c>
      <c r="P1355" s="37">
        <v>9.3194971199999994</v>
      </c>
      <c r="Q1355" s="7">
        <f t="shared" si="47"/>
        <v>9.3194971200000012</v>
      </c>
      <c r="R1355" s="60">
        <v>301.92083333333335</v>
      </c>
      <c r="S1355" s="61">
        <v>2202.9955525</v>
      </c>
      <c r="T1355" s="91"/>
      <c r="U1355" s="89">
        <v>67340.659958747245</v>
      </c>
      <c r="V1355" s="77">
        <v>4.2303749135689638E-3</v>
      </c>
      <c r="W1355" s="80">
        <v>1.3838987555699663E-4</v>
      </c>
      <c r="X1355" s="86">
        <f t="shared" ref="X1355:X1418" si="48">X1354+Q1355</f>
        <v>11790.118523446212</v>
      </c>
    </row>
    <row r="1356" spans="1:24" x14ac:dyDescent="0.3">
      <c r="A1356" s="34">
        <v>2010</v>
      </c>
      <c r="B1356" s="29">
        <v>40283</v>
      </c>
      <c r="C1356" s="34">
        <v>4</v>
      </c>
      <c r="D1356" s="10">
        <v>15</v>
      </c>
      <c r="E1356" s="34">
        <v>105</v>
      </c>
      <c r="F1356" s="38">
        <v>470</v>
      </c>
      <c r="G1356" s="12">
        <v>1.8865833333333335</v>
      </c>
      <c r="H1356" s="38">
        <v>301.49375000000015</v>
      </c>
      <c r="I1356" s="12">
        <v>5.0373854166666669</v>
      </c>
      <c r="J1356" s="38">
        <v>5.2125240839243494</v>
      </c>
      <c r="K1356" s="12">
        <v>5.1567013888888882</v>
      </c>
      <c r="L1356" s="38">
        <v>4.7671180555555566</v>
      </c>
      <c r="M1356" s="12">
        <v>5.7658125</v>
      </c>
      <c r="N1356" s="38" t="s">
        <v>27</v>
      </c>
      <c r="O1356" s="12">
        <v>81.403577380952399</v>
      </c>
      <c r="P1356" s="38" t="s">
        <v>27</v>
      </c>
      <c r="Q1356" s="12">
        <f t="shared" si="47"/>
        <v>7.0332690857142879</v>
      </c>
      <c r="R1356" s="13">
        <v>301.49375000000015</v>
      </c>
      <c r="S1356" s="48">
        <v>2199.8792962500011</v>
      </c>
      <c r="T1356" s="13">
        <v>64064</v>
      </c>
      <c r="U1356" s="48">
        <v>67317.129268856123</v>
      </c>
      <c r="V1356" s="83" t="s">
        <v>27</v>
      </c>
      <c r="W1356" s="84" t="s">
        <v>27</v>
      </c>
      <c r="X1356" s="87">
        <f t="shared" si="48"/>
        <v>11797.151792531926</v>
      </c>
    </row>
    <row r="1357" spans="1:24" x14ac:dyDescent="0.3">
      <c r="A1357" s="92">
        <v>2010</v>
      </c>
      <c r="B1357" s="100">
        <v>40284</v>
      </c>
      <c r="C1357" s="33">
        <v>4</v>
      </c>
      <c r="D1357" s="2">
        <v>16</v>
      </c>
      <c r="E1357" s="33">
        <v>106</v>
      </c>
      <c r="F1357" s="92">
        <v>471</v>
      </c>
      <c r="G1357" s="4">
        <v>4.6150416666666674</v>
      </c>
      <c r="H1357" s="37">
        <v>302.66666666666663</v>
      </c>
      <c r="I1357" s="4">
        <v>6.8282500000000006</v>
      </c>
      <c r="J1357" s="37">
        <v>5.0649861111111116</v>
      </c>
      <c r="K1357" s="4">
        <v>5.0440416666666676</v>
      </c>
      <c r="L1357" s="37">
        <v>4.5783402777777775</v>
      </c>
      <c r="M1357" s="4">
        <v>4.7245208333333331</v>
      </c>
      <c r="N1357" s="63">
        <v>54.942604761904803</v>
      </c>
      <c r="O1357" s="6">
        <v>54.942604761904803</v>
      </c>
      <c r="P1357" s="37">
        <v>4.7470410514285746</v>
      </c>
      <c r="Q1357" s="7">
        <f t="shared" si="47"/>
        <v>4.7470410514285755</v>
      </c>
      <c r="R1357" s="60">
        <v>302.66666666666663</v>
      </c>
      <c r="S1357" s="61">
        <v>2208.4375999999993</v>
      </c>
      <c r="T1357" s="91"/>
      <c r="U1357" s="89">
        <v>67551.126027130114</v>
      </c>
      <c r="V1357" s="77">
        <v>2.1495020060465263E-3</v>
      </c>
      <c r="W1357" s="80">
        <v>7.0273307502262094E-5</v>
      </c>
      <c r="X1357" s="86">
        <f t="shared" si="48"/>
        <v>11801.898833583355</v>
      </c>
    </row>
    <row r="1358" spans="1:24" x14ac:dyDescent="0.3">
      <c r="A1358" s="92">
        <v>2010</v>
      </c>
      <c r="B1358" s="100">
        <v>40285</v>
      </c>
      <c r="C1358" s="33">
        <v>4</v>
      </c>
      <c r="D1358" s="2">
        <v>17</v>
      </c>
      <c r="E1358" s="33">
        <v>107</v>
      </c>
      <c r="F1358" s="92">
        <v>472</v>
      </c>
      <c r="G1358" s="4">
        <v>0.35120833333333329</v>
      </c>
      <c r="H1358" s="37">
        <v>302.90833333333319</v>
      </c>
      <c r="I1358" s="4">
        <v>4.1778645833333332</v>
      </c>
      <c r="J1358" s="37">
        <v>5.2789583333333345</v>
      </c>
      <c r="K1358" s="4">
        <v>5.0780208333333343</v>
      </c>
      <c r="L1358" s="37">
        <v>4.9371944444444438</v>
      </c>
      <c r="M1358" s="4">
        <v>3.8173124999999999</v>
      </c>
      <c r="N1358" s="63">
        <v>85.890223529411799</v>
      </c>
      <c r="O1358" s="6">
        <v>85.890223529411799</v>
      </c>
      <c r="P1358" s="37">
        <v>7.4209153129411796</v>
      </c>
      <c r="Q1358" s="7">
        <f t="shared" si="47"/>
        <v>7.4209153129411805</v>
      </c>
      <c r="R1358" s="60">
        <v>302.90833333333319</v>
      </c>
      <c r="S1358" s="61">
        <v>2210.2009449999987</v>
      </c>
      <c r="T1358" s="91"/>
      <c r="U1358" s="89">
        <v>67785.122785404106</v>
      </c>
      <c r="V1358" s="77">
        <v>3.3575749434589007E-3</v>
      </c>
      <c r="W1358" s="80">
        <v>1.0947705053857474E-4</v>
      </c>
      <c r="X1358" s="86">
        <f t="shared" si="48"/>
        <v>11809.319748896296</v>
      </c>
    </row>
    <row r="1359" spans="1:24" x14ac:dyDescent="0.3">
      <c r="A1359" s="92">
        <v>2010</v>
      </c>
      <c r="B1359" s="100">
        <v>40286</v>
      </c>
      <c r="C1359" s="33">
        <v>4</v>
      </c>
      <c r="D1359" s="2">
        <v>18</v>
      </c>
      <c r="E1359" s="33">
        <v>108</v>
      </c>
      <c r="F1359" s="92">
        <v>473</v>
      </c>
      <c r="G1359" s="4">
        <v>-0.61554166666666665</v>
      </c>
      <c r="H1359" s="37">
        <v>303.30625000000003</v>
      </c>
      <c r="I1359" s="4">
        <v>3.3328333333333342</v>
      </c>
      <c r="J1359" s="37">
        <v>5.3305902777777767</v>
      </c>
      <c r="K1359" s="4">
        <v>5.1200902777777779</v>
      </c>
      <c r="L1359" s="37">
        <v>4.8825624999999997</v>
      </c>
      <c r="M1359" s="4">
        <v>2.5771666666666668</v>
      </c>
      <c r="N1359" s="63" t="s">
        <v>27</v>
      </c>
      <c r="O1359" s="6">
        <v>82.594559411764706</v>
      </c>
      <c r="P1359" s="37" t="s">
        <v>27</v>
      </c>
      <c r="Q1359" s="7">
        <f t="shared" si="47"/>
        <v>7.136169933176471</v>
      </c>
      <c r="R1359" s="60">
        <v>303.30625000000003</v>
      </c>
      <c r="S1359" s="61">
        <v>2213.1043837500001</v>
      </c>
      <c r="T1359" s="91"/>
      <c r="U1359" s="89">
        <v>68019.119543678098</v>
      </c>
      <c r="V1359" s="77" t="s">
        <v>27</v>
      </c>
      <c r="W1359" s="80" t="s">
        <v>27</v>
      </c>
      <c r="X1359" s="86">
        <f t="shared" si="48"/>
        <v>11816.455918829473</v>
      </c>
    </row>
    <row r="1360" spans="1:24" x14ac:dyDescent="0.3">
      <c r="A1360" s="92">
        <v>2010</v>
      </c>
      <c r="B1360" s="100">
        <v>40287</v>
      </c>
      <c r="C1360" s="33">
        <v>4</v>
      </c>
      <c r="D1360" s="2">
        <v>19</v>
      </c>
      <c r="E1360" s="33">
        <v>109</v>
      </c>
      <c r="F1360" s="92">
        <v>474</v>
      </c>
      <c r="G1360" s="4">
        <v>0.84158333333333302</v>
      </c>
      <c r="H1360" s="37">
        <v>303.43541666666664</v>
      </c>
      <c r="I1360" s="4">
        <v>4.3857291666666658</v>
      </c>
      <c r="J1360" s="37">
        <v>5.2253194444444437</v>
      </c>
      <c r="K1360" s="4">
        <v>5.1590069444444451</v>
      </c>
      <c r="L1360" s="37">
        <v>4.8761666666666663</v>
      </c>
      <c r="M1360" s="4">
        <v>3.3882499999999998</v>
      </c>
      <c r="N1360" s="63" t="s">
        <v>27</v>
      </c>
      <c r="O1360" s="6">
        <v>79.298895294117699</v>
      </c>
      <c r="P1360" s="37" t="s">
        <v>27</v>
      </c>
      <c r="Q1360" s="7">
        <f t="shared" si="47"/>
        <v>6.8514245534117686</v>
      </c>
      <c r="R1360" s="60">
        <v>303.43541666666664</v>
      </c>
      <c r="S1360" s="61">
        <v>2214.0468612499999</v>
      </c>
      <c r="T1360" s="91"/>
      <c r="U1360" s="89">
        <v>68253.11630195209</v>
      </c>
      <c r="V1360" s="77" t="s">
        <v>27</v>
      </c>
      <c r="W1360" s="80" t="s">
        <v>27</v>
      </c>
      <c r="X1360" s="86">
        <f t="shared" si="48"/>
        <v>11823.307343382885</v>
      </c>
    </row>
    <row r="1361" spans="1:24" x14ac:dyDescent="0.3">
      <c r="A1361" s="92">
        <v>2010</v>
      </c>
      <c r="B1361" s="100">
        <v>40288</v>
      </c>
      <c r="C1361" s="33">
        <v>4</v>
      </c>
      <c r="D1361" s="2">
        <v>20</v>
      </c>
      <c r="E1361" s="33">
        <v>110</v>
      </c>
      <c r="F1361" s="92">
        <v>475</v>
      </c>
      <c r="G1361" s="4">
        <v>1.867208333333334</v>
      </c>
      <c r="H1361" s="37">
        <v>304.93958333333336</v>
      </c>
      <c r="I1361" s="4">
        <v>4.6861666666666668</v>
      </c>
      <c r="J1361" s="37">
        <v>5.3815208333333331</v>
      </c>
      <c r="K1361" s="4">
        <v>5.2671388888888897</v>
      </c>
      <c r="L1361" s="37">
        <v>4.8882777777777768</v>
      </c>
      <c r="M1361" s="4">
        <v>3.2128472222222224</v>
      </c>
      <c r="N1361" s="63" t="s">
        <v>27</v>
      </c>
      <c r="O1361" s="6">
        <v>76.003231176470607</v>
      </c>
      <c r="P1361" s="37" t="s">
        <v>27</v>
      </c>
      <c r="Q1361" s="7">
        <f t="shared" si="47"/>
        <v>6.5666791736470609</v>
      </c>
      <c r="R1361" s="60">
        <v>304.93958333333336</v>
      </c>
      <c r="S1361" s="61">
        <v>2225.0221637500003</v>
      </c>
      <c r="T1361" s="91"/>
      <c r="U1361" s="89">
        <v>68487.113060226082</v>
      </c>
      <c r="V1361" s="77" t="s">
        <v>27</v>
      </c>
      <c r="W1361" s="80" t="s">
        <v>27</v>
      </c>
      <c r="X1361" s="86">
        <f t="shared" si="48"/>
        <v>11829.874022556533</v>
      </c>
    </row>
    <row r="1362" spans="1:24" x14ac:dyDescent="0.3">
      <c r="A1362" s="92">
        <v>2010</v>
      </c>
      <c r="B1362" s="100">
        <v>40289</v>
      </c>
      <c r="C1362" s="33">
        <v>4</v>
      </c>
      <c r="D1362" s="2">
        <v>21</v>
      </c>
      <c r="E1362" s="33">
        <v>111</v>
      </c>
      <c r="F1362" s="92">
        <v>476</v>
      </c>
      <c r="G1362" s="4">
        <v>1.3028124999999999</v>
      </c>
      <c r="H1362" s="37">
        <v>305.47916666666669</v>
      </c>
      <c r="I1362" s="4">
        <v>6.630968750000001</v>
      </c>
      <c r="J1362" s="37">
        <v>5.379104166666667</v>
      </c>
      <c r="K1362" s="4">
        <v>5.2699444444444437</v>
      </c>
      <c r="L1362" s="37">
        <v>4.869902777777777</v>
      </c>
      <c r="M1362" s="4">
        <v>4.6883680555555562</v>
      </c>
      <c r="N1362" s="63" t="s">
        <v>27</v>
      </c>
      <c r="O1362" s="6">
        <v>72.7075670588235</v>
      </c>
      <c r="P1362" s="37" t="s">
        <v>27</v>
      </c>
      <c r="Q1362" s="7">
        <f t="shared" si="47"/>
        <v>6.2819337938823496</v>
      </c>
      <c r="R1362" s="60">
        <v>305.47916666666669</v>
      </c>
      <c r="S1362" s="61">
        <v>2228.9592874999998</v>
      </c>
      <c r="T1362" s="91"/>
      <c r="U1362" s="89">
        <v>68721.109818500074</v>
      </c>
      <c r="V1362" s="77" t="s">
        <v>27</v>
      </c>
      <c r="W1362" s="80" t="s">
        <v>27</v>
      </c>
      <c r="X1362" s="86">
        <f t="shared" si="48"/>
        <v>11836.155956350414</v>
      </c>
    </row>
    <row r="1363" spans="1:24" x14ac:dyDescent="0.3">
      <c r="A1363" s="92">
        <v>2010</v>
      </c>
      <c r="B1363" s="100">
        <v>40290</v>
      </c>
      <c r="C1363" s="33">
        <v>4</v>
      </c>
      <c r="D1363" s="2">
        <v>22</v>
      </c>
      <c r="E1363" s="33">
        <v>112</v>
      </c>
      <c r="F1363" s="92">
        <v>477</v>
      </c>
      <c r="G1363" s="4">
        <v>3.1831875000000003</v>
      </c>
      <c r="H1363" s="37">
        <v>305.67083333333323</v>
      </c>
      <c r="I1363" s="4">
        <v>7.9591874999999996</v>
      </c>
      <c r="J1363" s="37">
        <v>5.2273263888888879</v>
      </c>
      <c r="K1363" s="4">
        <v>5.2256527777777775</v>
      </c>
      <c r="L1363" s="37">
        <v>4.7568472222222224</v>
      </c>
      <c r="M1363" s="4">
        <v>6.5375694444444443</v>
      </c>
      <c r="N1363" s="63" t="s">
        <v>27</v>
      </c>
      <c r="O1363" s="6">
        <v>69.411902941176507</v>
      </c>
      <c r="P1363" s="37" t="s">
        <v>27</v>
      </c>
      <c r="Q1363" s="7">
        <f t="shared" si="47"/>
        <v>5.9971884141176499</v>
      </c>
      <c r="R1363" s="60">
        <v>305.67083333333323</v>
      </c>
      <c r="S1363" s="61">
        <v>2230.3578024999993</v>
      </c>
      <c r="T1363" s="91"/>
      <c r="U1363" s="89">
        <v>68955.106576774066</v>
      </c>
      <c r="V1363" s="77" t="s">
        <v>27</v>
      </c>
      <c r="W1363" s="80" t="s">
        <v>27</v>
      </c>
      <c r="X1363" s="86">
        <f t="shared" si="48"/>
        <v>11842.153144764532</v>
      </c>
    </row>
    <row r="1364" spans="1:24" x14ac:dyDescent="0.3">
      <c r="A1364" s="92">
        <v>2010</v>
      </c>
      <c r="B1364" s="100">
        <v>40291</v>
      </c>
      <c r="C1364" s="33">
        <v>4</v>
      </c>
      <c r="D1364" s="2">
        <v>23</v>
      </c>
      <c r="E1364" s="33">
        <v>113</v>
      </c>
      <c r="F1364" s="92">
        <v>478</v>
      </c>
      <c r="G1364" s="4">
        <v>9.5678333333333345</v>
      </c>
      <c r="H1364" s="37">
        <v>306.35416666666669</v>
      </c>
      <c r="I1364" s="4">
        <v>12.236437500000001</v>
      </c>
      <c r="J1364" s="37">
        <v>5.2850972222222206</v>
      </c>
      <c r="K1364" s="4">
        <v>5.2792569444444446</v>
      </c>
      <c r="L1364" s="37">
        <v>4.7534583333333327</v>
      </c>
      <c r="M1364" s="4">
        <v>10.568909722222221</v>
      </c>
      <c r="N1364" s="63" t="s">
        <v>27</v>
      </c>
      <c r="O1364" s="6">
        <v>66.1162388235294</v>
      </c>
      <c r="P1364" s="37" t="s">
        <v>27</v>
      </c>
      <c r="Q1364" s="7">
        <f t="shared" si="47"/>
        <v>5.7124430343529395</v>
      </c>
      <c r="R1364" s="60">
        <v>306.35416666666669</v>
      </c>
      <c r="S1364" s="61">
        <v>2235.3438125000002</v>
      </c>
      <c r="T1364" s="91"/>
      <c r="U1364" s="89">
        <v>69189.103335048057</v>
      </c>
      <c r="V1364" s="77" t="s">
        <v>27</v>
      </c>
      <c r="W1364" s="80" t="s">
        <v>27</v>
      </c>
      <c r="X1364" s="86">
        <f t="shared" si="48"/>
        <v>11847.865587798886</v>
      </c>
    </row>
    <row r="1365" spans="1:24" x14ac:dyDescent="0.3">
      <c r="A1365" s="92">
        <v>2010</v>
      </c>
      <c r="B1365" s="100">
        <v>40292</v>
      </c>
      <c r="C1365" s="33">
        <v>4</v>
      </c>
      <c r="D1365" s="2">
        <v>24</v>
      </c>
      <c r="E1365" s="33">
        <v>114</v>
      </c>
      <c r="F1365" s="92">
        <v>479</v>
      </c>
      <c r="G1365" s="4">
        <v>7.0682499999999999</v>
      </c>
      <c r="H1365" s="37">
        <v>306.20000000000005</v>
      </c>
      <c r="I1365" s="4">
        <v>13.990906249999998</v>
      </c>
      <c r="J1365" s="37">
        <v>5.3257083333333322</v>
      </c>
      <c r="K1365" s="4">
        <v>5.2711666666666668</v>
      </c>
      <c r="L1365" s="37">
        <v>4.7972499999999991</v>
      </c>
      <c r="M1365" s="4">
        <v>11.263472222222219</v>
      </c>
      <c r="N1365" s="63" t="s">
        <v>27</v>
      </c>
      <c r="O1365" s="6">
        <v>62.8205747058824</v>
      </c>
      <c r="P1365" s="37" t="s">
        <v>27</v>
      </c>
      <c r="Q1365" s="7">
        <f t="shared" si="47"/>
        <v>5.4276976545882389</v>
      </c>
      <c r="R1365" s="60">
        <v>306.20000000000005</v>
      </c>
      <c r="S1365" s="61">
        <v>2234.2189200000003</v>
      </c>
      <c r="T1365" s="91"/>
      <c r="U1365" s="89">
        <v>69423.100093322049</v>
      </c>
      <c r="V1365" s="77" t="s">
        <v>27</v>
      </c>
      <c r="W1365" s="80" t="s">
        <v>27</v>
      </c>
      <c r="X1365" s="86">
        <f t="shared" si="48"/>
        <v>11853.293285453474</v>
      </c>
    </row>
    <row r="1366" spans="1:24" x14ac:dyDescent="0.3">
      <c r="A1366" s="92">
        <v>2010</v>
      </c>
      <c r="B1366" s="100">
        <v>40293</v>
      </c>
      <c r="C1366" s="33">
        <v>4</v>
      </c>
      <c r="D1366" s="2">
        <v>25</v>
      </c>
      <c r="E1366" s="33">
        <v>115</v>
      </c>
      <c r="F1366" s="92">
        <v>480</v>
      </c>
      <c r="G1366" s="4">
        <v>7.2424583333333317</v>
      </c>
      <c r="H1366" s="37">
        <v>305.9937500000002</v>
      </c>
      <c r="I1366" s="4">
        <v>11.153124999999999</v>
      </c>
      <c r="J1366" s="37">
        <v>5.4013194444444439</v>
      </c>
      <c r="K1366" s="4">
        <v>5.2922499999999992</v>
      </c>
      <c r="L1366" s="37">
        <v>4.8769444444444447</v>
      </c>
      <c r="M1366" s="4">
        <v>9.3871527777777786</v>
      </c>
      <c r="N1366" s="63" t="s">
        <v>27</v>
      </c>
      <c r="O1366" s="6">
        <v>59.524910588235301</v>
      </c>
      <c r="P1366" s="37" t="s">
        <v>27</v>
      </c>
      <c r="Q1366" s="7">
        <f t="shared" si="47"/>
        <v>5.1429522748235295</v>
      </c>
      <c r="R1366" s="60">
        <v>305.9937500000002</v>
      </c>
      <c r="S1366" s="61">
        <v>2232.7139962500014</v>
      </c>
      <c r="T1366" s="91"/>
      <c r="U1366" s="89">
        <v>69657.096851596041</v>
      </c>
      <c r="V1366" s="77" t="s">
        <v>27</v>
      </c>
      <c r="W1366" s="80" t="s">
        <v>27</v>
      </c>
      <c r="X1366" s="86">
        <f t="shared" si="48"/>
        <v>11858.436237728298</v>
      </c>
    </row>
    <row r="1367" spans="1:24" x14ac:dyDescent="0.3">
      <c r="A1367" s="92">
        <v>2010</v>
      </c>
      <c r="B1367" s="100">
        <v>40294</v>
      </c>
      <c r="C1367" s="33">
        <v>4</v>
      </c>
      <c r="D1367" s="2">
        <v>26</v>
      </c>
      <c r="E1367" s="33">
        <v>116</v>
      </c>
      <c r="F1367" s="92">
        <v>481</v>
      </c>
      <c r="G1367" s="4">
        <v>9.6233541666666671</v>
      </c>
      <c r="H1367" s="37">
        <v>306.55416666666673</v>
      </c>
      <c r="I1367" s="4">
        <v>12.433541666666667</v>
      </c>
      <c r="J1367" s="37">
        <v>4.9363055555555553</v>
      </c>
      <c r="K1367" s="4">
        <v>5.0125555555555552</v>
      </c>
      <c r="L1367" s="37">
        <v>4.8893472222222227</v>
      </c>
      <c r="M1367" s="4">
        <v>9.5954861111111089</v>
      </c>
      <c r="N1367" s="63" t="s">
        <v>27</v>
      </c>
      <c r="O1367" s="6">
        <v>56.229246470588201</v>
      </c>
      <c r="P1367" s="37" t="s">
        <v>27</v>
      </c>
      <c r="Q1367" s="7">
        <f t="shared" si="47"/>
        <v>4.85820689505882</v>
      </c>
      <c r="R1367" s="60">
        <v>306.55416666666673</v>
      </c>
      <c r="S1367" s="61">
        <v>2236.8031325000002</v>
      </c>
      <c r="T1367" s="91"/>
      <c r="U1367" s="89">
        <v>69891.093609870033</v>
      </c>
      <c r="V1367" s="77" t="s">
        <v>27</v>
      </c>
      <c r="W1367" s="80" t="s">
        <v>27</v>
      </c>
      <c r="X1367" s="86">
        <f t="shared" si="48"/>
        <v>11863.294444623356</v>
      </c>
    </row>
    <row r="1368" spans="1:24" x14ac:dyDescent="0.3">
      <c r="A1368" s="92">
        <v>2010</v>
      </c>
      <c r="B1368" s="100">
        <v>40295</v>
      </c>
      <c r="C1368" s="33">
        <v>4</v>
      </c>
      <c r="D1368" s="2">
        <v>27</v>
      </c>
      <c r="E1368" s="33">
        <v>117</v>
      </c>
      <c r="F1368" s="92">
        <v>482</v>
      </c>
      <c r="G1368" s="4">
        <v>13.961041666666661</v>
      </c>
      <c r="H1368" s="37">
        <v>307.31458333333319</v>
      </c>
      <c r="I1368" s="4">
        <v>15.470833333333335</v>
      </c>
      <c r="J1368" s="37">
        <v>5.026041666666667</v>
      </c>
      <c r="K1368" s="4">
        <v>5.1003472222222213</v>
      </c>
      <c r="L1368" s="37">
        <v>5.0611180555555562</v>
      </c>
      <c r="M1368" s="4">
        <v>12.148125000000002</v>
      </c>
      <c r="N1368" s="63" t="s">
        <v>27</v>
      </c>
      <c r="O1368" s="6">
        <v>52.933582352941201</v>
      </c>
      <c r="P1368" s="37" t="s">
        <v>27</v>
      </c>
      <c r="Q1368" s="7">
        <f t="shared" si="47"/>
        <v>4.5734615152941194</v>
      </c>
      <c r="R1368" s="60">
        <v>307.31458333333319</v>
      </c>
      <c r="S1368" s="61">
        <v>2242.3515887499989</v>
      </c>
      <c r="T1368" s="91"/>
      <c r="U1368" s="89">
        <v>70125.090368144025</v>
      </c>
      <c r="V1368" s="77" t="s">
        <v>27</v>
      </c>
      <c r="W1368" s="80" t="s">
        <v>27</v>
      </c>
      <c r="X1368" s="86">
        <f t="shared" si="48"/>
        <v>11867.86790613865</v>
      </c>
    </row>
    <row r="1369" spans="1:24" x14ac:dyDescent="0.3">
      <c r="A1369" s="92">
        <v>2010</v>
      </c>
      <c r="B1369" s="100">
        <v>40296</v>
      </c>
      <c r="C1369" s="33">
        <v>4</v>
      </c>
      <c r="D1369" s="2">
        <v>28</v>
      </c>
      <c r="E1369" s="33">
        <v>118</v>
      </c>
      <c r="F1369" s="92">
        <v>483</v>
      </c>
      <c r="G1369" s="4">
        <v>8.7763333333333353</v>
      </c>
      <c r="H1369" s="37">
        <v>307.70625000000001</v>
      </c>
      <c r="I1369" s="4">
        <v>11.814052083333333</v>
      </c>
      <c r="J1369" s="37">
        <v>5.1432152777777773</v>
      </c>
      <c r="K1369" s="4">
        <v>5.2164791666666668</v>
      </c>
      <c r="L1369" s="37">
        <v>5.4714652777777788</v>
      </c>
      <c r="M1369" s="4">
        <v>10.54217361111111</v>
      </c>
      <c r="N1369" s="63" t="s">
        <v>27</v>
      </c>
      <c r="O1369" s="6">
        <v>49.637918235294102</v>
      </c>
      <c r="P1369" s="37" t="s">
        <v>27</v>
      </c>
      <c r="Q1369" s="7">
        <f t="shared" si="47"/>
        <v>4.2887161355294099</v>
      </c>
      <c r="R1369" s="60">
        <v>307.70625000000001</v>
      </c>
      <c r="S1369" s="61">
        <v>2245.20942375</v>
      </c>
      <c r="T1369" s="91"/>
      <c r="U1369" s="89">
        <v>70359.087126418017</v>
      </c>
      <c r="V1369" s="77" t="s">
        <v>27</v>
      </c>
      <c r="W1369" s="80" t="s">
        <v>27</v>
      </c>
      <c r="X1369" s="86">
        <f t="shared" si="48"/>
        <v>11872.15662227418</v>
      </c>
    </row>
    <row r="1370" spans="1:24" x14ac:dyDescent="0.3">
      <c r="A1370" s="92">
        <v>2010</v>
      </c>
      <c r="B1370" s="100">
        <v>40297</v>
      </c>
      <c r="C1370" s="33">
        <v>4</v>
      </c>
      <c r="D1370" s="2">
        <v>29</v>
      </c>
      <c r="E1370" s="33">
        <v>119</v>
      </c>
      <c r="F1370" s="92">
        <v>484</v>
      </c>
      <c r="G1370" s="4">
        <v>3.5970625000000012</v>
      </c>
      <c r="H1370" s="37">
        <v>308.09583333333319</v>
      </c>
      <c r="I1370" s="4">
        <v>8.2218437499999997</v>
      </c>
      <c r="J1370" s="37">
        <v>5.3782916666666658</v>
      </c>
      <c r="K1370" s="4">
        <v>5.3141527777777773</v>
      </c>
      <c r="L1370" s="37">
        <v>5.7617152777777791</v>
      </c>
      <c r="M1370" s="4">
        <v>6.6995555555555555</v>
      </c>
      <c r="N1370" s="63" t="s">
        <v>27</v>
      </c>
      <c r="O1370" s="6">
        <v>46.342254117647101</v>
      </c>
      <c r="P1370" s="37" t="s">
        <v>27</v>
      </c>
      <c r="Q1370" s="7">
        <f t="shared" si="47"/>
        <v>4.0039707557647093</v>
      </c>
      <c r="R1370" s="60">
        <v>308.09583333333319</v>
      </c>
      <c r="S1370" s="61">
        <v>2248.0520574999987</v>
      </c>
      <c r="T1370" s="91"/>
      <c r="U1370" s="89">
        <v>70593.083884692009</v>
      </c>
      <c r="V1370" s="77" t="s">
        <v>27</v>
      </c>
      <c r="W1370" s="80" t="s">
        <v>27</v>
      </c>
      <c r="X1370" s="86">
        <f t="shared" si="48"/>
        <v>11876.160593029945</v>
      </c>
    </row>
    <row r="1371" spans="1:24" x14ac:dyDescent="0.3">
      <c r="A1371" s="92">
        <v>2010</v>
      </c>
      <c r="B1371" s="100">
        <v>40298</v>
      </c>
      <c r="C1371" s="33">
        <v>4</v>
      </c>
      <c r="D1371" s="2">
        <v>30</v>
      </c>
      <c r="E1371" s="33">
        <v>120</v>
      </c>
      <c r="F1371" s="92">
        <v>485</v>
      </c>
      <c r="G1371" s="4">
        <v>8.9097916666666688</v>
      </c>
      <c r="H1371" s="37">
        <v>307.83125000000013</v>
      </c>
      <c r="I1371" s="4">
        <v>12.700114583333335</v>
      </c>
      <c r="J1371" s="37">
        <v>5.4699027777777784</v>
      </c>
      <c r="K1371" s="4">
        <v>5.4294236111111109</v>
      </c>
      <c r="L1371" s="37">
        <v>5.9802638888888886</v>
      </c>
      <c r="M1371" s="4">
        <v>9.9422638888888901</v>
      </c>
      <c r="N1371" s="63">
        <v>43.046590000000002</v>
      </c>
      <c r="O1371" s="6">
        <v>43.046590000000002</v>
      </c>
      <c r="P1371" s="37">
        <v>3.7192253759999998</v>
      </c>
      <c r="Q1371" s="7">
        <f t="shared" si="47"/>
        <v>3.7192253759999998</v>
      </c>
      <c r="R1371" s="60">
        <v>307.83125000000013</v>
      </c>
      <c r="S1371" s="61">
        <v>2246.1214987500007</v>
      </c>
      <c r="T1371" s="91"/>
      <c r="U1371" s="89">
        <v>70827.080642966001</v>
      </c>
      <c r="V1371" s="77">
        <v>1.6558433629123815E-3</v>
      </c>
      <c r="W1371" s="80">
        <v>5.2511346539162552E-5</v>
      </c>
      <c r="X1371" s="86">
        <f t="shared" si="48"/>
        <v>11879.879818405945</v>
      </c>
    </row>
    <row r="1372" spans="1:24" x14ac:dyDescent="0.3">
      <c r="A1372" s="92">
        <v>2010</v>
      </c>
      <c r="B1372" s="100">
        <v>40299</v>
      </c>
      <c r="C1372" s="33">
        <v>5</v>
      </c>
      <c r="D1372" s="2">
        <v>1</v>
      </c>
      <c r="E1372" s="33">
        <v>121</v>
      </c>
      <c r="F1372" s="92">
        <v>486</v>
      </c>
      <c r="G1372" s="4">
        <v>10.682499999999999</v>
      </c>
      <c r="H1372" s="37">
        <v>307.58333333333343</v>
      </c>
      <c r="I1372" s="4">
        <v>12.377708333333334</v>
      </c>
      <c r="J1372" s="37">
        <v>5.2120833333333332</v>
      </c>
      <c r="K1372" s="4">
        <v>5.3149444444444436</v>
      </c>
      <c r="L1372" s="37">
        <v>6.0093333333333341</v>
      </c>
      <c r="M1372" s="4">
        <v>10.340208333333331</v>
      </c>
      <c r="N1372" s="63">
        <v>57.1795864864865</v>
      </c>
      <c r="O1372" s="6">
        <v>57.1795864864865</v>
      </c>
      <c r="P1372" s="37">
        <v>4.9403162724324332</v>
      </c>
      <c r="Q1372" s="7">
        <f t="shared" si="47"/>
        <v>4.9403162724324332</v>
      </c>
      <c r="R1372" s="60">
        <v>307.58333333333343</v>
      </c>
      <c r="S1372" s="61">
        <v>2244.3125500000006</v>
      </c>
      <c r="T1372" s="91"/>
      <c r="U1372" s="89">
        <v>71061.077401239992</v>
      </c>
      <c r="V1372" s="77">
        <v>2.2012603692085722E-3</v>
      </c>
      <c r="W1372" s="80">
        <v>6.9522113273591126E-5</v>
      </c>
      <c r="X1372" s="86">
        <f t="shared" si="48"/>
        <v>11884.820134678377</v>
      </c>
    </row>
    <row r="1373" spans="1:24" x14ac:dyDescent="0.3">
      <c r="A1373" s="92">
        <v>2010</v>
      </c>
      <c r="B1373" s="100">
        <v>40300</v>
      </c>
      <c r="C1373" s="33">
        <v>5</v>
      </c>
      <c r="D1373" s="2">
        <v>2</v>
      </c>
      <c r="E1373" s="33">
        <v>122</v>
      </c>
      <c r="F1373" s="92">
        <v>487</v>
      </c>
      <c r="G1373" s="4">
        <v>9.1041874999999983</v>
      </c>
      <c r="H1373" s="37">
        <v>307.63333333333321</v>
      </c>
      <c r="I1373" s="4">
        <v>14.074375</v>
      </c>
      <c r="J1373" s="37">
        <v>5.5095972222222214</v>
      </c>
      <c r="K1373" s="4">
        <v>5.4483402777777776</v>
      </c>
      <c r="L1373" s="37">
        <v>6.1544791666666647</v>
      </c>
      <c r="M1373" s="4">
        <v>11.571902777777778</v>
      </c>
      <c r="N1373" s="63">
        <v>41.566483333333302</v>
      </c>
      <c r="O1373" s="6">
        <v>41.566483333333302</v>
      </c>
      <c r="P1373" s="37">
        <v>3.5913441599999971</v>
      </c>
      <c r="Q1373" s="7">
        <f t="shared" si="47"/>
        <v>3.5913441599999976</v>
      </c>
      <c r="R1373" s="60">
        <v>307.63333333333321</v>
      </c>
      <c r="S1373" s="61">
        <v>2244.6773799999992</v>
      </c>
      <c r="T1373" s="91"/>
      <c r="U1373" s="89">
        <v>71295.074159513984</v>
      </c>
      <c r="V1373" s="77">
        <v>1.5999377870507157E-3</v>
      </c>
      <c r="W1373" s="80">
        <v>5.0372963382642749E-5</v>
      </c>
      <c r="X1373" s="86">
        <f t="shared" si="48"/>
        <v>11888.411478838378</v>
      </c>
    </row>
    <row r="1374" spans="1:24" x14ac:dyDescent="0.3">
      <c r="A1374" s="92">
        <v>2010</v>
      </c>
      <c r="B1374" s="100">
        <v>40301</v>
      </c>
      <c r="C1374" s="33">
        <v>5</v>
      </c>
      <c r="D1374" s="2">
        <v>3</v>
      </c>
      <c r="E1374" s="33">
        <v>123</v>
      </c>
      <c r="F1374" s="92">
        <v>488</v>
      </c>
      <c r="G1374" s="4">
        <v>4.5121250000000002</v>
      </c>
      <c r="H1374" s="37">
        <v>307.62291666666675</v>
      </c>
      <c r="I1374" s="4">
        <v>8.5186770833333316</v>
      </c>
      <c r="J1374" s="37">
        <v>5.4077916666666654</v>
      </c>
      <c r="K1374" s="4">
        <v>5.4057916666666666</v>
      </c>
      <c r="L1374" s="37">
        <v>6.2385277777777768</v>
      </c>
      <c r="M1374" s="4">
        <v>7.7513958333333335</v>
      </c>
      <c r="N1374" s="63">
        <v>59.248550000000002</v>
      </c>
      <c r="O1374" s="6">
        <v>59.248550000000002</v>
      </c>
      <c r="P1374" s="37">
        <v>5.1190747199999995</v>
      </c>
      <c r="Q1374" s="7">
        <f t="shared" si="47"/>
        <v>5.1190747199999995</v>
      </c>
      <c r="R1374" s="60">
        <v>307.62291666666675</v>
      </c>
      <c r="S1374" s="61">
        <v>2244.6013737500007</v>
      </c>
      <c r="T1374" s="91"/>
      <c r="U1374" s="89">
        <v>71529.070917787976</v>
      </c>
      <c r="V1374" s="77">
        <v>2.2806164069336223E-3</v>
      </c>
      <c r="W1374" s="80">
        <v>7.1566352733472719E-5</v>
      </c>
      <c r="X1374" s="86">
        <f t="shared" si="48"/>
        <v>11893.530553558378</v>
      </c>
    </row>
    <row r="1375" spans="1:24" x14ac:dyDescent="0.3">
      <c r="A1375" s="92">
        <v>2010</v>
      </c>
      <c r="B1375" s="100">
        <v>40302</v>
      </c>
      <c r="C1375" s="33">
        <v>5</v>
      </c>
      <c r="D1375" s="2">
        <v>4</v>
      </c>
      <c r="E1375" s="33">
        <v>124</v>
      </c>
      <c r="F1375" s="92">
        <v>489</v>
      </c>
      <c r="G1375" s="4">
        <v>6.9569583333333327</v>
      </c>
      <c r="H1375" s="37">
        <v>307.68124999999992</v>
      </c>
      <c r="I1375" s="4">
        <v>11.320520833333333</v>
      </c>
      <c r="J1375" s="37">
        <v>5.5223958333333334</v>
      </c>
      <c r="K1375" s="4">
        <v>5.5540416666666665</v>
      </c>
      <c r="L1375" s="37">
        <v>6.5150555555555556</v>
      </c>
      <c r="M1375" s="4">
        <v>9.3251458333333339</v>
      </c>
      <c r="N1375" s="63" t="s">
        <v>27</v>
      </c>
      <c r="O1375" s="6">
        <v>57.527987500000002</v>
      </c>
      <c r="P1375" s="37" t="s">
        <v>27</v>
      </c>
      <c r="Q1375" s="7">
        <f t="shared" si="47"/>
        <v>4.9704181199999997</v>
      </c>
      <c r="R1375" s="60">
        <v>307.68124999999992</v>
      </c>
      <c r="S1375" s="61">
        <v>2245.0270087499994</v>
      </c>
      <c r="T1375" s="91"/>
      <c r="U1375" s="89">
        <v>71763.067676061968</v>
      </c>
      <c r="V1375" s="77" t="s">
        <v>27</v>
      </c>
      <c r="W1375" s="80" t="s">
        <v>27</v>
      </c>
      <c r="X1375" s="86">
        <f t="shared" si="48"/>
        <v>11898.500971678377</v>
      </c>
    </row>
    <row r="1376" spans="1:24" x14ac:dyDescent="0.3">
      <c r="A1376" s="92">
        <v>2010</v>
      </c>
      <c r="B1376" s="100">
        <v>40303</v>
      </c>
      <c r="C1376" s="33">
        <v>5</v>
      </c>
      <c r="D1376" s="2">
        <v>5</v>
      </c>
      <c r="E1376" s="33">
        <v>125</v>
      </c>
      <c r="F1376" s="92">
        <v>490</v>
      </c>
      <c r="G1376" s="4">
        <v>9.3153333333333332</v>
      </c>
      <c r="H1376" s="37">
        <v>306.88541666666663</v>
      </c>
      <c r="I1376" s="4">
        <v>14.605239583333333</v>
      </c>
      <c r="J1376" s="37">
        <v>5.6126111111111108</v>
      </c>
      <c r="K1376" s="4">
        <v>5.6347430555555569</v>
      </c>
      <c r="L1376" s="37">
        <v>6.6160972222222219</v>
      </c>
      <c r="M1376" s="4">
        <v>12.105166666666667</v>
      </c>
      <c r="N1376" s="63">
        <v>55.807425000000002</v>
      </c>
      <c r="O1376" s="6">
        <v>55.807425000000002</v>
      </c>
      <c r="P1376" s="37">
        <v>4.8217615199999999</v>
      </c>
      <c r="Q1376" s="7">
        <f t="shared" si="47"/>
        <v>4.8217615200000008</v>
      </c>
      <c r="R1376" s="60">
        <v>306.88541666666663</v>
      </c>
      <c r="S1376" s="61">
        <v>2239.2201312499997</v>
      </c>
      <c r="T1376" s="91"/>
      <c r="U1376" s="89">
        <v>71997.06443433596</v>
      </c>
      <c r="V1376" s="77">
        <v>2.1533217983835955E-3</v>
      </c>
      <c r="W1376" s="80">
        <v>6.6971640550673124E-5</v>
      </c>
      <c r="X1376" s="86">
        <f t="shared" si="48"/>
        <v>11903.322733198376</v>
      </c>
    </row>
    <row r="1377" spans="1:24" x14ac:dyDescent="0.3">
      <c r="A1377" s="92">
        <v>2010</v>
      </c>
      <c r="B1377" s="100">
        <v>40304</v>
      </c>
      <c r="C1377" s="33">
        <v>5</v>
      </c>
      <c r="D1377" s="2">
        <v>6</v>
      </c>
      <c r="E1377" s="33">
        <v>126</v>
      </c>
      <c r="F1377" s="92">
        <v>491</v>
      </c>
      <c r="G1377" s="4">
        <v>9.1668749999999992</v>
      </c>
      <c r="H1377" s="37">
        <v>306.88749999999999</v>
      </c>
      <c r="I1377" s="4">
        <v>12.123947916666665</v>
      </c>
      <c r="J1377" s="37">
        <v>7.8156597222222226</v>
      </c>
      <c r="K1377" s="4">
        <v>8.052944444444444</v>
      </c>
      <c r="L1377" s="37">
        <v>8.4157152777777764</v>
      </c>
      <c r="M1377" s="4">
        <v>10.012972222222222</v>
      </c>
      <c r="N1377" s="63">
        <v>63.909476190476198</v>
      </c>
      <c r="O1377" s="6">
        <v>63.909476190476198</v>
      </c>
      <c r="P1377" s="37">
        <v>5.5217787428571432</v>
      </c>
      <c r="Q1377" s="7">
        <f t="shared" si="47"/>
        <v>5.5217787428571432</v>
      </c>
      <c r="R1377" s="60">
        <v>306.88749999999999</v>
      </c>
      <c r="S1377" s="61">
        <v>2239.2353324999999</v>
      </c>
      <c r="T1377" s="91"/>
      <c r="U1377" s="89">
        <v>72231.061192609952</v>
      </c>
      <c r="V1377" s="77">
        <v>2.4659215861391128E-3</v>
      </c>
      <c r="W1377" s="80">
        <v>7.6446042072300091E-5</v>
      </c>
      <c r="X1377" s="86">
        <f t="shared" si="48"/>
        <v>11908.844511941234</v>
      </c>
    </row>
    <row r="1378" spans="1:24" x14ac:dyDescent="0.3">
      <c r="A1378" s="92">
        <v>2010</v>
      </c>
      <c r="B1378" s="100">
        <v>40305</v>
      </c>
      <c r="C1378" s="33">
        <v>5</v>
      </c>
      <c r="D1378" s="2">
        <v>7</v>
      </c>
      <c r="E1378" s="33">
        <v>127</v>
      </c>
      <c r="F1378" s="92">
        <v>492</v>
      </c>
      <c r="G1378" s="4">
        <v>9.7395833333333357</v>
      </c>
      <c r="H1378" s="37">
        <v>306.97291666666644</v>
      </c>
      <c r="I1378" s="4">
        <v>14.704531250000002</v>
      </c>
      <c r="J1378" s="37" t="s">
        <v>27</v>
      </c>
      <c r="K1378" s="4" t="s">
        <v>27</v>
      </c>
      <c r="L1378" s="37" t="s">
        <v>27</v>
      </c>
      <c r="M1378" s="4" t="s">
        <v>27</v>
      </c>
      <c r="N1378" s="63">
        <v>51.796162500000001</v>
      </c>
      <c r="O1378" s="6">
        <v>51.796162500000001</v>
      </c>
      <c r="P1378" s="37">
        <v>4.4751884400000002</v>
      </c>
      <c r="Q1378" s="7">
        <f t="shared" si="47"/>
        <v>4.4751884399999993</v>
      </c>
      <c r="R1378" s="60">
        <v>306.97291666666644</v>
      </c>
      <c r="S1378" s="61">
        <v>2239.8585837499982</v>
      </c>
      <c r="T1378" s="91"/>
      <c r="U1378" s="89">
        <v>72465.057950883944</v>
      </c>
      <c r="V1378" s="77">
        <v>1.9979781190058821E-3</v>
      </c>
      <c r="W1378" s="80">
        <v>6.1756501223434281E-5</v>
      </c>
      <c r="X1378" s="86">
        <f t="shared" si="48"/>
        <v>11913.319700381233</v>
      </c>
    </row>
    <row r="1379" spans="1:24" x14ac:dyDescent="0.3">
      <c r="A1379" s="92">
        <v>2010</v>
      </c>
      <c r="B1379" s="100">
        <v>40306</v>
      </c>
      <c r="C1379" s="33">
        <v>5</v>
      </c>
      <c r="D1379" s="2">
        <v>8</v>
      </c>
      <c r="E1379" s="33">
        <v>128</v>
      </c>
      <c r="F1379" s="92">
        <v>493</v>
      </c>
      <c r="G1379" s="4">
        <v>10.617875000000002</v>
      </c>
      <c r="H1379" s="37">
        <v>306.55833333333311</v>
      </c>
      <c r="I1379" s="4">
        <v>14.283572916666667</v>
      </c>
      <c r="J1379" s="37" t="s">
        <v>27</v>
      </c>
      <c r="K1379" s="4" t="s">
        <v>27</v>
      </c>
      <c r="L1379" s="37" t="s">
        <v>27</v>
      </c>
      <c r="M1379" s="4" t="s">
        <v>27</v>
      </c>
      <c r="N1379" s="63" t="s">
        <v>27</v>
      </c>
      <c r="O1379" s="6">
        <v>54.867371875000003</v>
      </c>
      <c r="P1379" s="37" t="s">
        <v>27</v>
      </c>
      <c r="Q1379" s="7">
        <f t="shared" si="47"/>
        <v>4.7405409299999999</v>
      </c>
      <c r="R1379" s="60">
        <v>306.55833333333311</v>
      </c>
      <c r="S1379" s="61">
        <v>2236.8335349999984</v>
      </c>
      <c r="T1379" s="91"/>
      <c r="U1379" s="89">
        <v>72699.054709157936</v>
      </c>
      <c r="V1379" s="77" t="s">
        <v>27</v>
      </c>
      <c r="W1379" s="80" t="s">
        <v>27</v>
      </c>
      <c r="X1379" s="86">
        <f t="shared" si="48"/>
        <v>11918.060241311234</v>
      </c>
    </row>
    <row r="1380" spans="1:24" x14ac:dyDescent="0.3">
      <c r="A1380" s="92">
        <v>2010</v>
      </c>
      <c r="B1380" s="100">
        <v>40307</v>
      </c>
      <c r="C1380" s="33">
        <v>5</v>
      </c>
      <c r="D1380" s="2">
        <v>9</v>
      </c>
      <c r="E1380" s="33">
        <v>129</v>
      </c>
      <c r="F1380" s="92">
        <v>494</v>
      </c>
      <c r="G1380" s="4">
        <v>12.788479166666667</v>
      </c>
      <c r="H1380" s="37">
        <v>306.02291666666662</v>
      </c>
      <c r="I1380" s="4">
        <v>16.151833333333332</v>
      </c>
      <c r="J1380" s="37" t="s">
        <v>27</v>
      </c>
      <c r="K1380" s="4" t="s">
        <v>27</v>
      </c>
      <c r="L1380" s="37" t="s">
        <v>27</v>
      </c>
      <c r="M1380" s="4" t="s">
        <v>27</v>
      </c>
      <c r="N1380" s="63" t="s">
        <v>27</v>
      </c>
      <c r="O1380" s="6">
        <v>57.938581249999999</v>
      </c>
      <c r="P1380" s="37" t="s">
        <v>27</v>
      </c>
      <c r="Q1380" s="7">
        <f t="shared" si="47"/>
        <v>5.0058934199999996</v>
      </c>
      <c r="R1380" s="60">
        <v>306.02291666666662</v>
      </c>
      <c r="S1380" s="61">
        <v>2232.9268137499994</v>
      </c>
      <c r="T1380" s="91"/>
      <c r="U1380" s="89">
        <v>72933.051467431927</v>
      </c>
      <c r="V1380" s="77" t="s">
        <v>27</v>
      </c>
      <c r="W1380" s="80" t="s">
        <v>27</v>
      </c>
      <c r="X1380" s="86">
        <f t="shared" si="48"/>
        <v>11923.066134731234</v>
      </c>
    </row>
    <row r="1381" spans="1:24" x14ac:dyDescent="0.3">
      <c r="A1381" s="92">
        <v>2010</v>
      </c>
      <c r="B1381" s="100">
        <v>40308</v>
      </c>
      <c r="C1381" s="33">
        <v>5</v>
      </c>
      <c r="D1381" s="2">
        <v>10</v>
      </c>
      <c r="E1381" s="33">
        <v>130</v>
      </c>
      <c r="F1381" s="92">
        <v>495</v>
      </c>
      <c r="G1381" s="4">
        <v>11.871666666666664</v>
      </c>
      <c r="H1381" s="37">
        <v>305.60624999999987</v>
      </c>
      <c r="I1381" s="4">
        <v>13.231875000000002</v>
      </c>
      <c r="J1381" s="37" t="s">
        <v>27</v>
      </c>
      <c r="K1381" s="4" t="s">
        <v>27</v>
      </c>
      <c r="L1381" s="37" t="s">
        <v>27</v>
      </c>
      <c r="M1381" s="4" t="s">
        <v>27</v>
      </c>
      <c r="N1381" s="63" t="s">
        <v>27</v>
      </c>
      <c r="O1381" s="6">
        <v>61.009790625000001</v>
      </c>
      <c r="P1381" s="37" t="s">
        <v>27</v>
      </c>
      <c r="Q1381" s="7">
        <f t="shared" ref="Q1381:Q1444" si="49">O1381*60*60*24/10^6</f>
        <v>5.2712459100000002</v>
      </c>
      <c r="R1381" s="60">
        <v>305.60624999999987</v>
      </c>
      <c r="S1381" s="61">
        <v>2229.8865637499989</v>
      </c>
      <c r="T1381" s="91"/>
      <c r="U1381" s="89">
        <v>73167.048225705919</v>
      </c>
      <c r="V1381" s="77" t="s">
        <v>27</v>
      </c>
      <c r="W1381" s="80" t="s">
        <v>27</v>
      </c>
      <c r="X1381" s="86">
        <f t="shared" si="48"/>
        <v>11928.337380641235</v>
      </c>
    </row>
    <row r="1382" spans="1:24" x14ac:dyDescent="0.3">
      <c r="A1382" s="92">
        <v>2010</v>
      </c>
      <c r="B1382" s="100">
        <v>40309</v>
      </c>
      <c r="C1382" s="33">
        <v>5</v>
      </c>
      <c r="D1382" s="2">
        <v>11</v>
      </c>
      <c r="E1382" s="33">
        <v>131</v>
      </c>
      <c r="F1382" s="92">
        <v>496</v>
      </c>
      <c r="G1382" s="4">
        <v>14.347291666666662</v>
      </c>
      <c r="H1382" s="37">
        <v>305.2270833333335</v>
      </c>
      <c r="I1382" s="4">
        <v>16.41822916666667</v>
      </c>
      <c r="J1382" s="37" t="s">
        <v>27</v>
      </c>
      <c r="K1382" s="4" t="s">
        <v>27</v>
      </c>
      <c r="L1382" s="37" t="s">
        <v>27</v>
      </c>
      <c r="M1382" s="4" t="s">
        <v>27</v>
      </c>
      <c r="N1382" s="63">
        <v>64.081000000000003</v>
      </c>
      <c r="O1382" s="6">
        <v>64.081000000000003</v>
      </c>
      <c r="P1382" s="37">
        <v>5.5365983999999999</v>
      </c>
      <c r="Q1382" s="7">
        <f t="shared" si="49"/>
        <v>5.5365984000000008</v>
      </c>
      <c r="R1382" s="60">
        <v>305.2270833333335</v>
      </c>
      <c r="S1382" s="61">
        <v>2227.119936250001</v>
      </c>
      <c r="T1382" s="91"/>
      <c r="U1382" s="89">
        <v>73401.044983979911</v>
      </c>
      <c r="V1382" s="77">
        <v>2.4859902288524526E-3</v>
      </c>
      <c r="W1382" s="80">
        <v>7.5429422036271909E-5</v>
      </c>
      <c r="X1382" s="86">
        <f t="shared" si="48"/>
        <v>11933.873979041235</v>
      </c>
    </row>
    <row r="1383" spans="1:24" x14ac:dyDescent="0.3">
      <c r="A1383" s="92">
        <v>2010</v>
      </c>
      <c r="B1383" s="100">
        <v>40310</v>
      </c>
      <c r="C1383" s="33">
        <v>5</v>
      </c>
      <c r="D1383" s="2">
        <v>12</v>
      </c>
      <c r="E1383" s="33">
        <v>132</v>
      </c>
      <c r="F1383" s="92">
        <v>497</v>
      </c>
      <c r="G1383" s="4">
        <v>13.89625</v>
      </c>
      <c r="H1383" s="37">
        <v>305.02500000000003</v>
      </c>
      <c r="I1383" s="4">
        <v>15.325416666666667</v>
      </c>
      <c r="J1383" s="37" t="s">
        <v>27</v>
      </c>
      <c r="K1383" s="4" t="s">
        <v>27</v>
      </c>
      <c r="L1383" s="37" t="s">
        <v>27</v>
      </c>
      <c r="M1383" s="4" t="s">
        <v>27</v>
      </c>
      <c r="N1383" s="63">
        <v>52.459216666666698</v>
      </c>
      <c r="O1383" s="6">
        <v>52.459216666666698</v>
      </c>
      <c r="P1383" s="37">
        <v>4.5324763200000024</v>
      </c>
      <c r="Q1383" s="7">
        <f t="shared" si="49"/>
        <v>4.5324763200000024</v>
      </c>
      <c r="R1383" s="60">
        <v>305.02500000000003</v>
      </c>
      <c r="S1383" s="61">
        <v>2225.6454150000004</v>
      </c>
      <c r="T1383" s="91"/>
      <c r="U1383" s="89">
        <v>73635.041742253903</v>
      </c>
      <c r="V1383" s="77">
        <v>2.0364772795580296E-3</v>
      </c>
      <c r="W1383" s="80">
        <v>6.1553252537903253E-5</v>
      </c>
      <c r="X1383" s="86">
        <f t="shared" si="48"/>
        <v>11938.406455361235</v>
      </c>
    </row>
    <row r="1384" spans="1:24" x14ac:dyDescent="0.3">
      <c r="A1384" s="92">
        <v>2010</v>
      </c>
      <c r="B1384" s="100">
        <v>40311</v>
      </c>
      <c r="C1384" s="33">
        <v>5</v>
      </c>
      <c r="D1384" s="2">
        <v>13</v>
      </c>
      <c r="E1384" s="33">
        <v>133</v>
      </c>
      <c r="F1384" s="92">
        <v>498</v>
      </c>
      <c r="G1384" s="4">
        <v>17.694166666666668</v>
      </c>
      <c r="H1384" s="37">
        <v>305.18541666666653</v>
      </c>
      <c r="I1384" s="4">
        <v>19.623541666666668</v>
      </c>
      <c r="J1384" s="37">
        <v>6.049555555555556</v>
      </c>
      <c r="K1384" s="4">
        <v>6.2395277777777771</v>
      </c>
      <c r="L1384" s="37">
        <v>7.9118472222222236</v>
      </c>
      <c r="M1384" s="4">
        <v>14.825972222222225</v>
      </c>
      <c r="N1384" s="63">
        <v>77.811381249999997</v>
      </c>
      <c r="O1384" s="6">
        <v>77.811381249999997</v>
      </c>
      <c r="P1384" s="37">
        <v>6.7229033399999993</v>
      </c>
      <c r="Q1384" s="7">
        <f t="shared" si="49"/>
        <v>6.7229033400000002</v>
      </c>
      <c r="R1384" s="60">
        <v>305.18541666666653</v>
      </c>
      <c r="S1384" s="61">
        <v>2226.8159112499989</v>
      </c>
      <c r="T1384" s="91"/>
      <c r="U1384" s="89">
        <v>73869.038500527895</v>
      </c>
      <c r="V1384" s="77">
        <v>3.0190656111425801E-3</v>
      </c>
      <c r="W1384" s="80">
        <v>9.1011112050036431E-5</v>
      </c>
      <c r="X1384" s="86">
        <f t="shared" si="48"/>
        <v>11945.129358701235</v>
      </c>
    </row>
    <row r="1385" spans="1:24" x14ac:dyDescent="0.3">
      <c r="A1385" s="92">
        <v>2010</v>
      </c>
      <c r="B1385" s="100">
        <v>40312</v>
      </c>
      <c r="C1385" s="33">
        <v>5</v>
      </c>
      <c r="D1385" s="2">
        <v>14</v>
      </c>
      <c r="E1385" s="33">
        <v>134</v>
      </c>
      <c r="F1385" s="92">
        <v>499</v>
      </c>
      <c r="G1385" s="4">
        <v>14.596249999999996</v>
      </c>
      <c r="H1385" s="37">
        <v>306.3645833333336</v>
      </c>
      <c r="I1385" s="4">
        <v>17.638333333333332</v>
      </c>
      <c r="J1385" s="37">
        <v>5.7558888888888893</v>
      </c>
      <c r="K1385" s="4">
        <v>6.0629097222222228</v>
      </c>
      <c r="L1385" s="37">
        <v>7.7898472222222219</v>
      </c>
      <c r="M1385" s="4">
        <v>15.031319444444442</v>
      </c>
      <c r="N1385" s="63">
        <v>87.442639999999997</v>
      </c>
      <c r="O1385" s="6">
        <v>87.442639999999997</v>
      </c>
      <c r="P1385" s="37">
        <v>7.5550440959999996</v>
      </c>
      <c r="Q1385" s="7">
        <f t="shared" si="49"/>
        <v>7.5550440960000005</v>
      </c>
      <c r="R1385" s="60">
        <v>306.3645833333336</v>
      </c>
      <c r="S1385" s="61">
        <v>2235.4198187500019</v>
      </c>
      <c r="T1385" s="91"/>
      <c r="U1385" s="89">
        <v>74103.035258801887</v>
      </c>
      <c r="V1385" s="77">
        <v>3.3796980918888945E-3</v>
      </c>
      <c r="W1385" s="80">
        <v>1.0195323402900179E-4</v>
      </c>
      <c r="X1385" s="86">
        <f t="shared" si="48"/>
        <v>11952.684402797235</v>
      </c>
    </row>
    <row r="1386" spans="1:24" x14ac:dyDescent="0.3">
      <c r="A1386" s="92">
        <v>2010</v>
      </c>
      <c r="B1386" s="100">
        <v>40313</v>
      </c>
      <c r="C1386" s="33">
        <v>5</v>
      </c>
      <c r="D1386" s="2">
        <v>15</v>
      </c>
      <c r="E1386" s="33">
        <v>135</v>
      </c>
      <c r="F1386" s="92">
        <v>500</v>
      </c>
      <c r="G1386" s="4">
        <v>8.7131041666666675</v>
      </c>
      <c r="H1386" s="37">
        <v>307.61249999999973</v>
      </c>
      <c r="I1386" s="4">
        <v>11.576979166666664</v>
      </c>
      <c r="J1386" s="37">
        <v>6.1656111111111116</v>
      </c>
      <c r="K1386" s="4">
        <v>6.1885000000000003</v>
      </c>
      <c r="L1386" s="37">
        <v>8.8157986111111111</v>
      </c>
      <c r="M1386" s="4">
        <v>10.98722222222222</v>
      </c>
      <c r="N1386" s="63">
        <v>57.853625531914901</v>
      </c>
      <c r="O1386" s="6">
        <v>57.853625531914901</v>
      </c>
      <c r="P1386" s="37">
        <v>4.9985532459574467</v>
      </c>
      <c r="Q1386" s="7">
        <f t="shared" si="49"/>
        <v>4.9985532459574475</v>
      </c>
      <c r="R1386" s="60">
        <v>307.61249999999973</v>
      </c>
      <c r="S1386" s="61">
        <v>2244.5253674999981</v>
      </c>
      <c r="T1386" s="91"/>
      <c r="U1386" s="89">
        <v>74337.032017075879</v>
      </c>
      <c r="V1386" s="77">
        <v>2.2269978848690605E-3</v>
      </c>
      <c r="W1386" s="80">
        <v>6.7241765111219866E-5</v>
      </c>
      <c r="X1386" s="86">
        <f t="shared" si="48"/>
        <v>11957.682956043192</v>
      </c>
    </row>
    <row r="1387" spans="1:24" x14ac:dyDescent="0.3">
      <c r="A1387" s="92">
        <v>2010</v>
      </c>
      <c r="B1387" s="100">
        <v>40314</v>
      </c>
      <c r="C1387" s="33">
        <v>5</v>
      </c>
      <c r="D1387" s="2">
        <v>16</v>
      </c>
      <c r="E1387" s="33">
        <v>136</v>
      </c>
      <c r="F1387" s="92">
        <v>501</v>
      </c>
      <c r="G1387" s="4">
        <v>6.1331041666666701</v>
      </c>
      <c r="H1387" s="37">
        <v>308.3833333333335</v>
      </c>
      <c r="I1387" s="4">
        <v>10.089166666666667</v>
      </c>
      <c r="J1387" s="37">
        <v>6.2352430555555545</v>
      </c>
      <c r="K1387" s="4">
        <v>6.3920555555555554</v>
      </c>
      <c r="L1387" s="37">
        <v>8.8827361111111127</v>
      </c>
      <c r="M1387" s="4">
        <v>9.4061805555555562</v>
      </c>
      <c r="N1387" s="63">
        <v>57.882775000000002</v>
      </c>
      <c r="O1387" s="6">
        <v>57.882775000000002</v>
      </c>
      <c r="P1387" s="37">
        <v>5.0010717599999994</v>
      </c>
      <c r="Q1387" s="7">
        <f t="shared" si="49"/>
        <v>5.0010717599999994</v>
      </c>
      <c r="R1387" s="60">
        <v>308.3833333333335</v>
      </c>
      <c r="S1387" s="61">
        <v>2250.1498300000007</v>
      </c>
      <c r="T1387" s="91"/>
      <c r="U1387" s="89">
        <v>74571.028775349871</v>
      </c>
      <c r="V1387" s="77">
        <v>2.2225505578888486E-3</v>
      </c>
      <c r="W1387" s="80">
        <v>6.706454023942807E-5</v>
      </c>
      <c r="X1387" s="86">
        <f t="shared" si="48"/>
        <v>11962.684027803192</v>
      </c>
    </row>
    <row r="1388" spans="1:24" x14ac:dyDescent="0.3">
      <c r="A1388" s="92">
        <v>2010</v>
      </c>
      <c r="B1388" s="100">
        <v>40315</v>
      </c>
      <c r="C1388" s="33">
        <v>5</v>
      </c>
      <c r="D1388" s="2">
        <v>17</v>
      </c>
      <c r="E1388" s="33">
        <v>137</v>
      </c>
      <c r="F1388" s="92">
        <v>502</v>
      </c>
      <c r="G1388" s="4">
        <v>9.578729166666669</v>
      </c>
      <c r="H1388" s="37">
        <v>308.65416666666687</v>
      </c>
      <c r="I1388" s="4">
        <v>13.101041666666667</v>
      </c>
      <c r="J1388" s="37">
        <v>6.2510069444444447</v>
      </c>
      <c r="K1388" s="4">
        <v>6.4778402777777764</v>
      </c>
      <c r="L1388" s="37">
        <v>8.8103819444444458</v>
      </c>
      <c r="M1388" s="4">
        <v>10.70402777777778</v>
      </c>
      <c r="N1388" s="63" t="s">
        <v>27</v>
      </c>
      <c r="O1388" s="6">
        <v>61.080029166666698</v>
      </c>
      <c r="P1388" s="37" t="s">
        <v>27</v>
      </c>
      <c r="Q1388" s="7">
        <f t="shared" si="49"/>
        <v>5.2773145200000036</v>
      </c>
      <c r="R1388" s="60">
        <v>308.65416666666687</v>
      </c>
      <c r="S1388" s="61">
        <v>2252.1259925000013</v>
      </c>
      <c r="T1388" s="91"/>
      <c r="U1388" s="89">
        <v>74805.025533623862</v>
      </c>
      <c r="V1388" s="77" t="s">
        <v>27</v>
      </c>
      <c r="W1388" s="80" t="s">
        <v>27</v>
      </c>
      <c r="X1388" s="86">
        <f t="shared" si="48"/>
        <v>11967.961342323193</v>
      </c>
    </row>
    <row r="1389" spans="1:24" x14ac:dyDescent="0.3">
      <c r="A1389" s="92">
        <v>2010</v>
      </c>
      <c r="B1389" s="100">
        <v>40316</v>
      </c>
      <c r="C1389" s="33">
        <v>5</v>
      </c>
      <c r="D1389" s="2">
        <v>18</v>
      </c>
      <c r="E1389" s="33">
        <v>138</v>
      </c>
      <c r="F1389" s="92">
        <v>503</v>
      </c>
      <c r="G1389" s="4">
        <v>13.503124999999997</v>
      </c>
      <c r="H1389" s="37">
        <v>309.21458333333311</v>
      </c>
      <c r="I1389" s="4">
        <v>16.781874999999999</v>
      </c>
      <c r="J1389" s="37">
        <v>6.1003263888888881</v>
      </c>
      <c r="K1389" s="4">
        <v>6.3871041666666661</v>
      </c>
      <c r="L1389" s="37">
        <v>8.5879444444444459</v>
      </c>
      <c r="M1389" s="4">
        <v>13.586944444444443</v>
      </c>
      <c r="N1389" s="63" t="s">
        <v>27</v>
      </c>
      <c r="O1389" s="6">
        <v>64.277283333333301</v>
      </c>
      <c r="P1389" s="37" t="s">
        <v>27</v>
      </c>
      <c r="Q1389" s="7">
        <f t="shared" si="49"/>
        <v>5.553557279999997</v>
      </c>
      <c r="R1389" s="60">
        <v>309.21458333333311</v>
      </c>
      <c r="S1389" s="61">
        <v>2256.2151287499983</v>
      </c>
      <c r="T1389" s="91"/>
      <c r="U1389" s="89">
        <v>75039.022291897854</v>
      </c>
      <c r="V1389" s="77" t="s">
        <v>27</v>
      </c>
      <c r="W1389" s="80" t="s">
        <v>27</v>
      </c>
      <c r="X1389" s="86">
        <f t="shared" si="48"/>
        <v>11973.514899603193</v>
      </c>
    </row>
    <row r="1390" spans="1:24" x14ac:dyDescent="0.3">
      <c r="A1390" s="92">
        <v>2010</v>
      </c>
      <c r="B1390" s="100">
        <v>40317</v>
      </c>
      <c r="C1390" s="33">
        <v>5</v>
      </c>
      <c r="D1390" s="2">
        <v>19</v>
      </c>
      <c r="E1390" s="33">
        <v>139</v>
      </c>
      <c r="F1390" s="92">
        <v>504</v>
      </c>
      <c r="G1390" s="4">
        <v>14.621666666666664</v>
      </c>
      <c r="H1390" s="37">
        <v>311.72500000000019</v>
      </c>
      <c r="I1390" s="4">
        <v>18.769374999999997</v>
      </c>
      <c r="J1390" s="37">
        <v>6.2731319444444447</v>
      </c>
      <c r="K1390" s="4">
        <v>6.5641527777777782</v>
      </c>
      <c r="L1390" s="37">
        <v>8.7771527777777791</v>
      </c>
      <c r="M1390" s="4">
        <v>15.604652777777778</v>
      </c>
      <c r="N1390" s="63" t="s">
        <v>27</v>
      </c>
      <c r="O1390" s="6">
        <v>67.474537499999997</v>
      </c>
      <c r="P1390" s="37" t="s">
        <v>27</v>
      </c>
      <c r="Q1390" s="7">
        <f t="shared" si="49"/>
        <v>5.8298000400000003</v>
      </c>
      <c r="R1390" s="60">
        <v>311.72500000000019</v>
      </c>
      <c r="S1390" s="61">
        <v>2274.5326350000014</v>
      </c>
      <c r="T1390" s="91"/>
      <c r="U1390" s="89">
        <v>75273.019050171846</v>
      </c>
      <c r="V1390" s="77" t="s">
        <v>27</v>
      </c>
      <c r="W1390" s="80" t="s">
        <v>27</v>
      </c>
      <c r="X1390" s="86">
        <f t="shared" si="48"/>
        <v>11979.344699643192</v>
      </c>
    </row>
    <row r="1391" spans="1:24" x14ac:dyDescent="0.3">
      <c r="A1391" s="34">
        <v>2010</v>
      </c>
      <c r="B1391" s="29">
        <v>40318</v>
      </c>
      <c r="C1391" s="34">
        <v>5</v>
      </c>
      <c r="D1391" s="10">
        <v>20</v>
      </c>
      <c r="E1391" s="34">
        <v>140</v>
      </c>
      <c r="F1391" s="38">
        <v>505</v>
      </c>
      <c r="G1391" s="12">
        <v>15.874680851063824</v>
      </c>
      <c r="H1391" s="38">
        <v>311.77234042553192</v>
      </c>
      <c r="I1391" s="12">
        <v>20.84968085106383</v>
      </c>
      <c r="J1391" s="38">
        <v>6.3529645390070932</v>
      </c>
      <c r="K1391" s="12">
        <v>6.530666666666666</v>
      </c>
      <c r="L1391" s="38">
        <v>8.8866737588652498</v>
      </c>
      <c r="M1391" s="12">
        <v>16.816737588652483</v>
      </c>
      <c r="N1391" s="38" t="s">
        <v>27</v>
      </c>
      <c r="O1391" s="12">
        <v>70.671791666666707</v>
      </c>
      <c r="P1391" s="38" t="s">
        <v>27</v>
      </c>
      <c r="Q1391" s="12">
        <f t="shared" si="49"/>
        <v>6.1060428000000035</v>
      </c>
      <c r="R1391" s="13">
        <v>311.77234042553192</v>
      </c>
      <c r="S1391" s="48">
        <v>2274.8780591489358</v>
      </c>
      <c r="T1391" s="13">
        <v>69621</v>
      </c>
      <c r="U1391" s="48">
        <v>75507.015808445591</v>
      </c>
      <c r="V1391" s="83" t="s">
        <v>27</v>
      </c>
      <c r="W1391" s="84" t="s">
        <v>27</v>
      </c>
      <c r="X1391" s="87">
        <f t="shared" si="48"/>
        <v>11985.450742443192</v>
      </c>
    </row>
    <row r="1392" spans="1:24" x14ac:dyDescent="0.3">
      <c r="A1392" s="92">
        <v>2010</v>
      </c>
      <c r="B1392" s="100">
        <v>40319</v>
      </c>
      <c r="C1392" s="33">
        <v>5</v>
      </c>
      <c r="D1392" s="2">
        <v>21</v>
      </c>
      <c r="E1392" s="33">
        <v>141</v>
      </c>
      <c r="F1392" s="92">
        <v>506</v>
      </c>
      <c r="G1392" s="4">
        <v>18.887708333333329</v>
      </c>
      <c r="H1392" s="37">
        <v>311.22083333333353</v>
      </c>
      <c r="I1392" s="4">
        <v>23.200104166666677</v>
      </c>
      <c r="J1392" s="37">
        <v>6.4878888888888868</v>
      </c>
      <c r="K1392" s="4">
        <v>6.7313194444444449</v>
      </c>
      <c r="L1392" s="37">
        <v>9.1023611111111133</v>
      </c>
      <c r="M1392" s="4">
        <v>18.106736111111108</v>
      </c>
      <c r="N1392" s="63" t="s">
        <v>27</v>
      </c>
      <c r="O1392" s="6">
        <v>73.869045833333303</v>
      </c>
      <c r="P1392" s="37" t="s">
        <v>27</v>
      </c>
      <c r="Q1392" s="7">
        <f t="shared" si="49"/>
        <v>6.382285559999997</v>
      </c>
      <c r="R1392" s="60">
        <v>311.22083333333353</v>
      </c>
      <c r="S1392" s="61">
        <v>2270.8539325000015</v>
      </c>
      <c r="T1392" s="91"/>
      <c r="U1392" s="89">
        <v>75410.131987560017</v>
      </c>
      <c r="V1392" s="77" t="s">
        <v>27</v>
      </c>
      <c r="W1392" s="80" t="s">
        <v>27</v>
      </c>
      <c r="X1392" s="86">
        <f t="shared" si="48"/>
        <v>11991.833028003191</v>
      </c>
    </row>
    <row r="1393" spans="1:24" x14ac:dyDescent="0.3">
      <c r="A1393" s="92">
        <v>2010</v>
      </c>
      <c r="B1393" s="100">
        <v>40320</v>
      </c>
      <c r="C1393" s="33">
        <v>5</v>
      </c>
      <c r="D1393" s="2">
        <v>22</v>
      </c>
      <c r="E1393" s="33">
        <v>142</v>
      </c>
      <c r="F1393" s="92">
        <v>507</v>
      </c>
      <c r="G1393" s="4">
        <v>19.179791666666663</v>
      </c>
      <c r="H1393" s="37">
        <v>311.02083333333337</v>
      </c>
      <c r="I1393" s="4">
        <v>22.021458333333335</v>
      </c>
      <c r="J1393" s="37">
        <v>6.6358888888888892</v>
      </c>
      <c r="K1393" s="4">
        <v>6.8676458333333317</v>
      </c>
      <c r="L1393" s="37">
        <v>9.4902083333333334</v>
      </c>
      <c r="M1393" s="4">
        <v>19.420624999999998</v>
      </c>
      <c r="N1393" s="63">
        <v>77.066299999999998</v>
      </c>
      <c r="O1393" s="6">
        <v>77.066299999999998</v>
      </c>
      <c r="P1393" s="37">
        <v>6.6585283200000003</v>
      </c>
      <c r="Q1393" s="7">
        <f t="shared" si="49"/>
        <v>6.6585283200000003</v>
      </c>
      <c r="R1393" s="60">
        <v>311.02083333333337</v>
      </c>
      <c r="S1393" s="61">
        <v>2269.3946125000002</v>
      </c>
      <c r="T1393" s="91"/>
      <c r="U1393" s="89">
        <v>75313.248166674442</v>
      </c>
      <c r="V1393" s="77">
        <v>2.9340548723101366E-3</v>
      </c>
      <c r="W1393" s="80">
        <v>8.8411115999991491E-5</v>
      </c>
      <c r="X1393" s="86">
        <f t="shared" si="48"/>
        <v>11998.491556323192</v>
      </c>
    </row>
    <row r="1394" spans="1:24" x14ac:dyDescent="0.3">
      <c r="A1394" s="92">
        <v>2010</v>
      </c>
      <c r="B1394" s="100">
        <v>40321</v>
      </c>
      <c r="C1394" s="33">
        <v>5</v>
      </c>
      <c r="D1394" s="2">
        <v>23</v>
      </c>
      <c r="E1394" s="33">
        <v>143</v>
      </c>
      <c r="F1394" s="92">
        <v>508</v>
      </c>
      <c r="G1394" s="4">
        <v>17.965</v>
      </c>
      <c r="H1394" s="37">
        <v>311.1124999999999</v>
      </c>
      <c r="I1394" s="4">
        <v>19.98041666666667</v>
      </c>
      <c r="J1394" s="37">
        <v>6.6562083333333346</v>
      </c>
      <c r="K1394" s="4">
        <v>6.8430347222222219</v>
      </c>
      <c r="L1394" s="37">
        <v>9.7202083333333302</v>
      </c>
      <c r="M1394" s="4">
        <v>18.534166666666668</v>
      </c>
      <c r="N1394" s="63">
        <v>75.231482978723406</v>
      </c>
      <c r="O1394" s="6">
        <v>75.231482978723406</v>
      </c>
      <c r="P1394" s="37">
        <v>6.5000001293617018</v>
      </c>
      <c r="Q1394" s="7">
        <f t="shared" si="49"/>
        <v>6.5000001293617018</v>
      </c>
      <c r="R1394" s="60">
        <v>311.1124999999999</v>
      </c>
      <c r="S1394" s="61">
        <v>2270.0634674999992</v>
      </c>
      <c r="T1394" s="91"/>
      <c r="U1394" s="89">
        <v>75216.364345788868</v>
      </c>
      <c r="V1394" s="77">
        <v>2.8633561230427158E-3</v>
      </c>
      <c r="W1394" s="80">
        <v>8.6417366565067386E-5</v>
      </c>
      <c r="X1394" s="86">
        <f t="shared" si="48"/>
        <v>12004.991556452553</v>
      </c>
    </row>
    <row r="1395" spans="1:24" x14ac:dyDescent="0.3">
      <c r="A1395" s="92">
        <v>2010</v>
      </c>
      <c r="B1395" s="100">
        <v>40322</v>
      </c>
      <c r="C1395" s="33">
        <v>5</v>
      </c>
      <c r="D1395" s="2">
        <v>24</v>
      </c>
      <c r="E1395" s="33">
        <v>144</v>
      </c>
      <c r="F1395" s="92">
        <v>509</v>
      </c>
      <c r="G1395" s="4">
        <v>11.896875000000001</v>
      </c>
      <c r="H1395" s="37">
        <v>311.77916666666675</v>
      </c>
      <c r="I1395" s="4">
        <v>17.981145833333329</v>
      </c>
      <c r="J1395" s="37">
        <v>6.7161944444444437</v>
      </c>
      <c r="K1395" s="4">
        <v>6.8623472222222217</v>
      </c>
      <c r="L1395" s="37">
        <v>9.6823611111111116</v>
      </c>
      <c r="M1395" s="4">
        <v>17.17006944444444</v>
      </c>
      <c r="N1395" s="63">
        <v>51.618922222222203</v>
      </c>
      <c r="O1395" s="6">
        <v>51.618922222222203</v>
      </c>
      <c r="P1395" s="37">
        <v>4.4598748799999974</v>
      </c>
      <c r="Q1395" s="7">
        <f t="shared" si="49"/>
        <v>4.4598748799999992</v>
      </c>
      <c r="R1395" s="60">
        <v>311.77916666666675</v>
      </c>
      <c r="S1395" s="61">
        <v>2274.9278675000005</v>
      </c>
      <c r="T1395" s="91"/>
      <c r="U1395" s="89">
        <v>75119.480524903294</v>
      </c>
      <c r="V1395" s="77">
        <v>1.9604467217244621E-3</v>
      </c>
      <c r="W1395" s="80">
        <v>5.9370416952250865E-5</v>
      </c>
      <c r="X1395" s="86">
        <f t="shared" si="48"/>
        <v>12009.451431332553</v>
      </c>
    </row>
    <row r="1396" spans="1:24" x14ac:dyDescent="0.3">
      <c r="A1396" s="92">
        <v>2010</v>
      </c>
      <c r="B1396" s="100">
        <v>40323</v>
      </c>
      <c r="C1396" s="33">
        <v>5</v>
      </c>
      <c r="D1396" s="2">
        <v>25</v>
      </c>
      <c r="E1396" s="33">
        <v>145</v>
      </c>
      <c r="F1396" s="92">
        <v>510</v>
      </c>
      <c r="G1396" s="4">
        <v>11.349812500000001</v>
      </c>
      <c r="H1396" s="37">
        <v>312.62916666666655</v>
      </c>
      <c r="I1396" s="4">
        <v>16.141770833333332</v>
      </c>
      <c r="J1396" s="37">
        <v>6.7815833333333329</v>
      </c>
      <c r="K1396" s="4">
        <v>7.1402152777777772</v>
      </c>
      <c r="L1396" s="37">
        <v>9.9437500000000014</v>
      </c>
      <c r="M1396" s="4">
        <v>15.092152777777779</v>
      </c>
      <c r="N1396" s="63">
        <v>69.100283333333294</v>
      </c>
      <c r="O1396" s="6">
        <v>69.100283333333294</v>
      </c>
      <c r="P1396" s="37">
        <v>5.9702644799999964</v>
      </c>
      <c r="Q1396" s="7">
        <f t="shared" si="49"/>
        <v>5.9702644799999964</v>
      </c>
      <c r="R1396" s="60">
        <v>312.62916666666655</v>
      </c>
      <c r="S1396" s="61">
        <v>2281.1299774999989</v>
      </c>
      <c r="T1396" s="91"/>
      <c r="U1396" s="89">
        <v>75022.59670401772</v>
      </c>
      <c r="V1396" s="77">
        <v>2.6172399376133311E-3</v>
      </c>
      <c r="W1396" s="80">
        <v>7.9579549926192682E-5</v>
      </c>
      <c r="X1396" s="86">
        <f t="shared" si="48"/>
        <v>12015.421695812553</v>
      </c>
    </row>
    <row r="1397" spans="1:24" x14ac:dyDescent="0.3">
      <c r="A1397" s="92">
        <v>2010</v>
      </c>
      <c r="B1397" s="100">
        <v>40324</v>
      </c>
      <c r="C1397" s="33">
        <v>5</v>
      </c>
      <c r="D1397" s="2">
        <v>26</v>
      </c>
      <c r="E1397" s="33">
        <v>146</v>
      </c>
      <c r="F1397" s="92">
        <v>511</v>
      </c>
      <c r="G1397" s="4">
        <v>13.501875</v>
      </c>
      <c r="H1397" s="37">
        <v>312.26666666666648</v>
      </c>
      <c r="I1397" s="4">
        <v>16.984999999999999</v>
      </c>
      <c r="J1397" s="37">
        <v>6.7917361111111108</v>
      </c>
      <c r="K1397" s="4">
        <v>7.2044652777777776</v>
      </c>
      <c r="L1397" s="37">
        <v>10.270069444444445</v>
      </c>
      <c r="M1397" s="4">
        <v>15.046875</v>
      </c>
      <c r="N1397" s="63">
        <v>59.871375999999998</v>
      </c>
      <c r="O1397" s="6">
        <v>59.871375999999998</v>
      </c>
      <c r="P1397" s="37">
        <v>5.1728868863999997</v>
      </c>
      <c r="Q1397" s="7">
        <f t="shared" si="49"/>
        <v>5.1728868863999988</v>
      </c>
      <c r="R1397" s="60">
        <v>312.26666666666648</v>
      </c>
      <c r="S1397" s="61">
        <v>2278.4849599999989</v>
      </c>
      <c r="T1397" s="91"/>
      <c r="U1397" s="89">
        <v>74925.712883132146</v>
      </c>
      <c r="V1397" s="77">
        <v>2.2703186447190779E-3</v>
      </c>
      <c r="W1397" s="80">
        <v>6.9040209126452771E-5</v>
      </c>
      <c r="X1397" s="86">
        <f t="shared" si="48"/>
        <v>12020.594582698952</v>
      </c>
    </row>
    <row r="1398" spans="1:24" x14ac:dyDescent="0.3">
      <c r="A1398" s="92">
        <v>2010</v>
      </c>
      <c r="B1398" s="100">
        <v>40325</v>
      </c>
      <c r="C1398" s="33">
        <v>5</v>
      </c>
      <c r="D1398" s="2">
        <v>27</v>
      </c>
      <c r="E1398" s="33">
        <v>147</v>
      </c>
      <c r="F1398" s="92">
        <v>512</v>
      </c>
      <c r="G1398" s="4">
        <v>10.990833333333335</v>
      </c>
      <c r="H1398" s="37">
        <v>312.21666666666698</v>
      </c>
      <c r="I1398" s="4">
        <v>14.904583333333331</v>
      </c>
      <c r="J1398" s="37">
        <v>7.0245972222222202</v>
      </c>
      <c r="K1398" s="4">
        <v>7.5032569444444448</v>
      </c>
      <c r="L1398" s="37">
        <v>10.733333333333334</v>
      </c>
      <c r="M1398" s="4">
        <v>13.598680555555559</v>
      </c>
      <c r="N1398" s="63">
        <v>53.036785000000002</v>
      </c>
      <c r="O1398" s="6">
        <v>53.036785000000002</v>
      </c>
      <c r="P1398" s="37">
        <v>4.5823782240000002</v>
      </c>
      <c r="Q1398" s="7">
        <f t="shared" si="49"/>
        <v>4.5823782240000002</v>
      </c>
      <c r="R1398" s="60">
        <v>312.21666666666698</v>
      </c>
      <c r="S1398" s="61">
        <v>2278.1201300000021</v>
      </c>
      <c r="T1398" s="91"/>
      <c r="U1398" s="89">
        <v>74828.829062246572</v>
      </c>
      <c r="V1398" s="77">
        <v>2.0114734792321932E-3</v>
      </c>
      <c r="W1398" s="80">
        <v>6.1238138848706769E-5</v>
      </c>
      <c r="X1398" s="86">
        <f t="shared" si="48"/>
        <v>12025.176960922952</v>
      </c>
    </row>
    <row r="1399" spans="1:24" x14ac:dyDescent="0.3">
      <c r="A1399" s="92">
        <v>2010</v>
      </c>
      <c r="B1399" s="100">
        <v>40326</v>
      </c>
      <c r="C1399" s="33">
        <v>5</v>
      </c>
      <c r="D1399" s="2">
        <v>28</v>
      </c>
      <c r="E1399" s="33">
        <v>148</v>
      </c>
      <c r="F1399" s="92">
        <v>513</v>
      </c>
      <c r="G1399" s="4">
        <v>13.988125000000002</v>
      </c>
      <c r="H1399" s="37">
        <v>312.13333333333344</v>
      </c>
      <c r="I1399" s="4">
        <v>17.042395833333337</v>
      </c>
      <c r="J1399" s="37">
        <v>7.0966527777777779</v>
      </c>
      <c r="K1399" s="4">
        <v>7.4577499999999972</v>
      </c>
      <c r="L1399" s="37">
        <v>10.685416666666667</v>
      </c>
      <c r="M1399" s="4">
        <v>14.439583333333331</v>
      </c>
      <c r="N1399" s="63">
        <v>58.684992682926797</v>
      </c>
      <c r="O1399" s="6">
        <v>58.684992682926797</v>
      </c>
      <c r="P1399" s="37">
        <v>5.0703833678048751</v>
      </c>
      <c r="Q1399" s="7">
        <f t="shared" si="49"/>
        <v>5.070383367804876</v>
      </c>
      <c r="R1399" s="60">
        <v>312.13333333333344</v>
      </c>
      <c r="S1399" s="61">
        <v>2277.5120800000009</v>
      </c>
      <c r="T1399" s="91"/>
      <c r="U1399" s="89">
        <v>74731.945241360998</v>
      </c>
      <c r="V1399" s="77">
        <v>2.2262816572217142E-3</v>
      </c>
      <c r="W1399" s="80">
        <v>6.7847603209432195E-5</v>
      </c>
      <c r="X1399" s="86">
        <f t="shared" si="48"/>
        <v>12030.247344290758</v>
      </c>
    </row>
    <row r="1400" spans="1:24" x14ac:dyDescent="0.3">
      <c r="A1400" s="92">
        <v>2010</v>
      </c>
      <c r="B1400" s="100">
        <v>40327</v>
      </c>
      <c r="C1400" s="33">
        <v>5</v>
      </c>
      <c r="D1400" s="2">
        <v>29</v>
      </c>
      <c r="E1400" s="33">
        <v>149</v>
      </c>
      <c r="F1400" s="92">
        <v>514</v>
      </c>
      <c r="G1400" s="4">
        <v>18.219166666666663</v>
      </c>
      <c r="H1400" s="37">
        <v>312.35625000000016</v>
      </c>
      <c r="I1400" s="4">
        <v>21.325312499999995</v>
      </c>
      <c r="J1400" s="37">
        <v>7.1501458333333341</v>
      </c>
      <c r="K1400" s="4">
        <v>7.5060347222222239</v>
      </c>
      <c r="L1400" s="37">
        <v>10.69166666666667</v>
      </c>
      <c r="M1400" s="4">
        <v>16.391944444444444</v>
      </c>
      <c r="N1400" s="63">
        <v>55.077455</v>
      </c>
      <c r="O1400" s="6">
        <v>55.077455</v>
      </c>
      <c r="P1400" s="37">
        <v>4.7586921119999994</v>
      </c>
      <c r="Q1400" s="7">
        <f t="shared" si="49"/>
        <v>4.7586921120000003</v>
      </c>
      <c r="R1400" s="60">
        <v>312.35625000000016</v>
      </c>
      <c r="S1400" s="61">
        <v>2279.1386137500008</v>
      </c>
      <c r="T1400" s="91"/>
      <c r="U1400" s="89">
        <v>74635.061420475424</v>
      </c>
      <c r="V1400" s="77">
        <v>2.0879344868674939E-3</v>
      </c>
      <c r="W1400" s="80">
        <v>6.3759472042110462E-5</v>
      </c>
      <c r="X1400" s="86">
        <f t="shared" si="48"/>
        <v>12035.006036402758</v>
      </c>
    </row>
    <row r="1401" spans="1:24" x14ac:dyDescent="0.3">
      <c r="A1401" s="92">
        <v>2010</v>
      </c>
      <c r="B1401" s="100">
        <v>40328</v>
      </c>
      <c r="C1401" s="33">
        <v>5</v>
      </c>
      <c r="D1401" s="2">
        <v>30</v>
      </c>
      <c r="E1401" s="33">
        <v>150</v>
      </c>
      <c r="F1401" s="92">
        <v>515</v>
      </c>
      <c r="G1401" s="4">
        <v>21.954374999999999</v>
      </c>
      <c r="H1401" s="37">
        <v>312.46041666666662</v>
      </c>
      <c r="I1401" s="4">
        <v>25.340937499999999</v>
      </c>
      <c r="J1401" s="37">
        <v>7.1506597222222217</v>
      </c>
      <c r="K1401" s="4">
        <v>7.6026180555555563</v>
      </c>
      <c r="L1401" s="37">
        <v>10.679791666666665</v>
      </c>
      <c r="M1401" s="4">
        <v>19.78798611111111</v>
      </c>
      <c r="N1401" s="63">
        <v>58.7657148148148</v>
      </c>
      <c r="O1401" s="6">
        <v>58.7657148148148</v>
      </c>
      <c r="P1401" s="37">
        <v>5.0773577599999991</v>
      </c>
      <c r="Q1401" s="7">
        <f t="shared" si="49"/>
        <v>5.0773577599999991</v>
      </c>
      <c r="R1401" s="60">
        <v>312.46041666666662</v>
      </c>
      <c r="S1401" s="61">
        <v>2279.8986762499994</v>
      </c>
      <c r="T1401" s="91"/>
      <c r="U1401" s="89">
        <v>74538.17759958985</v>
      </c>
      <c r="V1401" s="77">
        <v>2.2270102671191022E-3</v>
      </c>
      <c r="W1401" s="80">
        <v>6.8117546249587106E-5</v>
      </c>
      <c r="X1401" s="86">
        <f t="shared" si="48"/>
        <v>12040.083394162757</v>
      </c>
    </row>
    <row r="1402" spans="1:24" x14ac:dyDescent="0.3">
      <c r="A1402" s="92">
        <v>2010</v>
      </c>
      <c r="B1402" s="100">
        <v>40329</v>
      </c>
      <c r="C1402" s="33">
        <v>5</v>
      </c>
      <c r="D1402" s="2">
        <v>31</v>
      </c>
      <c r="E1402" s="33">
        <v>151</v>
      </c>
      <c r="F1402" s="92">
        <v>516</v>
      </c>
      <c r="G1402" s="4">
        <v>25.159166666666664</v>
      </c>
      <c r="H1402" s="37">
        <v>311.96666666666653</v>
      </c>
      <c r="I1402" s="4">
        <v>27.340729166666669</v>
      </c>
      <c r="J1402" s="37">
        <v>7.2426041666666663</v>
      </c>
      <c r="K1402" s="4">
        <v>7.6659027777777773</v>
      </c>
      <c r="L1402" s="37">
        <v>10.893541666666666</v>
      </c>
      <c r="M1402" s="4">
        <v>22.151944444444439</v>
      </c>
      <c r="N1402" s="63">
        <v>74.894051428571402</v>
      </c>
      <c r="O1402" s="6">
        <v>74.894051428571402</v>
      </c>
      <c r="P1402" s="37">
        <v>6.4708460434285691</v>
      </c>
      <c r="Q1402" s="7">
        <f t="shared" si="49"/>
        <v>6.4708460434285691</v>
      </c>
      <c r="R1402" s="60">
        <v>311.96666666666653</v>
      </c>
      <c r="S1402" s="61">
        <v>2276.295979999999</v>
      </c>
      <c r="T1402" s="91"/>
      <c r="U1402" s="89">
        <v>74441.293778704276</v>
      </c>
      <c r="V1402" s="77">
        <v>2.8427085494517157E-3</v>
      </c>
      <c r="W1402" s="80">
        <v>8.692549141696555E-5</v>
      </c>
      <c r="X1402" s="86">
        <f t="shared" si="48"/>
        <v>12046.554240206186</v>
      </c>
    </row>
    <row r="1403" spans="1:24" x14ac:dyDescent="0.3">
      <c r="A1403" s="92">
        <v>2010</v>
      </c>
      <c r="B1403" s="100">
        <v>40330</v>
      </c>
      <c r="C1403" s="33">
        <v>6</v>
      </c>
      <c r="D1403" s="2">
        <v>1</v>
      </c>
      <c r="E1403" s="33">
        <v>152</v>
      </c>
      <c r="F1403" s="92">
        <v>517</v>
      </c>
      <c r="G1403" s="4">
        <v>19.598541666666669</v>
      </c>
      <c r="H1403" s="37">
        <v>311.07291666666663</v>
      </c>
      <c r="I1403" s="4">
        <v>21.18333333333333</v>
      </c>
      <c r="J1403" s="37">
        <v>7.4461249999999986</v>
      </c>
      <c r="K1403" s="4">
        <v>7.5456805555555553</v>
      </c>
      <c r="L1403" s="37">
        <v>11.31138888888889</v>
      </c>
      <c r="M1403" s="4">
        <v>20.663819444444442</v>
      </c>
      <c r="N1403" s="63">
        <v>93.577530769230805</v>
      </c>
      <c r="O1403" s="6">
        <v>93.577530769230805</v>
      </c>
      <c r="P1403" s="37">
        <v>8.0850986584615416</v>
      </c>
      <c r="Q1403" s="7">
        <f t="shared" si="49"/>
        <v>8.0850986584615416</v>
      </c>
      <c r="R1403" s="60">
        <v>311.07291666666663</v>
      </c>
      <c r="S1403" s="61">
        <v>2269.7746437499995</v>
      </c>
      <c r="T1403" s="91"/>
      <c r="U1403" s="89">
        <v>74344.409957818702</v>
      </c>
      <c r="V1403" s="77">
        <v>3.5620710984345903E-3</v>
      </c>
      <c r="W1403" s="80">
        <v>1.0875193794730282E-4</v>
      </c>
      <c r="X1403" s="86">
        <f t="shared" si="48"/>
        <v>12054.639338864647</v>
      </c>
    </row>
    <row r="1404" spans="1:24" x14ac:dyDescent="0.3">
      <c r="A1404" s="92">
        <v>2010</v>
      </c>
      <c r="B1404" s="100">
        <v>40331</v>
      </c>
      <c r="C1404" s="33">
        <v>6</v>
      </c>
      <c r="D1404" s="2">
        <v>2</v>
      </c>
      <c r="E1404" s="33">
        <v>153</v>
      </c>
      <c r="F1404" s="92">
        <v>518</v>
      </c>
      <c r="G1404" s="4">
        <v>10.944333333333333</v>
      </c>
      <c r="H1404" s="37">
        <v>311.33333333333343</v>
      </c>
      <c r="I1404" s="4">
        <v>17.769479166666667</v>
      </c>
      <c r="J1404" s="37">
        <v>7.5162152777777775</v>
      </c>
      <c r="K1404" s="4">
        <v>7.5716597222222246</v>
      </c>
      <c r="L1404" s="37">
        <v>11.315138888888889</v>
      </c>
      <c r="M1404" s="4">
        <v>17.859027777777779</v>
      </c>
      <c r="N1404" s="63" t="s">
        <v>27</v>
      </c>
      <c r="O1404" s="6">
        <v>91.129964957265003</v>
      </c>
      <c r="P1404" s="37" t="s">
        <v>27</v>
      </c>
      <c r="Q1404" s="7">
        <f t="shared" si="49"/>
        <v>7.8736289723076966</v>
      </c>
      <c r="R1404" s="60">
        <v>311.33333333333343</v>
      </c>
      <c r="S1404" s="61">
        <v>2271.6748000000007</v>
      </c>
      <c r="T1404" s="91"/>
      <c r="U1404" s="89">
        <v>74247.526136933127</v>
      </c>
      <c r="V1404" s="77" t="s">
        <v>27</v>
      </c>
      <c r="W1404" s="80" t="s">
        <v>27</v>
      </c>
      <c r="X1404" s="86">
        <f t="shared" si="48"/>
        <v>12062.512967836954</v>
      </c>
    </row>
    <row r="1405" spans="1:24" x14ac:dyDescent="0.3">
      <c r="A1405" s="92">
        <v>2010</v>
      </c>
      <c r="B1405" s="100">
        <v>40332</v>
      </c>
      <c r="C1405" s="33">
        <v>6</v>
      </c>
      <c r="D1405" s="2">
        <v>3</v>
      </c>
      <c r="E1405" s="33">
        <v>154</v>
      </c>
      <c r="F1405" s="92">
        <v>519</v>
      </c>
      <c r="G1405" s="4">
        <v>15.164395833333332</v>
      </c>
      <c r="H1405" s="37">
        <v>310.74166666666667</v>
      </c>
      <c r="I1405" s="4">
        <v>20.669479166666669</v>
      </c>
      <c r="J1405" s="37">
        <v>7.512645833333333</v>
      </c>
      <c r="K1405" s="4">
        <v>7.5077291666666666</v>
      </c>
      <c r="L1405" s="37">
        <v>11.364652777777778</v>
      </c>
      <c r="M1405" s="4">
        <v>16.36645833333333</v>
      </c>
      <c r="N1405" s="63" t="s">
        <v>27</v>
      </c>
      <c r="O1405" s="6">
        <v>88.682399145299101</v>
      </c>
      <c r="P1405" s="37" t="s">
        <v>27</v>
      </c>
      <c r="Q1405" s="7">
        <f t="shared" si="49"/>
        <v>7.6621592861538419</v>
      </c>
      <c r="R1405" s="60">
        <v>310.74166666666667</v>
      </c>
      <c r="S1405" s="61">
        <v>2267.357645</v>
      </c>
      <c r="T1405" s="91"/>
      <c r="U1405" s="89">
        <v>74150.642316047553</v>
      </c>
      <c r="V1405" s="77" t="s">
        <v>27</v>
      </c>
      <c r="W1405" s="80" t="s">
        <v>27</v>
      </c>
      <c r="X1405" s="86">
        <f t="shared" si="48"/>
        <v>12070.175127123108</v>
      </c>
    </row>
    <row r="1406" spans="1:24" x14ac:dyDescent="0.3">
      <c r="A1406" s="92">
        <v>2010</v>
      </c>
      <c r="B1406" s="100">
        <v>40333</v>
      </c>
      <c r="C1406" s="33">
        <v>6</v>
      </c>
      <c r="D1406" s="2">
        <v>4</v>
      </c>
      <c r="E1406" s="33">
        <v>155</v>
      </c>
      <c r="F1406" s="92">
        <v>520</v>
      </c>
      <c r="G1406" s="4">
        <v>16.346458333333334</v>
      </c>
      <c r="H1406" s="37">
        <v>310.64166666666671</v>
      </c>
      <c r="I1406" s="4">
        <v>19.350104166666661</v>
      </c>
      <c r="J1406" s="37">
        <v>7.477104166666666</v>
      </c>
      <c r="K1406" s="4">
        <v>7.8739583333333343</v>
      </c>
      <c r="L1406" s="37">
        <v>11.75888888888889</v>
      </c>
      <c r="M1406" s="4">
        <v>16.807847222222222</v>
      </c>
      <c r="N1406" s="63">
        <v>86.234833333333299</v>
      </c>
      <c r="O1406" s="6">
        <v>86.234833333333299</v>
      </c>
      <c r="P1406" s="37">
        <v>7.4506895999999969</v>
      </c>
      <c r="Q1406" s="7">
        <f t="shared" si="49"/>
        <v>7.4506895999999978</v>
      </c>
      <c r="R1406" s="60">
        <v>310.64166666666671</v>
      </c>
      <c r="S1406" s="61">
        <v>2266.6279850000005</v>
      </c>
      <c r="T1406" s="91"/>
      <c r="U1406" s="89">
        <v>74053.758495161979</v>
      </c>
      <c r="V1406" s="77">
        <v>3.2871250374154341E-3</v>
      </c>
      <c r="W1406" s="80">
        <v>1.0061190345236507E-4</v>
      </c>
      <c r="X1406" s="86">
        <f t="shared" si="48"/>
        <v>12077.625816723108</v>
      </c>
    </row>
    <row r="1407" spans="1:24" x14ac:dyDescent="0.3">
      <c r="A1407" s="92">
        <v>2010</v>
      </c>
      <c r="B1407" s="100">
        <v>40334</v>
      </c>
      <c r="C1407" s="33">
        <v>6</v>
      </c>
      <c r="D1407" s="2">
        <v>5</v>
      </c>
      <c r="E1407" s="33">
        <v>156</v>
      </c>
      <c r="F1407" s="92">
        <v>521</v>
      </c>
      <c r="G1407" s="4">
        <v>17.856874999999999</v>
      </c>
      <c r="H1407" s="37">
        <v>311.00624999999997</v>
      </c>
      <c r="I1407" s="4">
        <v>22.911874999999995</v>
      </c>
      <c r="J1407" s="37">
        <v>7.6471805555555576</v>
      </c>
      <c r="K1407" s="4">
        <v>8.0204861111111079</v>
      </c>
      <c r="L1407" s="37">
        <v>11.94083333333333</v>
      </c>
      <c r="M1407" s="4">
        <v>19.067916666666669</v>
      </c>
      <c r="N1407" s="63" t="s">
        <v>27</v>
      </c>
      <c r="O1407" s="6">
        <v>81.064911666666703</v>
      </c>
      <c r="P1407" s="37" t="s">
        <v>27</v>
      </c>
      <c r="Q1407" s="7">
        <f t="shared" si="49"/>
        <v>7.0040083680000036</v>
      </c>
      <c r="R1407" s="60">
        <v>311.00624999999997</v>
      </c>
      <c r="S1407" s="61">
        <v>2269.2882037499994</v>
      </c>
      <c r="T1407" s="91"/>
      <c r="U1407" s="89">
        <v>73956.874674276405</v>
      </c>
      <c r="V1407" s="77" t="s">
        <v>27</v>
      </c>
      <c r="W1407" s="80" t="s">
        <v>27</v>
      </c>
      <c r="X1407" s="86">
        <f t="shared" si="48"/>
        <v>12084.629825091108</v>
      </c>
    </row>
    <row r="1408" spans="1:24" x14ac:dyDescent="0.3">
      <c r="A1408" s="92">
        <v>2010</v>
      </c>
      <c r="B1408" s="100">
        <v>40335</v>
      </c>
      <c r="C1408" s="33">
        <v>6</v>
      </c>
      <c r="D1408" s="2">
        <v>6</v>
      </c>
      <c r="E1408" s="33">
        <v>157</v>
      </c>
      <c r="F1408" s="92">
        <v>522</v>
      </c>
      <c r="G1408" s="4">
        <v>20.788125000000001</v>
      </c>
      <c r="H1408" s="37">
        <v>311.51041666666657</v>
      </c>
      <c r="I1408" s="4">
        <v>23.694270833333331</v>
      </c>
      <c r="J1408" s="37">
        <v>7.6512986111111099</v>
      </c>
      <c r="K1408" s="4">
        <v>7.9665277777777748</v>
      </c>
      <c r="L1408" s="37">
        <v>11.962847222222221</v>
      </c>
      <c r="M1408" s="4">
        <v>19.242430555555558</v>
      </c>
      <c r="N1408" s="63">
        <v>75.894990000000007</v>
      </c>
      <c r="O1408" s="6">
        <v>75.894990000000007</v>
      </c>
      <c r="P1408" s="37">
        <v>6.5573271360000005</v>
      </c>
      <c r="Q1408" s="7">
        <f t="shared" si="49"/>
        <v>6.5573271360000005</v>
      </c>
      <c r="R1408" s="60">
        <v>311.51041666666657</v>
      </c>
      <c r="S1408" s="61">
        <v>2272.9669062499993</v>
      </c>
      <c r="T1408" s="91"/>
      <c r="U1408" s="89">
        <v>73859.990853390831</v>
      </c>
      <c r="V1408" s="77">
        <v>2.8849197575069193E-3</v>
      </c>
      <c r="W1408" s="80">
        <v>8.8780502952079101E-5</v>
      </c>
      <c r="X1408" s="86">
        <f t="shared" si="48"/>
        <v>12091.187152227109</v>
      </c>
    </row>
    <row r="1409" spans="1:24" x14ac:dyDescent="0.3">
      <c r="A1409" s="92">
        <v>2010</v>
      </c>
      <c r="B1409" s="100">
        <v>40336</v>
      </c>
      <c r="C1409" s="33">
        <v>6</v>
      </c>
      <c r="D1409" s="2">
        <v>7</v>
      </c>
      <c r="E1409" s="33">
        <v>158</v>
      </c>
      <c r="F1409" s="92">
        <v>523</v>
      </c>
      <c r="G1409" s="4">
        <v>21.391041666666666</v>
      </c>
      <c r="H1409" s="37">
        <v>310.63125000000008</v>
      </c>
      <c r="I1409" s="4">
        <v>24.444583333333334</v>
      </c>
      <c r="J1409" s="37">
        <v>7.7469444444444449</v>
      </c>
      <c r="K1409" s="4">
        <v>8.2309722222222224</v>
      </c>
      <c r="L1409" s="37">
        <v>12.239513888888892</v>
      </c>
      <c r="M1409" s="4">
        <v>20.044444444444441</v>
      </c>
      <c r="N1409" s="63">
        <v>110.414311111111</v>
      </c>
      <c r="O1409" s="6">
        <v>110.414311111111</v>
      </c>
      <c r="P1409" s="37">
        <v>9.5397964799999908</v>
      </c>
      <c r="Q1409" s="7">
        <f t="shared" si="49"/>
        <v>9.5397964799999908</v>
      </c>
      <c r="R1409" s="60">
        <v>310.63125000000008</v>
      </c>
      <c r="S1409" s="61">
        <v>2266.5519787500002</v>
      </c>
      <c r="T1409" s="91"/>
      <c r="U1409" s="89">
        <v>73763.107032505257</v>
      </c>
      <c r="V1409" s="77">
        <v>4.2089467038215348E-3</v>
      </c>
      <c r="W1409" s="80">
        <v>1.2933018772915951E-4</v>
      </c>
      <c r="X1409" s="86">
        <f t="shared" si="48"/>
        <v>12100.726948707108</v>
      </c>
    </row>
    <row r="1410" spans="1:24" x14ac:dyDescent="0.3">
      <c r="A1410" s="92">
        <v>2010</v>
      </c>
      <c r="B1410" s="100">
        <v>40337</v>
      </c>
      <c r="C1410" s="33">
        <v>6</v>
      </c>
      <c r="D1410" s="2">
        <v>8</v>
      </c>
      <c r="E1410" s="33">
        <v>159</v>
      </c>
      <c r="F1410" s="92">
        <v>524</v>
      </c>
      <c r="G1410" s="4">
        <v>23.403333333333332</v>
      </c>
      <c r="H1410" s="37">
        <v>311.43958333333325</v>
      </c>
      <c r="I1410" s="4">
        <v>25.728333333333332</v>
      </c>
      <c r="J1410" s="37">
        <v>7.9102361111111117</v>
      </c>
      <c r="K1410" s="4">
        <v>8.4462499999999991</v>
      </c>
      <c r="L1410" s="37">
        <v>12.27465277777778</v>
      </c>
      <c r="M1410" s="4">
        <v>22.736874999999994</v>
      </c>
      <c r="N1410" s="63">
        <v>74.379549999999995</v>
      </c>
      <c r="O1410" s="6">
        <v>74.379549999999995</v>
      </c>
      <c r="P1410" s="37">
        <v>6.4263931199999993</v>
      </c>
      <c r="Q1410" s="7">
        <f t="shared" si="49"/>
        <v>6.4263931199999993</v>
      </c>
      <c r="R1410" s="60">
        <v>311.43958333333325</v>
      </c>
      <c r="S1410" s="61">
        <v>2272.4500637499996</v>
      </c>
      <c r="T1410" s="91"/>
      <c r="U1410" s="89">
        <v>73666.223211619683</v>
      </c>
      <c r="V1410" s="77">
        <v>2.8279579043401105E-3</v>
      </c>
      <c r="W1410" s="80">
        <v>8.7236630844220303E-5</v>
      </c>
      <c r="X1410" s="86">
        <f t="shared" si="48"/>
        <v>12107.153341827108</v>
      </c>
    </row>
    <row r="1411" spans="1:24" x14ac:dyDescent="0.3">
      <c r="A1411" s="92">
        <v>2010</v>
      </c>
      <c r="B1411" s="100">
        <v>40338</v>
      </c>
      <c r="C1411" s="33">
        <v>6</v>
      </c>
      <c r="D1411" s="2">
        <v>9</v>
      </c>
      <c r="E1411" s="33">
        <v>160</v>
      </c>
      <c r="F1411" s="92">
        <v>525</v>
      </c>
      <c r="G1411" s="4">
        <v>18.075208333333332</v>
      </c>
      <c r="H1411" s="37">
        <v>311.43958333333325</v>
      </c>
      <c r="I1411" s="4">
        <v>22.782291666666666</v>
      </c>
      <c r="J1411" s="37">
        <v>8.0491805555555569</v>
      </c>
      <c r="K1411" s="4">
        <v>8.3822916666666654</v>
      </c>
      <c r="L1411" s="37">
        <v>12.617916666666666</v>
      </c>
      <c r="M1411" s="4">
        <v>21.378402777777776</v>
      </c>
      <c r="N1411" s="63">
        <v>71.986620000000002</v>
      </c>
      <c r="O1411" s="6">
        <v>71.986620000000002</v>
      </c>
      <c r="P1411" s="37">
        <v>6.2196439679999997</v>
      </c>
      <c r="Q1411" s="7">
        <f t="shared" si="49"/>
        <v>6.2196439680000006</v>
      </c>
      <c r="R1411" s="60">
        <v>311.43958333333325</v>
      </c>
      <c r="S1411" s="61">
        <v>2272.4500637499996</v>
      </c>
      <c r="T1411" s="91"/>
      <c r="U1411" s="89">
        <v>73569.339390734109</v>
      </c>
      <c r="V1411" s="77">
        <v>2.7369771803637949E-3</v>
      </c>
      <c r="W1411" s="80">
        <v>8.4541250737169867E-5</v>
      </c>
      <c r="X1411" s="86">
        <f t="shared" si="48"/>
        <v>12113.372985795108</v>
      </c>
    </row>
    <row r="1412" spans="1:24" x14ac:dyDescent="0.3">
      <c r="A1412" s="92">
        <v>2010</v>
      </c>
      <c r="B1412" s="100">
        <v>40339</v>
      </c>
      <c r="C1412" s="33">
        <v>6</v>
      </c>
      <c r="D1412" s="2">
        <v>10</v>
      </c>
      <c r="E1412" s="33">
        <v>161</v>
      </c>
      <c r="F1412" s="92">
        <v>526</v>
      </c>
      <c r="G1412" s="4">
        <v>13.840208333333331</v>
      </c>
      <c r="H1412" s="37">
        <v>311.88958333333323</v>
      </c>
      <c r="I1412" s="4">
        <v>18.901041666666664</v>
      </c>
      <c r="J1412" s="37">
        <v>8.1437499999999989</v>
      </c>
      <c r="K1412" s="4">
        <v>8.5299305555555538</v>
      </c>
      <c r="L1412" s="37">
        <v>12.784236111111113</v>
      </c>
      <c r="M1412" s="4">
        <v>17.991527777777776</v>
      </c>
      <c r="N1412" s="63">
        <v>65.433485714285695</v>
      </c>
      <c r="O1412" s="6">
        <v>65.433485714285695</v>
      </c>
      <c r="P1412" s="37">
        <v>5.6534531657142839</v>
      </c>
      <c r="Q1412" s="7">
        <f t="shared" si="49"/>
        <v>5.6534531657142848</v>
      </c>
      <c r="R1412" s="60">
        <v>311.88958333333323</v>
      </c>
      <c r="S1412" s="61">
        <v>2275.733533749999</v>
      </c>
      <c r="T1412" s="91"/>
      <c r="U1412" s="89">
        <v>73472.455569848535</v>
      </c>
      <c r="V1412" s="77">
        <v>2.4842333611872439E-3</v>
      </c>
      <c r="W1412" s="80">
        <v>7.6946566190913264E-5</v>
      </c>
      <c r="X1412" s="86">
        <f t="shared" si="48"/>
        <v>12119.026438960822</v>
      </c>
    </row>
    <row r="1413" spans="1:24" x14ac:dyDescent="0.3">
      <c r="A1413" s="92">
        <v>2010</v>
      </c>
      <c r="B1413" s="100">
        <v>40340</v>
      </c>
      <c r="C1413" s="33">
        <v>6</v>
      </c>
      <c r="D1413" s="2">
        <v>11</v>
      </c>
      <c r="E1413" s="33">
        <v>162</v>
      </c>
      <c r="F1413" s="92">
        <v>527</v>
      </c>
      <c r="G1413" s="4">
        <v>15.574583333333331</v>
      </c>
      <c r="H1413" s="37">
        <v>310.93333333333339</v>
      </c>
      <c r="I1413" s="4">
        <v>18.498124999999998</v>
      </c>
      <c r="J1413" s="37">
        <v>8.1734722222222231</v>
      </c>
      <c r="K1413" s="4">
        <v>8.8708333333333318</v>
      </c>
      <c r="L1413" s="37">
        <v>13.133402777777777</v>
      </c>
      <c r="M1413" s="4">
        <v>16.736805555555552</v>
      </c>
      <c r="N1413" s="63">
        <v>65.074666666666701</v>
      </c>
      <c r="O1413" s="6">
        <v>65.074666666666701</v>
      </c>
      <c r="P1413" s="37">
        <v>5.6224512000000031</v>
      </c>
      <c r="Q1413" s="7">
        <f t="shared" si="49"/>
        <v>5.6224512000000031</v>
      </c>
      <c r="R1413" s="60">
        <v>310.93333333333339</v>
      </c>
      <c r="S1413" s="61">
        <v>2268.7561600000004</v>
      </c>
      <c r="T1413" s="91"/>
      <c r="U1413" s="89">
        <v>73375.571748962961</v>
      </c>
      <c r="V1413" s="77">
        <v>2.4782086762466364E-3</v>
      </c>
      <c r="W1413" s="80">
        <v>7.6625654369493439E-5</v>
      </c>
      <c r="X1413" s="86">
        <f t="shared" si="48"/>
        <v>12124.648890160823</v>
      </c>
    </row>
    <row r="1414" spans="1:24" x14ac:dyDescent="0.3">
      <c r="A1414" s="92">
        <v>2010</v>
      </c>
      <c r="B1414" s="100">
        <v>40341</v>
      </c>
      <c r="C1414" s="33">
        <v>6</v>
      </c>
      <c r="D1414" s="2">
        <v>12</v>
      </c>
      <c r="E1414" s="33">
        <v>163</v>
      </c>
      <c r="F1414" s="92">
        <v>528</v>
      </c>
      <c r="G1414" s="4">
        <v>11.889791666666667</v>
      </c>
      <c r="H1414" s="37">
        <v>312.67500000000001</v>
      </c>
      <c r="I1414" s="4">
        <v>16.555624999999999</v>
      </c>
      <c r="J1414" s="37">
        <v>8.2840277777777782</v>
      </c>
      <c r="K1414" s="4">
        <v>8.9306249999999991</v>
      </c>
      <c r="L1414" s="37">
        <v>13.320763888888889</v>
      </c>
      <c r="M1414" s="4">
        <v>16.0975</v>
      </c>
      <c r="N1414" s="63" t="s">
        <v>27</v>
      </c>
      <c r="O1414" s="6">
        <v>55.279583333333299</v>
      </c>
      <c r="P1414" s="37" t="s">
        <v>27</v>
      </c>
      <c r="Q1414" s="7">
        <f t="shared" si="49"/>
        <v>4.7761559999999976</v>
      </c>
      <c r="R1414" s="60">
        <v>312.67500000000001</v>
      </c>
      <c r="S1414" s="61">
        <v>2281.4644050000002</v>
      </c>
      <c r="T1414" s="91"/>
      <c r="U1414" s="89">
        <v>73278.687928077386</v>
      </c>
      <c r="V1414" s="77" t="s">
        <v>27</v>
      </c>
      <c r="W1414" s="80" t="s">
        <v>27</v>
      </c>
      <c r="X1414" s="86">
        <f t="shared" si="48"/>
        <v>12129.425046160823</v>
      </c>
    </row>
    <row r="1415" spans="1:24" x14ac:dyDescent="0.3">
      <c r="A1415" s="92">
        <v>2010</v>
      </c>
      <c r="B1415" s="100">
        <v>40342</v>
      </c>
      <c r="C1415" s="33">
        <v>6</v>
      </c>
      <c r="D1415" s="2">
        <v>13</v>
      </c>
      <c r="E1415" s="33">
        <v>164</v>
      </c>
      <c r="F1415" s="92">
        <v>529</v>
      </c>
      <c r="G1415" s="4">
        <v>12.079375000000004</v>
      </c>
      <c r="H1415" s="37">
        <v>312.47083333333342</v>
      </c>
      <c r="I1415" s="4">
        <v>16.993333333333332</v>
      </c>
      <c r="J1415" s="37">
        <v>8.2830952380952372</v>
      </c>
      <c r="K1415" s="4">
        <v>8.8947619047619053</v>
      </c>
      <c r="L1415" s="37">
        <v>13.306904761904761</v>
      </c>
      <c r="M1415" s="4">
        <v>14.061904761904762</v>
      </c>
      <c r="N1415" s="63">
        <v>45.484499999999997</v>
      </c>
      <c r="O1415" s="6">
        <v>45.484499999999997</v>
      </c>
      <c r="P1415" s="37">
        <v>3.9298607999999997</v>
      </c>
      <c r="Q1415" s="7">
        <f t="shared" si="49"/>
        <v>3.9298607999999997</v>
      </c>
      <c r="R1415" s="60">
        <v>312.47083333333342</v>
      </c>
      <c r="S1415" s="61">
        <v>2279.9746825000007</v>
      </c>
      <c r="T1415" s="91"/>
      <c r="U1415" s="89">
        <v>73181.804107191812</v>
      </c>
      <c r="V1415" s="77">
        <v>1.7236422975060815E-3</v>
      </c>
      <c r="W1415" s="80">
        <v>5.3699971570034029E-5</v>
      </c>
      <c r="X1415" s="86">
        <f t="shared" si="48"/>
        <v>12133.354906960823</v>
      </c>
    </row>
    <row r="1416" spans="1:24" x14ac:dyDescent="0.3">
      <c r="A1416" s="92">
        <v>2010</v>
      </c>
      <c r="B1416" s="100">
        <v>40343</v>
      </c>
      <c r="C1416" s="33">
        <v>6</v>
      </c>
      <c r="D1416" s="2">
        <v>14</v>
      </c>
      <c r="E1416" s="33">
        <v>165</v>
      </c>
      <c r="F1416" s="92">
        <v>530</v>
      </c>
      <c r="G1416" s="4">
        <v>15.107291666666667</v>
      </c>
      <c r="H1416" s="37">
        <v>310.63125000000008</v>
      </c>
      <c r="I1416" s="4">
        <v>19.21947916666667</v>
      </c>
      <c r="J1416" s="37" t="s">
        <v>27</v>
      </c>
      <c r="K1416" s="4" t="s">
        <v>27</v>
      </c>
      <c r="L1416" s="37" t="s">
        <v>27</v>
      </c>
      <c r="M1416" s="4" t="s">
        <v>27</v>
      </c>
      <c r="N1416" s="63">
        <v>86.028548148148204</v>
      </c>
      <c r="O1416" s="6">
        <v>86.028548148148204</v>
      </c>
      <c r="P1416" s="37">
        <v>7.4328665600000052</v>
      </c>
      <c r="Q1416" s="7">
        <f t="shared" si="49"/>
        <v>7.4328665600000043</v>
      </c>
      <c r="R1416" s="60">
        <v>310.63125000000008</v>
      </c>
      <c r="S1416" s="61">
        <v>2266.5519787500002</v>
      </c>
      <c r="T1416" s="91"/>
      <c r="U1416" s="89">
        <v>73084.920286306238</v>
      </c>
      <c r="V1416" s="77">
        <v>3.2793717636686271E-3</v>
      </c>
      <c r="W1416" s="80">
        <v>1.0170178103611731E-4</v>
      </c>
      <c r="X1416" s="86">
        <f t="shared" si="48"/>
        <v>12140.787773520824</v>
      </c>
    </row>
    <row r="1417" spans="1:24" x14ac:dyDescent="0.3">
      <c r="A1417" s="92">
        <v>2010</v>
      </c>
      <c r="B1417" s="100">
        <v>40344</v>
      </c>
      <c r="C1417" s="33">
        <v>6</v>
      </c>
      <c r="D1417" s="2">
        <v>15</v>
      </c>
      <c r="E1417" s="33">
        <v>166</v>
      </c>
      <c r="F1417" s="92">
        <v>531</v>
      </c>
      <c r="G1417" s="4">
        <v>19.325624999999999</v>
      </c>
      <c r="H1417" s="37">
        <v>309.54583333333341</v>
      </c>
      <c r="I1417" s="4">
        <v>22.1253125</v>
      </c>
      <c r="J1417" s="37" t="s">
        <v>27</v>
      </c>
      <c r="K1417" s="4" t="s">
        <v>27</v>
      </c>
      <c r="L1417" s="37" t="s">
        <v>27</v>
      </c>
      <c r="M1417" s="4" t="s">
        <v>27</v>
      </c>
      <c r="N1417" s="63">
        <v>90.074230769230795</v>
      </c>
      <c r="O1417" s="6">
        <v>90.074230769230795</v>
      </c>
      <c r="P1417" s="37">
        <v>7.7824135384615403</v>
      </c>
      <c r="Q1417" s="7">
        <f t="shared" si="49"/>
        <v>7.7824135384615412</v>
      </c>
      <c r="R1417" s="60">
        <v>309.54583333333341</v>
      </c>
      <c r="S1417" s="61">
        <v>2258.6321275000005</v>
      </c>
      <c r="T1417" s="91"/>
      <c r="U1417" s="89">
        <v>72988.036465420664</v>
      </c>
      <c r="V1417" s="77">
        <v>3.4456312932534157E-3</v>
      </c>
      <c r="W1417" s="80">
        <v>1.0662587891576714E-4</v>
      </c>
      <c r="X1417" s="86">
        <f t="shared" si="48"/>
        <v>12148.570187059286</v>
      </c>
    </row>
    <row r="1418" spans="1:24" x14ac:dyDescent="0.3">
      <c r="A1418" s="92">
        <v>2010</v>
      </c>
      <c r="B1418" s="100">
        <v>40345</v>
      </c>
      <c r="C1418" s="33">
        <v>6</v>
      </c>
      <c r="D1418" s="2">
        <v>16</v>
      </c>
      <c r="E1418" s="33">
        <v>167</v>
      </c>
      <c r="F1418" s="92">
        <v>532</v>
      </c>
      <c r="G1418" s="4">
        <v>18.986666666666668</v>
      </c>
      <c r="H1418" s="37">
        <v>309.76458333333329</v>
      </c>
      <c r="I1418" s="4">
        <v>21.044583333333335</v>
      </c>
      <c r="J1418" s="37" t="s">
        <v>27</v>
      </c>
      <c r="K1418" s="4" t="s">
        <v>27</v>
      </c>
      <c r="L1418" s="37" t="s">
        <v>27</v>
      </c>
      <c r="M1418" s="4" t="s">
        <v>27</v>
      </c>
      <c r="N1418" s="63">
        <v>90.521192857142907</v>
      </c>
      <c r="O1418" s="6">
        <v>90.521192857142907</v>
      </c>
      <c r="P1418" s="37">
        <v>7.8210310628571467</v>
      </c>
      <c r="Q1418" s="7">
        <f t="shared" si="49"/>
        <v>7.8210310628571476</v>
      </c>
      <c r="R1418" s="60">
        <v>309.76458333333329</v>
      </c>
      <c r="S1418" s="61">
        <v>2260.2282587499994</v>
      </c>
      <c r="T1418" s="91"/>
      <c r="U1418" s="89">
        <v>72891.15264453509</v>
      </c>
      <c r="V1418" s="77">
        <v>3.4602837269110615E-3</v>
      </c>
      <c r="W1418" s="80">
        <v>1.0729739864311938E-4</v>
      </c>
      <c r="X1418" s="86">
        <f t="shared" si="48"/>
        <v>12156.391218122142</v>
      </c>
    </row>
    <row r="1419" spans="1:24" x14ac:dyDescent="0.3">
      <c r="A1419" s="92">
        <v>2010</v>
      </c>
      <c r="B1419" s="100">
        <v>40346</v>
      </c>
      <c r="C1419" s="33">
        <v>6</v>
      </c>
      <c r="D1419" s="2">
        <v>17</v>
      </c>
      <c r="E1419" s="33">
        <v>168</v>
      </c>
      <c r="F1419" s="92">
        <v>533</v>
      </c>
      <c r="G1419" s="4">
        <v>18.165625000000002</v>
      </c>
      <c r="H1419" s="37">
        <v>309.7833333333333</v>
      </c>
      <c r="I1419" s="4">
        <v>22.346145833333331</v>
      </c>
      <c r="J1419" s="37" t="s">
        <v>27</v>
      </c>
      <c r="K1419" s="4" t="s">
        <v>27</v>
      </c>
      <c r="L1419" s="37" t="s">
        <v>27</v>
      </c>
      <c r="M1419" s="4" t="s">
        <v>27</v>
      </c>
      <c r="N1419" s="63" t="s">
        <v>27</v>
      </c>
      <c r="O1419" s="6">
        <v>109.840652678571</v>
      </c>
      <c r="P1419" s="37" t="s">
        <v>27</v>
      </c>
      <c r="Q1419" s="7">
        <f t="shared" si="49"/>
        <v>9.4902323914285365</v>
      </c>
      <c r="R1419" s="60">
        <v>309.7833333333333</v>
      </c>
      <c r="S1419" s="61">
        <v>2260.3650699999994</v>
      </c>
      <c r="T1419" s="91"/>
      <c r="U1419" s="89">
        <v>72794.268823649516</v>
      </c>
      <c r="V1419" s="77" t="s">
        <v>27</v>
      </c>
      <c r="W1419" s="80" t="s">
        <v>27</v>
      </c>
      <c r="X1419" s="86">
        <f t="shared" ref="X1419:X1462" si="50">X1418+Q1419</f>
        <v>12165.881450513571</v>
      </c>
    </row>
    <row r="1420" spans="1:24" x14ac:dyDescent="0.3">
      <c r="A1420" s="92">
        <v>2010</v>
      </c>
      <c r="B1420" s="100">
        <v>40347</v>
      </c>
      <c r="C1420" s="33">
        <v>6</v>
      </c>
      <c r="D1420" s="2">
        <v>18</v>
      </c>
      <c r="E1420" s="33">
        <v>169</v>
      </c>
      <c r="F1420" s="92">
        <v>534</v>
      </c>
      <c r="G1420" s="4">
        <v>19.463749999999997</v>
      </c>
      <c r="H1420" s="37">
        <v>308.68333333333322</v>
      </c>
      <c r="I1420" s="4">
        <v>23.905833333333334</v>
      </c>
      <c r="J1420" s="37" t="s">
        <v>27</v>
      </c>
      <c r="K1420" s="4" t="s">
        <v>27</v>
      </c>
      <c r="L1420" s="37" t="s">
        <v>27</v>
      </c>
      <c r="M1420" s="4" t="s">
        <v>27</v>
      </c>
      <c r="N1420" s="63">
        <v>129.1601125</v>
      </c>
      <c r="O1420" s="6">
        <v>129.1601125</v>
      </c>
      <c r="P1420" s="37">
        <v>11.159433719999999</v>
      </c>
      <c r="Q1420" s="7">
        <f t="shared" si="49"/>
        <v>11.159433719999999</v>
      </c>
      <c r="R1420" s="60">
        <v>308.68333333333322</v>
      </c>
      <c r="S1420" s="61">
        <v>2252.3388099999993</v>
      </c>
      <c r="T1420" s="91"/>
      <c r="U1420" s="89">
        <v>72697.385002763942</v>
      </c>
      <c r="V1420" s="77">
        <v>4.9545981583472348E-3</v>
      </c>
      <c r="W1420" s="80">
        <v>1.5350529760562527E-4</v>
      </c>
      <c r="X1420" s="86">
        <f t="shared" si="50"/>
        <v>12177.040884233571</v>
      </c>
    </row>
    <row r="1421" spans="1:24" x14ac:dyDescent="0.3">
      <c r="A1421" s="92">
        <v>2010</v>
      </c>
      <c r="B1421" s="100">
        <v>40348</v>
      </c>
      <c r="C1421" s="33">
        <v>6</v>
      </c>
      <c r="D1421" s="2">
        <v>19</v>
      </c>
      <c r="E1421" s="33">
        <v>170</v>
      </c>
      <c r="F1421" s="92">
        <v>535</v>
      </c>
      <c r="G1421" s="4">
        <v>17.621041666666663</v>
      </c>
      <c r="H1421" s="37">
        <v>307.60208333333333</v>
      </c>
      <c r="I1421" s="4">
        <v>20.994999999999997</v>
      </c>
      <c r="J1421" s="37" t="s">
        <v>27</v>
      </c>
      <c r="K1421" s="4" t="s">
        <v>27</v>
      </c>
      <c r="L1421" s="37" t="s">
        <v>27</v>
      </c>
      <c r="M1421" s="4" t="s">
        <v>27</v>
      </c>
      <c r="N1421" s="63">
        <v>86.674512500000006</v>
      </c>
      <c r="O1421" s="6">
        <v>86.674512500000006</v>
      </c>
      <c r="P1421" s="37">
        <v>7.4886778800000009</v>
      </c>
      <c r="Q1421" s="7">
        <f t="shared" si="49"/>
        <v>7.48867788</v>
      </c>
      <c r="R1421" s="60">
        <v>307.60208333333333</v>
      </c>
      <c r="S1421" s="61">
        <v>2244.4493612499996</v>
      </c>
      <c r="T1421" s="91"/>
      <c r="U1421" s="89">
        <v>72600.501181878368</v>
      </c>
      <c r="V1421" s="77">
        <v>3.3365323403105594E-3</v>
      </c>
      <c r="W1421" s="80">
        <v>1.0314912098525886E-4</v>
      </c>
      <c r="X1421" s="86">
        <f t="shared" si="50"/>
        <v>12184.52956211357</v>
      </c>
    </row>
    <row r="1422" spans="1:24" x14ac:dyDescent="0.3">
      <c r="A1422" s="92">
        <v>2010</v>
      </c>
      <c r="B1422" s="100">
        <v>40349</v>
      </c>
      <c r="C1422" s="33">
        <v>6</v>
      </c>
      <c r="D1422" s="2">
        <v>20</v>
      </c>
      <c r="E1422" s="33">
        <v>171</v>
      </c>
      <c r="F1422" s="92">
        <v>536</v>
      </c>
      <c r="G1422" s="4">
        <v>19.095208333333336</v>
      </c>
      <c r="H1422" s="37">
        <v>307.00624999999997</v>
      </c>
      <c r="I1422" s="4">
        <v>21.774791666666662</v>
      </c>
      <c r="J1422" s="37" t="s">
        <v>27</v>
      </c>
      <c r="K1422" s="4" t="s">
        <v>27</v>
      </c>
      <c r="L1422" s="37" t="s">
        <v>27</v>
      </c>
      <c r="M1422" s="4" t="s">
        <v>27</v>
      </c>
      <c r="N1422" s="63">
        <v>50.682242857142903</v>
      </c>
      <c r="O1422" s="6">
        <v>50.682242857142903</v>
      </c>
      <c r="P1422" s="37">
        <v>4.378945782857147</v>
      </c>
      <c r="Q1422" s="7">
        <f t="shared" si="49"/>
        <v>4.378945782857147</v>
      </c>
      <c r="R1422" s="60">
        <v>307.00624999999997</v>
      </c>
      <c r="S1422" s="61">
        <v>2240.1018037499998</v>
      </c>
      <c r="T1422" s="91"/>
      <c r="U1422" s="89">
        <v>72503.617360992794</v>
      </c>
      <c r="V1422" s="77">
        <v>1.9547976683589362E-3</v>
      </c>
      <c r="W1422" s="80">
        <v>6.039623872909044E-5</v>
      </c>
      <c r="X1422" s="86">
        <f t="shared" si="50"/>
        <v>12188.908507896427</v>
      </c>
    </row>
    <row r="1423" spans="1:24" x14ac:dyDescent="0.3">
      <c r="A1423" s="92">
        <v>2010</v>
      </c>
      <c r="B1423" s="100">
        <v>40350</v>
      </c>
      <c r="C1423" s="33">
        <v>6</v>
      </c>
      <c r="D1423" s="2">
        <v>21</v>
      </c>
      <c r="E1423" s="33">
        <v>172</v>
      </c>
      <c r="F1423" s="92">
        <v>537</v>
      </c>
      <c r="G1423" s="4">
        <v>21.087500000000002</v>
      </c>
      <c r="H1423" s="37">
        <v>306.46875000000006</v>
      </c>
      <c r="I1423" s="4">
        <v>23.061875000000001</v>
      </c>
      <c r="J1423" s="37" t="s">
        <v>27</v>
      </c>
      <c r="K1423" s="4" t="s">
        <v>27</v>
      </c>
      <c r="L1423" s="37" t="s">
        <v>27</v>
      </c>
      <c r="M1423" s="4" t="s">
        <v>27</v>
      </c>
      <c r="N1423" s="63">
        <v>77.108666666666693</v>
      </c>
      <c r="O1423" s="6">
        <v>77.108666666666693</v>
      </c>
      <c r="P1423" s="37">
        <v>6.6621888000000027</v>
      </c>
      <c r="Q1423" s="7">
        <f t="shared" si="49"/>
        <v>6.6621888000000018</v>
      </c>
      <c r="R1423" s="60">
        <v>306.46875000000006</v>
      </c>
      <c r="S1423" s="61">
        <v>2236.1798812500001</v>
      </c>
      <c r="T1423" s="91"/>
      <c r="U1423" s="89">
        <v>72406.73354010722</v>
      </c>
      <c r="V1423" s="77">
        <v>2.9792723098268428E-3</v>
      </c>
      <c r="W1423" s="80">
        <v>9.2010624900095965E-5</v>
      </c>
      <c r="X1423" s="86">
        <f t="shared" si="50"/>
        <v>12195.570696696428</v>
      </c>
    </row>
    <row r="1424" spans="1:24" x14ac:dyDescent="0.3">
      <c r="A1424" s="92">
        <v>2010</v>
      </c>
      <c r="B1424" s="100">
        <v>40351</v>
      </c>
      <c r="C1424" s="33">
        <v>6</v>
      </c>
      <c r="D1424" s="2">
        <v>22</v>
      </c>
      <c r="E1424" s="33">
        <v>173</v>
      </c>
      <c r="F1424" s="92">
        <v>538</v>
      </c>
      <c r="G1424" s="4">
        <v>19.443958333333338</v>
      </c>
      <c r="H1424" s="37">
        <v>306.51458333333335</v>
      </c>
      <c r="I1424" s="4">
        <v>21.780208333333334</v>
      </c>
      <c r="J1424" s="37" t="s">
        <v>27</v>
      </c>
      <c r="K1424" s="4" t="s">
        <v>27</v>
      </c>
      <c r="L1424" s="37" t="s">
        <v>27</v>
      </c>
      <c r="M1424" s="4" t="s">
        <v>27</v>
      </c>
      <c r="N1424" s="63">
        <v>112.424248648649</v>
      </c>
      <c r="O1424" s="6">
        <v>112.424248648649</v>
      </c>
      <c r="P1424" s="37">
        <v>9.7134550832432733</v>
      </c>
      <c r="Q1424" s="7">
        <f t="shared" si="49"/>
        <v>9.7134550832432733</v>
      </c>
      <c r="R1424" s="60">
        <v>306.51458333333335</v>
      </c>
      <c r="S1424" s="61">
        <v>2236.5143087500001</v>
      </c>
      <c r="T1424" s="91"/>
      <c r="U1424" s="89">
        <v>72309.849719221646</v>
      </c>
      <c r="V1424" s="77">
        <v>4.343122261834388E-3</v>
      </c>
      <c r="W1424" s="80">
        <v>1.3433100913583023E-4</v>
      </c>
      <c r="X1424" s="86">
        <f t="shared" si="50"/>
        <v>12205.284151779671</v>
      </c>
    </row>
    <row r="1425" spans="1:24" x14ac:dyDescent="0.3">
      <c r="A1425" s="92">
        <v>2010</v>
      </c>
      <c r="B1425" s="100">
        <v>40352</v>
      </c>
      <c r="C1425" s="33">
        <v>6</v>
      </c>
      <c r="D1425" s="2">
        <v>23</v>
      </c>
      <c r="E1425" s="33">
        <v>174</v>
      </c>
      <c r="F1425" s="92">
        <v>539</v>
      </c>
      <c r="G1425" s="4">
        <v>18.456041666666671</v>
      </c>
      <c r="H1425" s="37">
        <v>308.08958333333345</v>
      </c>
      <c r="I1425" s="4">
        <v>21.232916666666664</v>
      </c>
      <c r="J1425" s="37" t="s">
        <v>27</v>
      </c>
      <c r="K1425" s="4" t="s">
        <v>27</v>
      </c>
      <c r="L1425" s="37" t="s">
        <v>27</v>
      </c>
      <c r="M1425" s="4" t="s">
        <v>27</v>
      </c>
      <c r="N1425" s="63">
        <v>88.302397368421097</v>
      </c>
      <c r="O1425" s="6">
        <v>88.302397368421097</v>
      </c>
      <c r="P1425" s="37">
        <v>7.629327132631583</v>
      </c>
      <c r="Q1425" s="7">
        <f t="shared" si="49"/>
        <v>7.6293271326315839</v>
      </c>
      <c r="R1425" s="60">
        <v>308.08958333333345</v>
      </c>
      <c r="S1425" s="61">
        <v>2248.0064537500007</v>
      </c>
      <c r="T1425" s="91"/>
      <c r="U1425" s="89">
        <v>72212.965898336071</v>
      </c>
      <c r="V1425" s="77">
        <v>3.3938190523896223E-3</v>
      </c>
      <c r="W1425" s="80">
        <v>1.0565037784727491E-4</v>
      </c>
      <c r="X1425" s="86">
        <f t="shared" si="50"/>
        <v>12212.913478912304</v>
      </c>
    </row>
    <row r="1426" spans="1:24" x14ac:dyDescent="0.3">
      <c r="A1426" s="92">
        <v>2010</v>
      </c>
      <c r="B1426" s="100">
        <v>40353</v>
      </c>
      <c r="C1426" s="33">
        <v>6</v>
      </c>
      <c r="D1426" s="2">
        <v>24</v>
      </c>
      <c r="E1426" s="33">
        <v>175</v>
      </c>
      <c r="F1426" s="92">
        <v>540</v>
      </c>
      <c r="G1426" s="4">
        <v>16.556874999999998</v>
      </c>
      <c r="H1426" s="37">
        <v>308.89791666666656</v>
      </c>
      <c r="I1426" s="4">
        <v>19.828437500000003</v>
      </c>
      <c r="J1426" s="37" t="s">
        <v>27</v>
      </c>
      <c r="K1426" s="4" t="s">
        <v>27</v>
      </c>
      <c r="L1426" s="37" t="s">
        <v>27</v>
      </c>
      <c r="M1426" s="4" t="s">
        <v>27</v>
      </c>
      <c r="N1426" s="63">
        <v>91.685686956521707</v>
      </c>
      <c r="O1426" s="6">
        <v>91.685686956521707</v>
      </c>
      <c r="P1426" s="37">
        <v>7.9216433530434749</v>
      </c>
      <c r="Q1426" s="7">
        <f t="shared" si="49"/>
        <v>7.9216433530434758</v>
      </c>
      <c r="R1426" s="60">
        <v>308.89791666666656</v>
      </c>
      <c r="S1426" s="61">
        <v>2253.9045387499991</v>
      </c>
      <c r="T1426" s="91"/>
      <c r="U1426" s="89">
        <v>72116.082077450497</v>
      </c>
      <c r="V1426" s="77">
        <v>3.5146312618176663E-3</v>
      </c>
      <c r="W1426" s="80">
        <v>1.098457254587939E-4</v>
      </c>
      <c r="X1426" s="86">
        <f t="shared" si="50"/>
        <v>12220.835122265347</v>
      </c>
    </row>
    <row r="1427" spans="1:24" x14ac:dyDescent="0.3">
      <c r="A1427" s="92">
        <v>2010</v>
      </c>
      <c r="B1427" s="100">
        <v>40354</v>
      </c>
      <c r="C1427" s="33">
        <v>6</v>
      </c>
      <c r="D1427" s="2">
        <v>25</v>
      </c>
      <c r="E1427" s="33">
        <v>176</v>
      </c>
      <c r="F1427" s="92">
        <v>541</v>
      </c>
      <c r="G1427" s="4">
        <v>15.056041666666667</v>
      </c>
      <c r="H1427" s="37">
        <v>309.05833333333339</v>
      </c>
      <c r="I1427" s="4">
        <v>18.990416666666665</v>
      </c>
      <c r="J1427" s="37">
        <v>8.8714444444444442</v>
      </c>
      <c r="K1427" s="4">
        <v>11.215999999999999</v>
      </c>
      <c r="L1427" s="37">
        <v>14.612555555555558</v>
      </c>
      <c r="M1427" s="4">
        <v>18.115222222222222</v>
      </c>
      <c r="N1427" s="63">
        <v>54.074100000000001</v>
      </c>
      <c r="O1427" s="6">
        <v>54.074100000000001</v>
      </c>
      <c r="P1427" s="37">
        <v>4.6720022400000003</v>
      </c>
      <c r="Q1427" s="7">
        <f t="shared" si="49"/>
        <v>4.6720022400000003</v>
      </c>
      <c r="R1427" s="60">
        <v>309.05833333333339</v>
      </c>
      <c r="S1427" s="61">
        <v>2255.0750350000003</v>
      </c>
      <c r="T1427" s="91"/>
      <c r="U1427" s="89">
        <v>72019.198256564923</v>
      </c>
      <c r="V1427" s="77">
        <v>2.0717724100031997E-3</v>
      </c>
      <c r="W1427" s="80">
        <v>6.4871622471500135E-5</v>
      </c>
      <c r="X1427" s="86">
        <f t="shared" si="50"/>
        <v>12225.507124505348</v>
      </c>
    </row>
    <row r="1428" spans="1:24" x14ac:dyDescent="0.3">
      <c r="A1428" s="92">
        <v>2010</v>
      </c>
      <c r="B1428" s="100">
        <v>40355</v>
      </c>
      <c r="C1428" s="33">
        <v>6</v>
      </c>
      <c r="D1428" s="2">
        <v>26</v>
      </c>
      <c r="E1428" s="33">
        <v>177</v>
      </c>
      <c r="F1428" s="92">
        <v>542</v>
      </c>
      <c r="G1428" s="4">
        <v>16.886041666666667</v>
      </c>
      <c r="H1428" s="37">
        <v>308.70208333333341</v>
      </c>
      <c r="I1428" s="4">
        <v>21.053333333333331</v>
      </c>
      <c r="J1428" s="37">
        <v>8.8831249999999997</v>
      </c>
      <c r="K1428" s="4">
        <v>11.301527777777777</v>
      </c>
      <c r="L1428" s="37">
        <v>14.891388888888889</v>
      </c>
      <c r="M1428" s="4">
        <v>19.610763888888886</v>
      </c>
      <c r="N1428" s="63" t="s">
        <v>27</v>
      </c>
      <c r="O1428" s="6">
        <v>79.939425999999997</v>
      </c>
      <c r="P1428" s="37" t="s">
        <v>27</v>
      </c>
      <c r="Q1428" s="7">
        <f t="shared" si="49"/>
        <v>6.9067664064000001</v>
      </c>
      <c r="R1428" s="60">
        <v>308.70208333333341</v>
      </c>
      <c r="S1428" s="61">
        <v>2252.4756212500006</v>
      </c>
      <c r="T1428" s="91"/>
      <c r="U1428" s="89">
        <v>71922.314435679349</v>
      </c>
      <c r="V1428" s="77" t="s">
        <v>27</v>
      </c>
      <c r="W1428" s="80" t="s">
        <v>27</v>
      </c>
      <c r="X1428" s="86">
        <f t="shared" si="50"/>
        <v>12232.413890911748</v>
      </c>
    </row>
    <row r="1429" spans="1:24" x14ac:dyDescent="0.3">
      <c r="A1429" s="92">
        <v>2010</v>
      </c>
      <c r="B1429" s="100">
        <v>40356</v>
      </c>
      <c r="C1429" s="33">
        <v>6</v>
      </c>
      <c r="D1429" s="2">
        <v>27</v>
      </c>
      <c r="E1429" s="33">
        <v>178</v>
      </c>
      <c r="F1429" s="92">
        <v>543</v>
      </c>
      <c r="G1429" s="4">
        <v>19.224791666666665</v>
      </c>
      <c r="H1429" s="37">
        <v>308.46875000000006</v>
      </c>
      <c r="I1429" s="4">
        <v>22.01927083333333</v>
      </c>
      <c r="J1429" s="37">
        <v>9.0491666666666664</v>
      </c>
      <c r="K1429" s="4">
        <v>10.819027777777777</v>
      </c>
      <c r="L1429" s="37">
        <v>13.611874999999996</v>
      </c>
      <c r="M1429" s="4">
        <v>19.348819444444445</v>
      </c>
      <c r="N1429" s="63">
        <v>105.80475199999999</v>
      </c>
      <c r="O1429" s="6">
        <v>105.80475199999999</v>
      </c>
      <c r="P1429" s="37">
        <v>9.1415305727999989</v>
      </c>
      <c r="Q1429" s="7">
        <f t="shared" si="49"/>
        <v>9.1415305727999989</v>
      </c>
      <c r="R1429" s="60">
        <v>308.46875000000006</v>
      </c>
      <c r="S1429" s="61">
        <v>2250.7730812500004</v>
      </c>
      <c r="T1429" s="91"/>
      <c r="U1429" s="89">
        <v>71825.430614793775</v>
      </c>
      <c r="V1429" s="77">
        <v>4.0615069768486448E-3</v>
      </c>
      <c r="W1429" s="80">
        <v>1.2727428843172339E-4</v>
      </c>
      <c r="X1429" s="86">
        <f t="shared" si="50"/>
        <v>12241.555421484549</v>
      </c>
    </row>
    <row r="1430" spans="1:24" x14ac:dyDescent="0.3">
      <c r="A1430" s="92">
        <v>2010</v>
      </c>
      <c r="B1430" s="100">
        <v>40357</v>
      </c>
      <c r="C1430" s="33">
        <v>6</v>
      </c>
      <c r="D1430" s="2">
        <v>28</v>
      </c>
      <c r="E1430" s="33">
        <v>179</v>
      </c>
      <c r="F1430" s="92">
        <v>544</v>
      </c>
      <c r="G1430" s="4">
        <v>18.548750000000002</v>
      </c>
      <c r="H1430" s="37">
        <v>307.94583333333327</v>
      </c>
      <c r="I1430" s="4">
        <v>22.227083333333336</v>
      </c>
      <c r="J1430" s="37">
        <v>9.1506249999999998</v>
      </c>
      <c r="K1430" s="4">
        <v>10.404305555555553</v>
      </c>
      <c r="L1430" s="37">
        <v>12.933749999999996</v>
      </c>
      <c r="M1430" s="4">
        <v>19.828611111111105</v>
      </c>
      <c r="N1430" s="63">
        <v>129.127294444444</v>
      </c>
      <c r="O1430" s="6">
        <v>129.127294444444</v>
      </c>
      <c r="P1430" s="37">
        <v>11.15659823999996</v>
      </c>
      <c r="Q1430" s="7">
        <f t="shared" si="49"/>
        <v>11.156598239999962</v>
      </c>
      <c r="R1430" s="60">
        <v>307.94583333333327</v>
      </c>
      <c r="S1430" s="61">
        <v>2246.9575674999996</v>
      </c>
      <c r="T1430" s="91"/>
      <c r="U1430" s="89">
        <v>71728.546793908201</v>
      </c>
      <c r="V1430" s="77">
        <v>4.9652020142120293E-3</v>
      </c>
      <c r="W1430" s="80">
        <v>1.5553916451221725E-4</v>
      </c>
      <c r="X1430" s="86">
        <f t="shared" si="50"/>
        <v>12252.712019724549</v>
      </c>
    </row>
    <row r="1431" spans="1:24" x14ac:dyDescent="0.3">
      <c r="A1431" s="92">
        <v>2010</v>
      </c>
      <c r="B1431" s="100">
        <v>40358</v>
      </c>
      <c r="C1431" s="33">
        <v>6</v>
      </c>
      <c r="D1431" s="2">
        <v>29</v>
      </c>
      <c r="E1431" s="33">
        <v>180</v>
      </c>
      <c r="F1431" s="92">
        <v>545</v>
      </c>
      <c r="G1431" s="4">
        <v>13.433125000000006</v>
      </c>
      <c r="H1431" s="37">
        <v>307.40208333333322</v>
      </c>
      <c r="I1431" s="4">
        <v>18.346145833333335</v>
      </c>
      <c r="J1431" s="37">
        <v>9.3265277777777769</v>
      </c>
      <c r="K1431" s="4">
        <v>10.660138888888888</v>
      </c>
      <c r="L1431" s="37">
        <v>13.302500000000002</v>
      </c>
      <c r="M1431" s="4">
        <v>17.72861111111111</v>
      </c>
      <c r="N1431" s="63" t="s">
        <v>27</v>
      </c>
      <c r="O1431" s="6">
        <v>131.49863813131299</v>
      </c>
      <c r="P1431" s="37" t="s">
        <v>27</v>
      </c>
      <c r="Q1431" s="7">
        <f t="shared" si="49"/>
        <v>11.361482334545443</v>
      </c>
      <c r="R1431" s="60">
        <v>307.40208333333322</v>
      </c>
      <c r="S1431" s="61">
        <v>2242.9900412499992</v>
      </c>
      <c r="T1431" s="91"/>
      <c r="U1431" s="89">
        <v>71631.662973022627</v>
      </c>
      <c r="V1431" s="77" t="s">
        <v>27</v>
      </c>
      <c r="W1431" s="80" t="s">
        <v>27</v>
      </c>
      <c r="X1431" s="86">
        <f t="shared" si="50"/>
        <v>12264.073502059095</v>
      </c>
    </row>
    <row r="1432" spans="1:24" x14ac:dyDescent="0.3">
      <c r="A1432" s="92">
        <v>2010</v>
      </c>
      <c r="B1432" s="100">
        <v>40359</v>
      </c>
      <c r="C1432" s="33">
        <v>6</v>
      </c>
      <c r="D1432" s="2">
        <v>30</v>
      </c>
      <c r="E1432" s="33">
        <v>181</v>
      </c>
      <c r="F1432" s="92">
        <v>546</v>
      </c>
      <c r="G1432" s="4">
        <v>16.668125</v>
      </c>
      <c r="H1432" s="37">
        <v>307.18333333333322</v>
      </c>
      <c r="I1432" s="4">
        <v>21.497604166666665</v>
      </c>
      <c r="J1432" s="37">
        <v>9.2786805555555549</v>
      </c>
      <c r="K1432" s="4">
        <v>10.510833333333336</v>
      </c>
      <c r="L1432" s="37">
        <v>13.266666666666666</v>
      </c>
      <c r="M1432" s="4">
        <v>17.620208333333327</v>
      </c>
      <c r="N1432" s="63" t="s">
        <v>27</v>
      </c>
      <c r="O1432" s="6">
        <v>133.869981818182</v>
      </c>
      <c r="P1432" s="37" t="s">
        <v>27</v>
      </c>
      <c r="Q1432" s="7">
        <f t="shared" si="49"/>
        <v>11.566366429090925</v>
      </c>
      <c r="R1432" s="60">
        <v>307.18333333333322</v>
      </c>
      <c r="S1432" s="61">
        <v>2241.3939099999993</v>
      </c>
      <c r="T1432" s="91"/>
      <c r="U1432" s="89">
        <v>71534.779152137053</v>
      </c>
      <c r="V1432" s="77" t="s">
        <v>27</v>
      </c>
      <c r="W1432" s="80" t="s">
        <v>27</v>
      </c>
      <c r="X1432" s="86">
        <f t="shared" si="50"/>
        <v>12275.639868488186</v>
      </c>
    </row>
    <row r="1433" spans="1:24" x14ac:dyDescent="0.3">
      <c r="A1433" s="92">
        <v>2010</v>
      </c>
      <c r="B1433" s="100">
        <v>40360</v>
      </c>
      <c r="C1433" s="33">
        <v>7</v>
      </c>
      <c r="D1433" s="2">
        <v>1</v>
      </c>
      <c r="E1433" s="33">
        <v>182</v>
      </c>
      <c r="F1433" s="92">
        <v>547</v>
      </c>
      <c r="G1433" s="4">
        <v>20.380208333333329</v>
      </c>
      <c r="H1433" s="37">
        <v>306.49583333333334</v>
      </c>
      <c r="I1433" s="4">
        <v>22.644895833333329</v>
      </c>
      <c r="J1433" s="37">
        <v>9.2924999999999986</v>
      </c>
      <c r="K1433" s="4">
        <v>10.482013888888886</v>
      </c>
      <c r="L1433" s="37">
        <v>13.057569444444445</v>
      </c>
      <c r="M1433" s="4">
        <v>18.544305555555557</v>
      </c>
      <c r="N1433" s="63" t="s">
        <v>27</v>
      </c>
      <c r="O1433" s="6">
        <v>136.24132550505101</v>
      </c>
      <c r="P1433" s="37" t="s">
        <v>27</v>
      </c>
      <c r="Q1433" s="7">
        <f t="shared" si="49"/>
        <v>11.771250523636407</v>
      </c>
      <c r="R1433" s="60">
        <v>306.49583333333334</v>
      </c>
      <c r="S1433" s="61">
        <v>2236.3774974999997</v>
      </c>
      <c r="T1433" s="91"/>
      <c r="U1433" s="89">
        <v>71437.895331251479</v>
      </c>
      <c r="V1433" s="77" t="s">
        <v>27</v>
      </c>
      <c r="W1433" s="80" t="s">
        <v>27</v>
      </c>
      <c r="X1433" s="86">
        <f t="shared" si="50"/>
        <v>12287.411119011822</v>
      </c>
    </row>
    <row r="1434" spans="1:24" x14ac:dyDescent="0.3">
      <c r="A1434" s="92">
        <v>2010</v>
      </c>
      <c r="B1434" s="100">
        <v>40361</v>
      </c>
      <c r="C1434" s="33">
        <v>7</v>
      </c>
      <c r="D1434" s="2">
        <v>2</v>
      </c>
      <c r="E1434" s="33">
        <v>183</v>
      </c>
      <c r="F1434" s="92">
        <v>548</v>
      </c>
      <c r="G1434" s="4">
        <v>22.642916666666668</v>
      </c>
      <c r="H1434" s="37">
        <v>306.4319148936172</v>
      </c>
      <c r="I1434" s="4">
        <v>24.760208333333331</v>
      </c>
      <c r="J1434" s="37">
        <v>9.4070833333333326</v>
      </c>
      <c r="K1434" s="4">
        <v>10.363125000000002</v>
      </c>
      <c r="L1434" s="37">
        <v>13.01673611111111</v>
      </c>
      <c r="M1434" s="4">
        <v>19.640763888888895</v>
      </c>
      <c r="N1434" s="63" t="s">
        <v>27</v>
      </c>
      <c r="O1434" s="6">
        <v>138.612669191919</v>
      </c>
      <c r="P1434" s="37" t="s">
        <v>27</v>
      </c>
      <c r="Q1434" s="7">
        <f t="shared" si="49"/>
        <v>11.976134618181803</v>
      </c>
      <c r="R1434" s="60">
        <v>306.4319148936172</v>
      </c>
      <c r="S1434" s="61">
        <v>2235.9111102127672</v>
      </c>
      <c r="T1434" s="91"/>
      <c r="U1434" s="89">
        <v>71341.011510365905</v>
      </c>
      <c r="V1434" s="77" t="s">
        <v>27</v>
      </c>
      <c r="W1434" s="80" t="s">
        <v>27</v>
      </c>
      <c r="X1434" s="86">
        <f t="shared" si="50"/>
        <v>12299.387253630004</v>
      </c>
    </row>
    <row r="1435" spans="1:24" x14ac:dyDescent="0.3">
      <c r="A1435" s="92">
        <v>2010</v>
      </c>
      <c r="B1435" s="100">
        <v>40362</v>
      </c>
      <c r="C1435" s="33">
        <v>7</v>
      </c>
      <c r="D1435" s="2">
        <v>3</v>
      </c>
      <c r="E1435" s="33">
        <v>184</v>
      </c>
      <c r="F1435" s="92">
        <v>549</v>
      </c>
      <c r="G1435" s="4">
        <v>20.960416666666664</v>
      </c>
      <c r="H1435" s="37">
        <v>307.28958333333327</v>
      </c>
      <c r="I1435" s="4">
        <v>24.717604166666668</v>
      </c>
      <c r="J1435" s="37">
        <v>9.4479166666666696</v>
      </c>
      <c r="K1435" s="4">
        <v>10.386805555555556</v>
      </c>
      <c r="L1435" s="37">
        <v>13.073819444444444</v>
      </c>
      <c r="M1435" s="4">
        <v>21.099930555555559</v>
      </c>
      <c r="N1435" s="63" t="s">
        <v>27</v>
      </c>
      <c r="O1435" s="6">
        <v>140.98401287878801</v>
      </c>
      <c r="P1435" s="37" t="s">
        <v>27</v>
      </c>
      <c r="Q1435" s="7">
        <f t="shared" si="49"/>
        <v>12.181018712727282</v>
      </c>
      <c r="R1435" s="60">
        <v>307.28958333333327</v>
      </c>
      <c r="S1435" s="61">
        <v>2242.1691737499991</v>
      </c>
      <c r="T1435" s="91"/>
      <c r="U1435" s="89">
        <v>71244.12768948033</v>
      </c>
      <c r="V1435" s="77" t="s">
        <v>27</v>
      </c>
      <c r="W1435" s="80" t="s">
        <v>27</v>
      </c>
      <c r="X1435" s="86">
        <f t="shared" si="50"/>
        <v>12311.568272342731</v>
      </c>
    </row>
    <row r="1436" spans="1:24" x14ac:dyDescent="0.3">
      <c r="A1436" s="92">
        <v>2010</v>
      </c>
      <c r="B1436" s="100">
        <v>40363</v>
      </c>
      <c r="C1436" s="33">
        <v>7</v>
      </c>
      <c r="D1436" s="2">
        <v>4</v>
      </c>
      <c r="E1436" s="33">
        <v>185</v>
      </c>
      <c r="F1436" s="92">
        <v>550</v>
      </c>
      <c r="G1436" s="4">
        <v>19.230208333333334</v>
      </c>
      <c r="H1436" s="37">
        <v>306.58333333333337</v>
      </c>
      <c r="I1436" s="4">
        <v>23.643645833333338</v>
      </c>
      <c r="J1436" s="37">
        <v>9.4713888888888889</v>
      </c>
      <c r="K1436" s="4">
        <v>10.669166666666664</v>
      </c>
      <c r="L1436" s="37">
        <v>13.137569444444445</v>
      </c>
      <c r="M1436" s="4">
        <v>20.523958333333329</v>
      </c>
      <c r="N1436" s="63" t="s">
        <v>27</v>
      </c>
      <c r="O1436" s="6">
        <v>143.35535656565699</v>
      </c>
      <c r="P1436" s="37" t="s">
        <v>27</v>
      </c>
      <c r="Q1436" s="7">
        <f t="shared" si="49"/>
        <v>12.385902807272764</v>
      </c>
      <c r="R1436" s="60">
        <v>306.58333333333297</v>
      </c>
      <c r="S1436" s="61">
        <v>2237.0159499999972</v>
      </c>
      <c r="T1436" s="91"/>
      <c r="U1436" s="89">
        <v>71147.243868594756</v>
      </c>
      <c r="V1436" s="77" t="s">
        <v>27</v>
      </c>
      <c r="W1436" s="80" t="s">
        <v>27</v>
      </c>
      <c r="X1436" s="86">
        <f t="shared" si="50"/>
        <v>12323.954175150004</v>
      </c>
    </row>
    <row r="1437" spans="1:24" x14ac:dyDescent="0.3">
      <c r="A1437" s="92">
        <v>2010</v>
      </c>
      <c r="B1437" s="100">
        <v>40364</v>
      </c>
      <c r="C1437" s="33">
        <v>7</v>
      </c>
      <c r="D1437" s="2">
        <v>5</v>
      </c>
      <c r="E1437" s="33">
        <v>186</v>
      </c>
      <c r="F1437" s="92">
        <v>551</v>
      </c>
      <c r="G1437" s="4">
        <v>21.250625000000003</v>
      </c>
      <c r="H1437" s="37">
        <v>306.03958333333327</v>
      </c>
      <c r="I1437" s="4">
        <v>24.176666666666669</v>
      </c>
      <c r="J1437" s="37">
        <v>9.5229166666666654</v>
      </c>
      <c r="K1437" s="4">
        <v>10.486805555555556</v>
      </c>
      <c r="L1437" s="37">
        <v>13.396944444444438</v>
      </c>
      <c r="M1437" s="4">
        <v>20.294027777777774</v>
      </c>
      <c r="N1437" s="63" t="s">
        <v>27</v>
      </c>
      <c r="O1437" s="6">
        <v>145.72670025252501</v>
      </c>
      <c r="P1437" s="37" t="s">
        <v>27</v>
      </c>
      <c r="Q1437" s="7">
        <f t="shared" si="49"/>
        <v>12.590786901818159</v>
      </c>
      <c r="R1437" s="60">
        <v>306.03958333333327</v>
      </c>
      <c r="S1437" s="61">
        <v>2233.0484237499995</v>
      </c>
      <c r="T1437" s="91"/>
      <c r="U1437" s="89">
        <v>71050.360047709182</v>
      </c>
      <c r="V1437" s="77" t="s">
        <v>27</v>
      </c>
      <c r="W1437" s="80" t="s">
        <v>27</v>
      </c>
      <c r="X1437" s="86">
        <f t="shared" si="50"/>
        <v>12336.544962051821</v>
      </c>
    </row>
    <row r="1438" spans="1:24" x14ac:dyDescent="0.3">
      <c r="A1438" s="92">
        <v>2010</v>
      </c>
      <c r="B1438" s="100">
        <v>40365</v>
      </c>
      <c r="C1438" s="33">
        <v>7</v>
      </c>
      <c r="D1438" s="2">
        <v>6</v>
      </c>
      <c r="E1438" s="33">
        <v>187</v>
      </c>
      <c r="F1438" s="92">
        <v>552</v>
      </c>
      <c r="G1438" s="4">
        <v>21.136041666666667</v>
      </c>
      <c r="H1438" s="37">
        <v>305.5833333333332</v>
      </c>
      <c r="I1438" s="4">
        <v>25.209270833333331</v>
      </c>
      <c r="J1438" s="37">
        <v>9.518472222222222</v>
      </c>
      <c r="K1438" s="4">
        <v>10.618263888888889</v>
      </c>
      <c r="L1438" s="37">
        <v>13.422986111111115</v>
      </c>
      <c r="M1438" s="4">
        <v>21.26381944444444</v>
      </c>
      <c r="N1438" s="63" t="s">
        <v>27</v>
      </c>
      <c r="O1438" s="6">
        <v>148.09804393939399</v>
      </c>
      <c r="P1438" s="37" t="s">
        <v>27</v>
      </c>
      <c r="Q1438" s="7">
        <f t="shared" si="49"/>
        <v>12.79567099636364</v>
      </c>
      <c r="R1438" s="60">
        <v>305.5833333333332</v>
      </c>
      <c r="S1438" s="61">
        <v>2229.7193499999989</v>
      </c>
      <c r="T1438" s="91"/>
      <c r="U1438" s="89">
        <v>70953.476226823608</v>
      </c>
      <c r="V1438" s="77" t="s">
        <v>27</v>
      </c>
      <c r="W1438" s="80" t="s">
        <v>27</v>
      </c>
      <c r="X1438" s="86">
        <f t="shared" si="50"/>
        <v>12349.340633048185</v>
      </c>
    </row>
    <row r="1439" spans="1:24" x14ac:dyDescent="0.3">
      <c r="A1439" s="92">
        <v>2010</v>
      </c>
      <c r="B1439" s="100">
        <v>40366</v>
      </c>
      <c r="C1439" s="33">
        <v>7</v>
      </c>
      <c r="D1439" s="2">
        <v>7</v>
      </c>
      <c r="E1439" s="33">
        <v>188</v>
      </c>
      <c r="F1439" s="92">
        <v>553</v>
      </c>
      <c r="G1439" s="4">
        <v>20.965833333333332</v>
      </c>
      <c r="H1439" s="37">
        <v>305.04791666666665</v>
      </c>
      <c r="I1439" s="4">
        <v>25.16791666666667</v>
      </c>
      <c r="J1439" s="37">
        <v>9.4954166666666691</v>
      </c>
      <c r="K1439" s="4">
        <v>10.830625</v>
      </c>
      <c r="L1439" s="37">
        <v>13.049722222222222</v>
      </c>
      <c r="M1439" s="4">
        <v>21.062847222222221</v>
      </c>
      <c r="N1439" s="63" t="s">
        <v>27</v>
      </c>
      <c r="O1439" s="6">
        <v>150.469387626263</v>
      </c>
      <c r="P1439" s="37" t="s">
        <v>27</v>
      </c>
      <c r="Q1439" s="7">
        <f t="shared" si="49"/>
        <v>13.000555090909124</v>
      </c>
      <c r="R1439" s="60">
        <v>305.04791666666665</v>
      </c>
      <c r="S1439" s="61">
        <v>2225.8126287499999</v>
      </c>
      <c r="T1439" s="91"/>
      <c r="U1439" s="89">
        <v>70856.592405938034</v>
      </c>
      <c r="V1439" s="77" t="s">
        <v>27</v>
      </c>
      <c r="W1439" s="80" t="s">
        <v>27</v>
      </c>
      <c r="X1439" s="86">
        <f t="shared" si="50"/>
        <v>12362.341188139095</v>
      </c>
    </row>
    <row r="1440" spans="1:24" x14ac:dyDescent="0.3">
      <c r="A1440" s="92">
        <v>2010</v>
      </c>
      <c r="B1440" s="100">
        <v>40367</v>
      </c>
      <c r="C1440" s="33">
        <v>7</v>
      </c>
      <c r="D1440" s="2">
        <v>8</v>
      </c>
      <c r="E1440" s="33">
        <v>189</v>
      </c>
      <c r="F1440" s="92">
        <v>554</v>
      </c>
      <c r="G1440" s="4">
        <v>21.594999999999999</v>
      </c>
      <c r="H1440" s="37">
        <v>304.69166666666666</v>
      </c>
      <c r="I1440" s="4">
        <v>26.497395833333343</v>
      </c>
      <c r="J1440" s="37">
        <v>9.5918749999999999</v>
      </c>
      <c r="K1440" s="4">
        <v>10.966388888888888</v>
      </c>
      <c r="L1440" s="37">
        <v>13.147083333333335</v>
      </c>
      <c r="M1440" s="4">
        <v>21.642569444444444</v>
      </c>
      <c r="N1440" s="63" t="s">
        <v>27</v>
      </c>
      <c r="O1440" s="6">
        <v>152.84073131313099</v>
      </c>
      <c r="P1440" s="37" t="s">
        <v>27</v>
      </c>
      <c r="Q1440" s="7">
        <f t="shared" si="49"/>
        <v>13.205439185454518</v>
      </c>
      <c r="R1440" s="60">
        <v>304.69166666666666</v>
      </c>
      <c r="S1440" s="61">
        <v>2223.2132149999998</v>
      </c>
      <c r="T1440" s="91"/>
      <c r="U1440" s="89">
        <v>70759.70858505246</v>
      </c>
      <c r="V1440" s="77" t="s">
        <v>27</v>
      </c>
      <c r="W1440" s="80" t="s">
        <v>27</v>
      </c>
      <c r="X1440" s="86">
        <f t="shared" si="50"/>
        <v>12375.546627324549</v>
      </c>
    </row>
    <row r="1441" spans="1:24" x14ac:dyDescent="0.3">
      <c r="A1441" s="92">
        <v>2010</v>
      </c>
      <c r="B1441" s="100">
        <v>40368</v>
      </c>
      <c r="C1441" s="33">
        <v>7</v>
      </c>
      <c r="D1441" s="2">
        <v>9</v>
      </c>
      <c r="E1441" s="33">
        <v>190</v>
      </c>
      <c r="F1441" s="92">
        <v>555</v>
      </c>
      <c r="G1441" s="4">
        <v>21.692499999999999</v>
      </c>
      <c r="H1441" s="37">
        <v>303.99583333333351</v>
      </c>
      <c r="I1441" s="4">
        <v>26.610520833333332</v>
      </c>
      <c r="J1441" s="37">
        <v>9.6339583333333323</v>
      </c>
      <c r="K1441" s="4">
        <v>11.042916666666663</v>
      </c>
      <c r="L1441" s="37">
        <v>13.528819444444444</v>
      </c>
      <c r="M1441" s="4">
        <v>21.73138888888889</v>
      </c>
      <c r="N1441" s="63">
        <v>155.212075</v>
      </c>
      <c r="O1441" s="6">
        <v>155.212075</v>
      </c>
      <c r="P1441" s="37">
        <v>13.410323279999998</v>
      </c>
      <c r="Q1441" s="7">
        <f t="shared" si="49"/>
        <v>13.41032328</v>
      </c>
      <c r="R1441" s="60">
        <v>303.99583333333351</v>
      </c>
      <c r="S1441" s="61">
        <v>2218.1359975000009</v>
      </c>
      <c r="T1441" s="91"/>
      <c r="U1441" s="89">
        <v>70662.824764166886</v>
      </c>
      <c r="V1441" s="77">
        <v>6.0457624307591598E-3</v>
      </c>
      <c r="W1441" s="80">
        <v>1.8977904329123808E-4</v>
      </c>
      <c r="X1441" s="86">
        <f t="shared" si="50"/>
        <v>12388.95695060455</v>
      </c>
    </row>
    <row r="1442" spans="1:24" x14ac:dyDescent="0.3">
      <c r="A1442" s="92">
        <v>2010</v>
      </c>
      <c r="B1442" s="100">
        <v>40369</v>
      </c>
      <c r="C1442" s="33">
        <v>7</v>
      </c>
      <c r="D1442" s="2">
        <v>10</v>
      </c>
      <c r="E1442" s="33">
        <v>191</v>
      </c>
      <c r="F1442" s="92">
        <v>556</v>
      </c>
      <c r="G1442" s="4">
        <v>23.749583333333334</v>
      </c>
      <c r="H1442" s="37">
        <v>303.65416666666664</v>
      </c>
      <c r="I1442" s="4">
        <v>26.026979166666671</v>
      </c>
      <c r="J1442" s="37">
        <v>9.7077777777777801</v>
      </c>
      <c r="K1442" s="4">
        <v>11.060555555555554</v>
      </c>
      <c r="L1442" s="37">
        <v>13.880208333333329</v>
      </c>
      <c r="M1442" s="4">
        <v>21.969652777777778</v>
      </c>
      <c r="N1442" s="63" t="s">
        <v>27</v>
      </c>
      <c r="O1442" s="6">
        <v>180.77449375</v>
      </c>
      <c r="P1442" s="37" t="s">
        <v>27</v>
      </c>
      <c r="Q1442" s="7">
        <f t="shared" si="49"/>
        <v>15.618916260000001</v>
      </c>
      <c r="R1442" s="60">
        <v>303.65416666666664</v>
      </c>
      <c r="S1442" s="61">
        <v>2215.6429924999998</v>
      </c>
      <c r="T1442" s="91"/>
      <c r="U1442" s="89">
        <v>70565.940943281312</v>
      </c>
      <c r="V1442" s="77" t="s">
        <v>27</v>
      </c>
      <c r="W1442" s="80" t="s">
        <v>27</v>
      </c>
      <c r="X1442" s="86">
        <f t="shared" si="50"/>
        <v>12404.57586686455</v>
      </c>
    </row>
    <row r="1443" spans="1:24" x14ac:dyDescent="0.3">
      <c r="A1443" s="92">
        <v>2010</v>
      </c>
      <c r="B1443" s="100">
        <v>40370</v>
      </c>
      <c r="C1443" s="33">
        <v>7</v>
      </c>
      <c r="D1443" s="2">
        <v>11</v>
      </c>
      <c r="E1443" s="33">
        <v>192</v>
      </c>
      <c r="F1443" s="92">
        <v>557</v>
      </c>
      <c r="G1443" s="4">
        <v>24.790625000000006</v>
      </c>
      <c r="H1443" s="37">
        <v>303.05416666666662</v>
      </c>
      <c r="I1443" s="4">
        <v>26.607708333333335</v>
      </c>
      <c r="J1443" s="37">
        <v>9.9089184397163113</v>
      </c>
      <c r="K1443" s="4">
        <v>11.679920212765962</v>
      </c>
      <c r="L1443" s="37">
        <v>13.867070035460996</v>
      </c>
      <c r="M1443" s="4">
        <v>22.481826241134755</v>
      </c>
      <c r="N1443" s="63" t="s">
        <v>27</v>
      </c>
      <c r="O1443" s="6">
        <v>206.33691250000001</v>
      </c>
      <c r="P1443" s="37" t="s">
        <v>27</v>
      </c>
      <c r="Q1443" s="7">
        <f t="shared" si="49"/>
        <v>17.827509240000001</v>
      </c>
      <c r="R1443" s="60">
        <v>303.05416666666662</v>
      </c>
      <c r="S1443" s="61">
        <v>2211.2650324999995</v>
      </c>
      <c r="T1443" s="91"/>
      <c r="U1443" s="89">
        <v>70469.057122395738</v>
      </c>
      <c r="V1443" s="77" t="s">
        <v>27</v>
      </c>
      <c r="W1443" s="80" t="s">
        <v>27</v>
      </c>
      <c r="X1443" s="86">
        <f t="shared" si="50"/>
        <v>12422.40337610455</v>
      </c>
    </row>
    <row r="1444" spans="1:24" x14ac:dyDescent="0.3">
      <c r="A1444" s="92">
        <v>2010</v>
      </c>
      <c r="B1444" s="100">
        <v>40371</v>
      </c>
      <c r="C1444" s="33">
        <v>7</v>
      </c>
      <c r="D1444" s="2">
        <v>12</v>
      </c>
      <c r="E1444" s="33">
        <v>193</v>
      </c>
      <c r="F1444" s="92">
        <v>558</v>
      </c>
      <c r="G1444" s="4">
        <v>22.662291666666665</v>
      </c>
      <c r="H1444" s="37">
        <v>302.54166666666663</v>
      </c>
      <c r="I1444" s="4">
        <v>27.226979166666666</v>
      </c>
      <c r="J1444" s="37">
        <v>10.068888888888893</v>
      </c>
      <c r="K1444" s="4">
        <v>11.777569444444445</v>
      </c>
      <c r="L1444" s="37">
        <v>14.085625</v>
      </c>
      <c r="M1444" s="4">
        <v>23.167777777777783</v>
      </c>
      <c r="N1444" s="63" t="s">
        <v>27</v>
      </c>
      <c r="O1444" s="6">
        <v>231.89933124999999</v>
      </c>
      <c r="P1444" s="37" t="s">
        <v>27</v>
      </c>
      <c r="Q1444" s="7">
        <f t="shared" si="49"/>
        <v>20.03610222</v>
      </c>
      <c r="R1444" s="60">
        <v>302.54166666666663</v>
      </c>
      <c r="S1444" s="61">
        <v>2207.5255249999996</v>
      </c>
      <c r="T1444" s="91"/>
      <c r="U1444" s="89">
        <v>70372.173301510164</v>
      </c>
      <c r="V1444" s="77" t="s">
        <v>27</v>
      </c>
      <c r="W1444" s="80" t="s">
        <v>27</v>
      </c>
      <c r="X1444" s="86">
        <f t="shared" si="50"/>
        <v>12442.43947832455</v>
      </c>
    </row>
    <row r="1445" spans="1:24" x14ac:dyDescent="0.3">
      <c r="A1445" s="92">
        <v>2010</v>
      </c>
      <c r="B1445" s="100">
        <v>40372</v>
      </c>
      <c r="C1445" s="33">
        <v>7</v>
      </c>
      <c r="D1445" s="2">
        <v>13</v>
      </c>
      <c r="E1445" s="33">
        <v>194</v>
      </c>
      <c r="F1445" s="92">
        <v>559</v>
      </c>
      <c r="G1445" s="4">
        <v>17.638333333333339</v>
      </c>
      <c r="H1445" s="37">
        <v>302.01875000000001</v>
      </c>
      <c r="I1445" s="4">
        <v>23.448124999999997</v>
      </c>
      <c r="J1445" s="37">
        <v>10.168958333333334</v>
      </c>
      <c r="K1445" s="4">
        <v>11.600972222222223</v>
      </c>
      <c r="L1445" s="37">
        <v>14.648888888888889</v>
      </c>
      <c r="M1445" s="4">
        <v>21.31</v>
      </c>
      <c r="N1445" s="63">
        <v>257.46174999999999</v>
      </c>
      <c r="O1445" s="6">
        <v>257.46174999999999</v>
      </c>
      <c r="P1445" s="37">
        <v>22.244695199999999</v>
      </c>
      <c r="Q1445" s="7">
        <f t="shared" ref="Q1445:Q1462" si="51">O1445*60*60*24/10^6</f>
        <v>22.244695200000002</v>
      </c>
      <c r="R1445" s="60">
        <v>302.01875000000001</v>
      </c>
      <c r="S1445" s="61">
        <v>2203.7100112500002</v>
      </c>
      <c r="T1445" s="91"/>
      <c r="U1445" s="89">
        <v>70275.289480624589</v>
      </c>
      <c r="V1445" s="77">
        <v>1.0094202543184093E-2</v>
      </c>
      <c r="W1445" s="80">
        <v>3.1653651467537569E-4</v>
      </c>
      <c r="X1445" s="86">
        <f t="shared" si="50"/>
        <v>12464.684173524549</v>
      </c>
    </row>
    <row r="1446" spans="1:24" x14ac:dyDescent="0.3">
      <c r="A1446" s="92">
        <v>2010</v>
      </c>
      <c r="B1446" s="100">
        <v>40373</v>
      </c>
      <c r="C1446" s="33">
        <v>7</v>
      </c>
      <c r="D1446" s="2">
        <v>14</v>
      </c>
      <c r="E1446" s="33">
        <v>195</v>
      </c>
      <c r="F1446" s="92">
        <v>560</v>
      </c>
      <c r="G1446" s="4">
        <v>19.615208333333335</v>
      </c>
      <c r="H1446" s="37">
        <v>301.49791666666658</v>
      </c>
      <c r="I1446" s="4">
        <v>24.470520833333332</v>
      </c>
      <c r="J1446" s="37">
        <v>10.238749999999998</v>
      </c>
      <c r="K1446" s="4">
        <v>11.825902777777776</v>
      </c>
      <c r="L1446" s="37">
        <v>14.588958333333336</v>
      </c>
      <c r="M1446" s="4">
        <v>20.475069444444447</v>
      </c>
      <c r="N1446" s="63">
        <v>235.35842500000001</v>
      </c>
      <c r="O1446" s="6">
        <v>235.35842500000001</v>
      </c>
      <c r="P1446" s="37">
        <v>20.33496792</v>
      </c>
      <c r="Q1446" s="7">
        <f t="shared" si="51"/>
        <v>20.33496792</v>
      </c>
      <c r="R1446" s="60">
        <v>301.49791666666658</v>
      </c>
      <c r="S1446" s="61">
        <v>2199.9096987499993</v>
      </c>
      <c r="T1446" s="91"/>
      <c r="U1446" s="89">
        <v>70178.405659739015</v>
      </c>
      <c r="V1446" s="77">
        <v>9.2435466471894011E-3</v>
      </c>
      <c r="W1446" s="80">
        <v>2.8976104157444639E-4</v>
      </c>
      <c r="X1446" s="86">
        <f t="shared" si="50"/>
        <v>12485.019141444549</v>
      </c>
    </row>
    <row r="1447" spans="1:24" x14ac:dyDescent="0.3">
      <c r="A1447" s="92">
        <v>2010</v>
      </c>
      <c r="B1447" s="100">
        <v>40374</v>
      </c>
      <c r="C1447" s="33">
        <v>7</v>
      </c>
      <c r="D1447" s="2">
        <v>15</v>
      </c>
      <c r="E1447" s="33">
        <v>196</v>
      </c>
      <c r="F1447" s="92">
        <v>561</v>
      </c>
      <c r="G1447" s="4">
        <v>20.799791666666668</v>
      </c>
      <c r="H1447" s="37">
        <v>300.95416666666659</v>
      </c>
      <c r="I1447" s="4">
        <v>25.056354166666665</v>
      </c>
      <c r="J1447" s="37">
        <v>10.24326388888889</v>
      </c>
      <c r="K1447" s="4">
        <v>11.646736111111109</v>
      </c>
      <c r="L1447" s="37">
        <v>14.744097222222221</v>
      </c>
      <c r="M1447" s="4">
        <v>20.735763888888894</v>
      </c>
      <c r="N1447" s="63">
        <v>231.60415</v>
      </c>
      <c r="O1447" s="6">
        <v>231.60415</v>
      </c>
      <c r="P1447" s="37">
        <v>20.010598559999998</v>
      </c>
      <c r="Q1447" s="7">
        <f t="shared" si="51"/>
        <v>20.010598559999998</v>
      </c>
      <c r="R1447" s="60">
        <v>300.95416666666659</v>
      </c>
      <c r="S1447" s="61">
        <v>2195.9421724999993</v>
      </c>
      <c r="T1447" s="91"/>
      <c r="U1447" s="89">
        <v>70081.521838853441</v>
      </c>
      <c r="V1447" s="77">
        <v>9.1125343875602463E-3</v>
      </c>
      <c r="W1447" s="80">
        <v>2.8553316245061977E-4</v>
      </c>
      <c r="X1447" s="86">
        <f t="shared" si="50"/>
        <v>12505.029740004549</v>
      </c>
    </row>
    <row r="1448" spans="1:24" x14ac:dyDescent="0.3">
      <c r="A1448" s="92">
        <v>2010</v>
      </c>
      <c r="B1448" s="100">
        <v>40375</v>
      </c>
      <c r="C1448" s="33">
        <v>7</v>
      </c>
      <c r="D1448" s="2">
        <v>16</v>
      </c>
      <c r="E1448" s="33">
        <v>197</v>
      </c>
      <c r="F1448" s="92">
        <v>562</v>
      </c>
      <c r="G1448" s="4">
        <v>24.334791666666661</v>
      </c>
      <c r="H1448" s="37">
        <v>300.33124999999995</v>
      </c>
      <c r="I1448" s="4">
        <v>27.180416666666666</v>
      </c>
      <c r="J1448" s="37">
        <v>10.330972222222222</v>
      </c>
      <c r="K1448" s="4">
        <v>11.675902777777779</v>
      </c>
      <c r="L1448" s="37">
        <v>15.114166666666669</v>
      </c>
      <c r="M1448" s="4">
        <v>21.252291666666668</v>
      </c>
      <c r="N1448" s="63">
        <v>259.48254736842102</v>
      </c>
      <c r="O1448" s="6">
        <v>259.48254736842102</v>
      </c>
      <c r="P1448" s="37">
        <v>22.419292092631572</v>
      </c>
      <c r="Q1448" s="7">
        <f t="shared" si="51"/>
        <v>22.419292092631579</v>
      </c>
      <c r="R1448" s="60">
        <v>300.33124999999995</v>
      </c>
      <c r="S1448" s="61">
        <v>2191.3969987499995</v>
      </c>
      <c r="T1448" s="91"/>
      <c r="U1448" s="89">
        <v>69984.638017967867</v>
      </c>
      <c r="V1448" s="77">
        <v>1.0230593591859356E-2</v>
      </c>
      <c r="W1448" s="80">
        <v>3.2034590343777499E-4</v>
      </c>
      <c r="X1448" s="86">
        <f t="shared" si="50"/>
        <v>12527.44903209718</v>
      </c>
    </row>
    <row r="1449" spans="1:24" x14ac:dyDescent="0.3">
      <c r="A1449" s="92">
        <v>2010</v>
      </c>
      <c r="B1449" s="100">
        <v>40376</v>
      </c>
      <c r="C1449" s="33">
        <v>7</v>
      </c>
      <c r="D1449" s="2">
        <v>17</v>
      </c>
      <c r="E1449" s="33">
        <v>198</v>
      </c>
      <c r="F1449" s="92">
        <v>563</v>
      </c>
      <c r="G1449" s="4">
        <v>25.834166666666672</v>
      </c>
      <c r="H1449" s="37">
        <v>299.84791666666655</v>
      </c>
      <c r="I1449" s="4">
        <v>28.963958333333338</v>
      </c>
      <c r="J1449" s="37">
        <v>10.495208333333332</v>
      </c>
      <c r="K1449" s="4">
        <v>12.226597222222223</v>
      </c>
      <c r="L1449" s="37">
        <v>15.732847222222224</v>
      </c>
      <c r="M1449" s="4">
        <v>23.821666666666662</v>
      </c>
      <c r="N1449" s="63">
        <v>244.86498800000001</v>
      </c>
      <c r="O1449" s="6">
        <v>244.86498800000001</v>
      </c>
      <c r="P1449" s="37">
        <v>21.156334963199999</v>
      </c>
      <c r="Q1449" s="7">
        <f t="shared" si="51"/>
        <v>21.156334963200003</v>
      </c>
      <c r="R1449" s="60">
        <v>299.84791666666655</v>
      </c>
      <c r="S1449" s="61">
        <v>2187.8703087499989</v>
      </c>
      <c r="T1449" s="91"/>
      <c r="U1449" s="89">
        <v>69887.754197082293</v>
      </c>
      <c r="V1449" s="77">
        <v>9.6698304641682793E-3</v>
      </c>
      <c r="W1449" s="80">
        <v>3.0271876963651587E-4</v>
      </c>
      <c r="X1449" s="86">
        <f t="shared" si="50"/>
        <v>12548.60536706038</v>
      </c>
    </row>
    <row r="1450" spans="1:24" x14ac:dyDescent="0.3">
      <c r="A1450" s="92">
        <v>2010</v>
      </c>
      <c r="B1450" s="100">
        <v>40377</v>
      </c>
      <c r="C1450" s="33">
        <v>7</v>
      </c>
      <c r="D1450" s="2">
        <v>18</v>
      </c>
      <c r="E1450" s="33">
        <v>199</v>
      </c>
      <c r="F1450" s="92">
        <v>564</v>
      </c>
      <c r="G1450" s="4">
        <v>24.723125</v>
      </c>
      <c r="H1450" s="37">
        <v>299.40208333333334</v>
      </c>
      <c r="I1450" s="4">
        <v>28.572916666666668</v>
      </c>
      <c r="J1450" s="37">
        <v>10.694305555555554</v>
      </c>
      <c r="K1450" s="4">
        <v>12.020069444444447</v>
      </c>
      <c r="L1450" s="37">
        <v>15.46923611111111</v>
      </c>
      <c r="M1450" s="4">
        <v>23.748541666666664</v>
      </c>
      <c r="N1450" s="63">
        <v>294.73717777777802</v>
      </c>
      <c r="O1450" s="6">
        <v>294.73717777777802</v>
      </c>
      <c r="P1450" s="37">
        <v>25.465292160000018</v>
      </c>
      <c r="Q1450" s="7">
        <f t="shared" si="51"/>
        <v>25.465292160000018</v>
      </c>
      <c r="R1450" s="60">
        <v>299.40208333333334</v>
      </c>
      <c r="S1450" s="61">
        <v>2184.61724125</v>
      </c>
      <c r="T1450" s="91"/>
      <c r="U1450" s="89">
        <v>69790.870376196719</v>
      </c>
      <c r="V1450" s="77">
        <v>1.1656637913115261E-2</v>
      </c>
      <c r="W1450" s="80">
        <v>3.6487999107524181E-4</v>
      </c>
      <c r="X1450" s="86">
        <f t="shared" si="50"/>
        <v>12574.070659220381</v>
      </c>
    </row>
    <row r="1451" spans="1:24" x14ac:dyDescent="0.3">
      <c r="A1451" s="92">
        <v>2010</v>
      </c>
      <c r="B1451" s="100">
        <v>40378</v>
      </c>
      <c r="C1451" s="33">
        <v>7</v>
      </c>
      <c r="D1451" s="2">
        <v>19</v>
      </c>
      <c r="E1451" s="33">
        <v>200</v>
      </c>
      <c r="F1451" s="92">
        <v>565</v>
      </c>
      <c r="G1451" s="4">
        <v>23.948958333333334</v>
      </c>
      <c r="H1451" s="37">
        <v>299.17291666666677</v>
      </c>
      <c r="I1451" s="4">
        <v>28.482083333333328</v>
      </c>
      <c r="J1451" s="37">
        <v>10.679652777777781</v>
      </c>
      <c r="K1451" s="4">
        <v>12.029236111111109</v>
      </c>
      <c r="L1451" s="37">
        <v>15.761527777777777</v>
      </c>
      <c r="M1451" s="4">
        <v>24.639583333333334</v>
      </c>
      <c r="N1451" s="63">
        <v>399.71449999999999</v>
      </c>
      <c r="O1451" s="6">
        <v>399.71449999999999</v>
      </c>
      <c r="P1451" s="37">
        <v>34.535332799999992</v>
      </c>
      <c r="Q1451" s="7">
        <f t="shared" si="51"/>
        <v>34.535332799999999</v>
      </c>
      <c r="R1451" s="60">
        <v>299.17291666666677</v>
      </c>
      <c r="S1451" s="61">
        <v>2182.9451037500007</v>
      </c>
      <c r="T1451" s="91"/>
      <c r="U1451" s="89">
        <v>69693.986555311145</v>
      </c>
      <c r="V1451" s="77">
        <v>1.5820522806859881E-2</v>
      </c>
      <c r="W1451" s="80">
        <v>4.9552815826644906E-4</v>
      </c>
      <c r="X1451" s="86">
        <f t="shared" si="50"/>
        <v>12608.605992020381</v>
      </c>
    </row>
    <row r="1452" spans="1:24" x14ac:dyDescent="0.3">
      <c r="A1452" s="92">
        <v>2010</v>
      </c>
      <c r="B1452" s="100">
        <v>40379</v>
      </c>
      <c r="C1452" s="33">
        <v>7</v>
      </c>
      <c r="D1452" s="2">
        <v>20</v>
      </c>
      <c r="E1452" s="33">
        <v>201</v>
      </c>
      <c r="F1452" s="92">
        <v>566</v>
      </c>
      <c r="G1452" s="4">
        <v>25.964791666666667</v>
      </c>
      <c r="H1452" s="37">
        <v>298.72291666666666</v>
      </c>
      <c r="I1452" s="4">
        <v>29.201041666666665</v>
      </c>
      <c r="J1452" s="37">
        <v>10.819930555555556</v>
      </c>
      <c r="K1452" s="4">
        <v>12.068819444444445</v>
      </c>
      <c r="L1452" s="37">
        <v>15.697638888888889</v>
      </c>
      <c r="M1452" s="4">
        <v>25.032430555555553</v>
      </c>
      <c r="N1452" s="63">
        <v>371.403520833333</v>
      </c>
      <c r="O1452" s="6">
        <v>371.403520833333</v>
      </c>
      <c r="P1452" s="37">
        <v>32.089264199999974</v>
      </c>
      <c r="Q1452" s="7">
        <f t="shared" si="51"/>
        <v>32.089264199999967</v>
      </c>
      <c r="R1452" s="60">
        <v>298.72291666666666</v>
      </c>
      <c r="S1452" s="61">
        <v>2179.66163375</v>
      </c>
      <c r="T1452" s="91"/>
      <c r="U1452" s="89">
        <v>69597.102734425571</v>
      </c>
      <c r="V1452" s="77">
        <v>1.4722131042326961E-2</v>
      </c>
      <c r="W1452" s="80">
        <v>4.6107183976391755E-4</v>
      </c>
      <c r="X1452" s="86">
        <f t="shared" si="50"/>
        <v>12640.695256220381</v>
      </c>
    </row>
    <row r="1453" spans="1:24" x14ac:dyDescent="0.3">
      <c r="A1453" s="92">
        <v>2010</v>
      </c>
      <c r="B1453" s="100">
        <v>40380</v>
      </c>
      <c r="C1453" s="33">
        <v>7</v>
      </c>
      <c r="D1453" s="2">
        <v>21</v>
      </c>
      <c r="E1453" s="33">
        <v>202</v>
      </c>
      <c r="F1453" s="92">
        <v>567</v>
      </c>
      <c r="G1453" s="4">
        <v>28.068749999999998</v>
      </c>
      <c r="H1453" s="37">
        <v>298.04791666666671</v>
      </c>
      <c r="I1453" s="4">
        <v>30.823541666666664</v>
      </c>
      <c r="J1453" s="37">
        <v>11.138055555555555</v>
      </c>
      <c r="K1453" s="4">
        <v>12.149097222222222</v>
      </c>
      <c r="L1453" s="37">
        <v>15.973888888888892</v>
      </c>
      <c r="M1453" s="4">
        <v>26.255833333333332</v>
      </c>
      <c r="N1453" s="63">
        <v>419.58564000000001</v>
      </c>
      <c r="O1453" s="6">
        <v>419.58564000000001</v>
      </c>
      <c r="P1453" s="37">
        <v>36.252199296000001</v>
      </c>
      <c r="Q1453" s="7">
        <f t="shared" si="51"/>
        <v>36.252199296000001</v>
      </c>
      <c r="R1453" s="60">
        <v>298.04791666666671</v>
      </c>
      <c r="S1453" s="61">
        <v>2174.7364287500004</v>
      </c>
      <c r="T1453" s="91"/>
      <c r="U1453" s="89">
        <v>69500.218913539997</v>
      </c>
      <c r="V1453" s="77">
        <v>1.6669697907638913E-2</v>
      </c>
      <c r="W1453" s="80">
        <v>5.2161273536560572E-4</v>
      </c>
      <c r="X1453" s="86">
        <f t="shared" si="50"/>
        <v>12676.94745551638</v>
      </c>
    </row>
    <row r="1454" spans="1:24" x14ac:dyDescent="0.3">
      <c r="A1454" s="92">
        <v>2010</v>
      </c>
      <c r="B1454" s="100">
        <v>40381</v>
      </c>
      <c r="C1454" s="33">
        <v>7</v>
      </c>
      <c r="D1454" s="2">
        <v>22</v>
      </c>
      <c r="E1454" s="33">
        <v>203</v>
      </c>
      <c r="F1454" s="92">
        <v>568</v>
      </c>
      <c r="G1454" s="4">
        <v>22.946875000000002</v>
      </c>
      <c r="H1454" s="37">
        <v>297.76458333333335</v>
      </c>
      <c r="I1454" s="4">
        <v>26.087395833333332</v>
      </c>
      <c r="J1454" s="37">
        <v>11.166458333333333</v>
      </c>
      <c r="K1454" s="4">
        <v>12.332222222222223</v>
      </c>
      <c r="L1454" s="37">
        <v>15.914861111111108</v>
      </c>
      <c r="M1454" s="4">
        <v>24.495972222222221</v>
      </c>
      <c r="N1454" s="63">
        <v>395.34679999999997</v>
      </c>
      <c r="O1454" s="6">
        <v>395.34679999999997</v>
      </c>
      <c r="P1454" s="37">
        <v>34.157963519999996</v>
      </c>
      <c r="Q1454" s="7">
        <f t="shared" si="51"/>
        <v>34.157963519999996</v>
      </c>
      <c r="R1454" s="60">
        <v>297.76458333333335</v>
      </c>
      <c r="S1454" s="61">
        <v>2172.6690587499997</v>
      </c>
      <c r="T1454" s="91"/>
      <c r="U1454" s="89">
        <v>69403.335092654423</v>
      </c>
      <c r="V1454" s="77">
        <v>1.5721659671285637E-2</v>
      </c>
      <c r="W1454" s="80">
        <v>4.921660245058632E-4</v>
      </c>
      <c r="X1454" s="86">
        <f t="shared" si="50"/>
        <v>12711.105419036379</v>
      </c>
    </row>
    <row r="1455" spans="1:24" x14ac:dyDescent="0.3">
      <c r="A1455" s="92">
        <v>2010</v>
      </c>
      <c r="B1455" s="100">
        <v>40382</v>
      </c>
      <c r="C1455" s="33">
        <v>7</v>
      </c>
      <c r="D1455" s="2">
        <v>23</v>
      </c>
      <c r="E1455" s="33">
        <v>204</v>
      </c>
      <c r="F1455" s="92">
        <v>569</v>
      </c>
      <c r="G1455" s="4">
        <v>24.626458333333328</v>
      </c>
      <c r="H1455" s="37">
        <v>297.39583333333331</v>
      </c>
      <c r="I1455" s="4">
        <v>28.67947916666666</v>
      </c>
      <c r="J1455" s="37">
        <v>11.175069444444444</v>
      </c>
      <c r="K1455" s="4">
        <v>12.268819444444446</v>
      </c>
      <c r="L1455" s="37">
        <v>15.734166666666672</v>
      </c>
      <c r="M1455" s="4">
        <v>24.495277777777773</v>
      </c>
      <c r="N1455" s="63">
        <v>468.30041249999999</v>
      </c>
      <c r="O1455" s="6">
        <v>468.30041249999999</v>
      </c>
      <c r="P1455" s="37">
        <v>40.461155640000001</v>
      </c>
      <c r="Q1455" s="7">
        <f t="shared" si="51"/>
        <v>40.461155640000001</v>
      </c>
      <c r="R1455" s="60">
        <v>297.39583333333331</v>
      </c>
      <c r="S1455" s="61">
        <v>2169.9784374999999</v>
      </c>
      <c r="T1455" s="91"/>
      <c r="U1455" s="89">
        <v>69306.451271768849</v>
      </c>
      <c r="V1455" s="77">
        <v>1.8645879120630666E-2</v>
      </c>
      <c r="W1455" s="80">
        <v>5.8380071259659728E-4</v>
      </c>
      <c r="X1455" s="86">
        <f t="shared" si="50"/>
        <v>12751.566574676379</v>
      </c>
    </row>
    <row r="1456" spans="1:24" x14ac:dyDescent="0.3">
      <c r="A1456" s="92">
        <v>2010</v>
      </c>
      <c r="B1456" s="100">
        <v>40383</v>
      </c>
      <c r="C1456" s="33">
        <v>7</v>
      </c>
      <c r="D1456" s="2">
        <v>24</v>
      </c>
      <c r="E1456" s="33">
        <v>205</v>
      </c>
      <c r="F1456" s="92">
        <v>570</v>
      </c>
      <c r="G1456" s="4">
        <v>23.807708333333334</v>
      </c>
      <c r="H1456" s="37">
        <v>297.12916666666666</v>
      </c>
      <c r="I1456" s="4">
        <v>28.071458333333339</v>
      </c>
      <c r="J1456" s="37">
        <v>11.140625</v>
      </c>
      <c r="K1456" s="4">
        <v>12.530972222222223</v>
      </c>
      <c r="L1456" s="37">
        <v>16.09868055555555</v>
      </c>
      <c r="M1456" s="4">
        <v>24.486388888888893</v>
      </c>
      <c r="N1456" s="63">
        <v>639.78381000000002</v>
      </c>
      <c r="O1456" s="6">
        <v>639.78381000000002</v>
      </c>
      <c r="P1456" s="37">
        <v>55.277321183999995</v>
      </c>
      <c r="Q1456" s="7">
        <f t="shared" si="51"/>
        <v>55.277321184000002</v>
      </c>
      <c r="R1456" s="60">
        <v>297.12916666666666</v>
      </c>
      <c r="S1456" s="61">
        <v>2168.0326774999999</v>
      </c>
      <c r="T1456" s="91"/>
      <c r="U1456" s="89">
        <v>69209.567450883274</v>
      </c>
      <c r="V1456" s="77">
        <v>2.5496535065025559E-2</v>
      </c>
      <c r="W1456" s="80">
        <v>7.9869479350856037E-4</v>
      </c>
      <c r="X1456" s="86">
        <f t="shared" si="50"/>
        <v>12806.843895860378</v>
      </c>
    </row>
    <row r="1457" spans="1:24" x14ac:dyDescent="0.3">
      <c r="A1457" s="92">
        <v>2010</v>
      </c>
      <c r="B1457" s="100">
        <v>40384</v>
      </c>
      <c r="C1457" s="33">
        <v>7</v>
      </c>
      <c r="D1457" s="2">
        <v>25</v>
      </c>
      <c r="E1457" s="33">
        <v>206</v>
      </c>
      <c r="F1457" s="92">
        <v>571</v>
      </c>
      <c r="G1457" s="4">
        <v>21.393541666666664</v>
      </c>
      <c r="H1457" s="37">
        <v>296.76666666666659</v>
      </c>
      <c r="I1457" s="4">
        <v>26.343958333333337</v>
      </c>
      <c r="J1457" s="37">
        <v>11.218819444444444</v>
      </c>
      <c r="K1457" s="4">
        <v>12.571458333333334</v>
      </c>
      <c r="L1457" s="37">
        <v>16.317916666666665</v>
      </c>
      <c r="M1457" s="4">
        <v>24.044722222222223</v>
      </c>
      <c r="N1457" s="63">
        <v>757.98913333333303</v>
      </c>
      <c r="O1457" s="6">
        <v>757.98913333333303</v>
      </c>
      <c r="P1457" s="37">
        <v>65.490261119999971</v>
      </c>
      <c r="Q1457" s="7">
        <f t="shared" si="51"/>
        <v>65.490261119999971</v>
      </c>
      <c r="R1457" s="60">
        <v>296.76666666666659</v>
      </c>
      <c r="S1457" s="61">
        <v>2165.3876599999994</v>
      </c>
      <c r="T1457" s="91"/>
      <c r="U1457" s="89">
        <v>69112.6836299977</v>
      </c>
      <c r="V1457" s="77">
        <v>3.0244127797421728E-2</v>
      </c>
      <c r="W1457" s="80">
        <v>9.4758671896766789E-4</v>
      </c>
      <c r="X1457" s="86">
        <f t="shared" si="50"/>
        <v>12872.334156980378</v>
      </c>
    </row>
    <row r="1458" spans="1:24" x14ac:dyDescent="0.3">
      <c r="A1458" s="92">
        <v>2010</v>
      </c>
      <c r="B1458" s="100">
        <v>40385</v>
      </c>
      <c r="C1458" s="33">
        <v>7</v>
      </c>
      <c r="D1458" s="2">
        <v>26</v>
      </c>
      <c r="E1458" s="33">
        <v>207</v>
      </c>
      <c r="F1458" s="92">
        <v>572</v>
      </c>
      <c r="G1458" s="4">
        <v>19.010208333333338</v>
      </c>
      <c r="H1458" s="37">
        <v>296.42083333333329</v>
      </c>
      <c r="I1458" s="4">
        <v>23.72</v>
      </c>
      <c r="J1458" s="37">
        <v>11.199513888888889</v>
      </c>
      <c r="K1458" s="4">
        <v>12.742638888888889</v>
      </c>
      <c r="L1458" s="37">
        <v>16.58861111111111</v>
      </c>
      <c r="M1458" s="4">
        <v>22.057222222222219</v>
      </c>
      <c r="N1458" s="63">
        <v>620.87843333333296</v>
      </c>
      <c r="O1458" s="6">
        <v>620.87843333333296</v>
      </c>
      <c r="P1458" s="37">
        <v>53.643896639999966</v>
      </c>
      <c r="Q1458" s="7">
        <f t="shared" si="51"/>
        <v>53.643896639999966</v>
      </c>
      <c r="R1458" s="60">
        <v>296.42083333333329</v>
      </c>
      <c r="S1458" s="61">
        <v>2162.8642524999996</v>
      </c>
      <c r="T1458" s="91"/>
      <c r="U1458" s="89">
        <v>69015.799809112126</v>
      </c>
      <c r="V1458" s="77">
        <v>2.4802248489702649E-2</v>
      </c>
      <c r="W1458" s="80">
        <v>7.7726979602310402E-4</v>
      </c>
      <c r="X1458" s="86">
        <f t="shared" si="50"/>
        <v>12925.978053620378</v>
      </c>
    </row>
    <row r="1459" spans="1:24" x14ac:dyDescent="0.3">
      <c r="A1459" s="92">
        <v>2010</v>
      </c>
      <c r="B1459" s="100">
        <v>40386</v>
      </c>
      <c r="C1459" s="33">
        <v>7</v>
      </c>
      <c r="D1459" s="2">
        <v>27</v>
      </c>
      <c r="E1459" s="33">
        <v>208</v>
      </c>
      <c r="F1459" s="92">
        <v>573</v>
      </c>
      <c r="G1459" s="4">
        <v>20.74625</v>
      </c>
      <c r="H1459" s="37">
        <v>296.06458333333336</v>
      </c>
      <c r="I1459" s="4">
        <v>24.667291666666657</v>
      </c>
      <c r="J1459" s="37">
        <v>11.136180555555557</v>
      </c>
      <c r="K1459" s="4">
        <v>12.53375</v>
      </c>
      <c r="L1459" s="37">
        <v>16.451458333333335</v>
      </c>
      <c r="M1459" s="4">
        <v>22.027777777777775</v>
      </c>
      <c r="N1459" s="63">
        <v>609.70854999999995</v>
      </c>
      <c r="O1459" s="6">
        <v>609.70854999999995</v>
      </c>
      <c r="P1459" s="37">
        <v>52.678818719999995</v>
      </c>
      <c r="Q1459" s="7">
        <f t="shared" si="51"/>
        <v>52.678818719999995</v>
      </c>
      <c r="R1459" s="60">
        <v>296.06458333333336</v>
      </c>
      <c r="S1459" s="61">
        <v>2160.2648387499999</v>
      </c>
      <c r="T1459" s="91"/>
      <c r="U1459" s="89">
        <v>68918.915988226552</v>
      </c>
      <c r="V1459" s="77">
        <v>2.4385352098996199E-2</v>
      </c>
      <c r="W1459" s="80">
        <v>7.6435936295050173E-4</v>
      </c>
      <c r="X1459" s="86">
        <f t="shared" si="50"/>
        <v>12978.656872340378</v>
      </c>
    </row>
    <row r="1460" spans="1:24" x14ac:dyDescent="0.3">
      <c r="A1460" s="92">
        <v>2010</v>
      </c>
      <c r="B1460" s="100">
        <v>40387</v>
      </c>
      <c r="C1460" s="33">
        <v>7</v>
      </c>
      <c r="D1460" s="2">
        <v>28</v>
      </c>
      <c r="E1460" s="33">
        <v>209</v>
      </c>
      <c r="F1460" s="92">
        <v>574</v>
      </c>
      <c r="G1460" s="4">
        <v>21.970208333333343</v>
      </c>
      <c r="H1460" s="37">
        <v>295.96250000000009</v>
      </c>
      <c r="I1460" s="4">
        <v>24.877395833333338</v>
      </c>
      <c r="J1460" s="37">
        <v>11.268541666666669</v>
      </c>
      <c r="K1460" s="4">
        <v>12.343541666666665</v>
      </c>
      <c r="L1460" s="37">
        <v>16.445277777777779</v>
      </c>
      <c r="M1460" s="4">
        <v>21.719444444444438</v>
      </c>
      <c r="N1460" s="63">
        <v>821.19267500000001</v>
      </c>
      <c r="O1460" s="6">
        <v>821.19267500000001</v>
      </c>
      <c r="P1460" s="37">
        <v>70.951047119999998</v>
      </c>
      <c r="Q1460" s="7">
        <f t="shared" si="51"/>
        <v>70.951047119999998</v>
      </c>
      <c r="R1460" s="60">
        <v>295.96250000000009</v>
      </c>
      <c r="S1460" s="61">
        <v>2159.5199775000006</v>
      </c>
      <c r="T1460" s="91"/>
      <c r="U1460" s="89">
        <v>68822.032167340978</v>
      </c>
      <c r="V1460" s="77">
        <v>3.2855008455229713E-2</v>
      </c>
      <c r="W1460" s="80">
        <v>1.0309350782825232E-3</v>
      </c>
      <c r="X1460" s="86">
        <f t="shared" si="50"/>
        <v>13049.607919460377</v>
      </c>
    </row>
    <row r="1461" spans="1:24" x14ac:dyDescent="0.3">
      <c r="A1461" s="92">
        <v>2010</v>
      </c>
      <c r="B1461" s="100">
        <v>40388</v>
      </c>
      <c r="C1461" s="33">
        <v>7</v>
      </c>
      <c r="D1461" s="2">
        <v>29</v>
      </c>
      <c r="E1461" s="33">
        <v>210</v>
      </c>
      <c r="F1461" s="92">
        <v>575</v>
      </c>
      <c r="G1461" s="4">
        <v>22.707083333333333</v>
      </c>
      <c r="H1461" s="37">
        <v>296.92291666666665</v>
      </c>
      <c r="I1461" s="4">
        <v>25.850625000000001</v>
      </c>
      <c r="J1461" s="37">
        <v>11.703194444444447</v>
      </c>
      <c r="K1461" s="4">
        <v>12.968819444444447</v>
      </c>
      <c r="L1461" s="37">
        <v>16.363611111111108</v>
      </c>
      <c r="M1461" s="4">
        <v>22.898472222222221</v>
      </c>
      <c r="N1461" s="63">
        <v>729.12429999999995</v>
      </c>
      <c r="O1461" s="6">
        <v>729.12429999999995</v>
      </c>
      <c r="P1461" s="37">
        <v>62.996339519999992</v>
      </c>
      <c r="Q1461" s="7">
        <f t="shared" si="51"/>
        <v>62.996339519999999</v>
      </c>
      <c r="R1461" s="60">
        <v>296.92291666666665</v>
      </c>
      <c r="S1461" s="61">
        <v>2166.5277537499996</v>
      </c>
      <c r="T1461" s="91"/>
      <c r="U1461" s="89">
        <v>68725.148346455404</v>
      </c>
      <c r="V1461" s="77">
        <v>2.9077097863602665E-2</v>
      </c>
      <c r="W1461" s="80">
        <v>9.1664173938809865E-4</v>
      </c>
      <c r="X1461" s="86">
        <f t="shared" si="50"/>
        <v>13112.604258980376</v>
      </c>
    </row>
    <row r="1462" spans="1:24" x14ac:dyDescent="0.3">
      <c r="A1462" s="92">
        <v>2010</v>
      </c>
      <c r="B1462" s="100">
        <v>40389</v>
      </c>
      <c r="C1462" s="33">
        <v>7</v>
      </c>
      <c r="D1462" s="2">
        <v>30</v>
      </c>
      <c r="E1462" s="33">
        <v>211</v>
      </c>
      <c r="F1462" s="92">
        <v>576</v>
      </c>
      <c r="G1462" s="4">
        <v>21.676041666666677</v>
      </c>
      <c r="H1462" s="37">
        <v>296.36458333333331</v>
      </c>
      <c r="I1462" s="4">
        <v>25.166875000000005</v>
      </c>
      <c r="J1462" s="37">
        <v>11.758680555555555</v>
      </c>
      <c r="K1462" s="4">
        <v>13.134097222222222</v>
      </c>
      <c r="L1462" s="37">
        <v>16.174097222222226</v>
      </c>
      <c r="M1462" s="4">
        <v>22.892083333333336</v>
      </c>
      <c r="N1462" s="63" t="s">
        <v>27</v>
      </c>
      <c r="O1462" s="6">
        <v>772.19283600000006</v>
      </c>
      <c r="P1462" s="37" t="s">
        <v>27</v>
      </c>
      <c r="Q1462" s="7">
        <f t="shared" si="51"/>
        <v>66.717461030400003</v>
      </c>
      <c r="R1462" s="60">
        <v>296.36458333333331</v>
      </c>
      <c r="S1462" s="61">
        <v>2162.4538187499998</v>
      </c>
      <c r="T1462" s="91"/>
      <c r="U1462" s="89">
        <v>68628.26452556983</v>
      </c>
      <c r="V1462" s="77" t="s">
        <v>27</v>
      </c>
      <c r="W1462" s="80" t="s">
        <v>27</v>
      </c>
      <c r="X1462" s="86">
        <f t="shared" si="50"/>
        <v>13179.321720010776</v>
      </c>
    </row>
    <row r="1463" spans="1:24" x14ac:dyDescent="0.3">
      <c r="A1463" s="34">
        <v>2010</v>
      </c>
      <c r="B1463" s="29">
        <v>40390</v>
      </c>
      <c r="C1463" s="34">
        <v>7</v>
      </c>
      <c r="D1463" s="28">
        <v>31</v>
      </c>
      <c r="E1463" s="34">
        <v>212</v>
      </c>
      <c r="F1463" s="38">
        <v>212</v>
      </c>
      <c r="G1463" s="38">
        <v>17.694791666666664</v>
      </c>
      <c r="H1463" s="30"/>
      <c r="I1463" s="38"/>
      <c r="J1463" s="30">
        <v>19.933958333333333</v>
      </c>
      <c r="K1463" s="38">
        <v>19.884999999999994</v>
      </c>
      <c r="L1463" s="30">
        <v>19.942708333333321</v>
      </c>
      <c r="M1463" s="38">
        <v>20.688749999999995</v>
      </c>
      <c r="N1463" s="30">
        <v>379.04199999999997</v>
      </c>
      <c r="O1463" s="38">
        <v>379.04199999999997</v>
      </c>
      <c r="P1463" s="30">
        <v>32.749228799999997</v>
      </c>
      <c r="Q1463" s="38">
        <f t="shared" ref="Q1463:Q1526" si="52">O1463*60*60*24/10^6</f>
        <v>32.74922879999999</v>
      </c>
      <c r="R1463" s="31">
        <v>238.83103448275901</v>
      </c>
      <c r="S1463" s="48">
        <v>1742.6545249999999</v>
      </c>
      <c r="T1463" s="31">
        <v>80077</v>
      </c>
      <c r="U1463" s="94">
        <v>75962</v>
      </c>
      <c r="V1463" s="52">
        <v>1.8845628372944876E-2</v>
      </c>
      <c r="W1463" s="14">
        <v>4.3349470149209264E-4</v>
      </c>
      <c r="X1463" s="87">
        <f>Q1463</f>
        <v>32.74922879999999</v>
      </c>
    </row>
    <row r="1464" spans="1:24" x14ac:dyDescent="0.3">
      <c r="A1464" s="33">
        <v>2010</v>
      </c>
      <c r="B1464" s="24">
        <v>40391</v>
      </c>
      <c r="C1464" s="33">
        <v>8</v>
      </c>
      <c r="D1464" s="23">
        <v>1</v>
      </c>
      <c r="E1464" s="33">
        <v>213</v>
      </c>
      <c r="F1464" s="92">
        <v>213</v>
      </c>
      <c r="G1464" s="37">
        <v>20.820833333333333</v>
      </c>
      <c r="H1464" s="25"/>
      <c r="I1464" s="37"/>
      <c r="J1464" s="25">
        <v>19.87895833333333</v>
      </c>
      <c r="K1464" s="37">
        <v>19.85583333333334</v>
      </c>
      <c r="L1464" s="25">
        <v>19.826041666666672</v>
      </c>
      <c r="M1464" s="37">
        <v>21.569791666666674</v>
      </c>
      <c r="N1464" s="26">
        <v>76.2321666666667</v>
      </c>
      <c r="O1464" s="41">
        <v>76.2321666666667</v>
      </c>
      <c r="P1464" s="25">
        <v>6.5864592000000028</v>
      </c>
      <c r="Q1464" s="44">
        <f t="shared" si="52"/>
        <v>6.5864592000000028</v>
      </c>
      <c r="R1464" s="27">
        <v>238.5</v>
      </c>
      <c r="S1464" s="89">
        <v>1740.2391</v>
      </c>
      <c r="T1464" s="27"/>
      <c r="U1464" s="89">
        <v>75962</v>
      </c>
      <c r="V1464" s="51">
        <v>3.792017417106012E-3</v>
      </c>
      <c r="W1464" s="9">
        <v>8.7183584756470617E-5</v>
      </c>
      <c r="X1464" s="86">
        <f t="shared" ref="X1464:X1527" si="53">X1463+Q1464</f>
        <v>39.33568799999999</v>
      </c>
    </row>
    <row r="1465" spans="1:24" x14ac:dyDescent="0.3">
      <c r="A1465" s="33">
        <v>2010</v>
      </c>
      <c r="B1465" s="24">
        <v>40392</v>
      </c>
      <c r="C1465" s="33">
        <v>8</v>
      </c>
      <c r="D1465" s="23">
        <v>2</v>
      </c>
      <c r="E1465" s="33">
        <v>214</v>
      </c>
      <c r="F1465" s="92">
        <v>214</v>
      </c>
      <c r="G1465" s="37">
        <v>21.994791666666661</v>
      </c>
      <c r="H1465" s="25"/>
      <c r="I1465" s="37"/>
      <c r="J1465" s="25">
        <v>19.819791666666674</v>
      </c>
      <c r="K1465" s="37">
        <v>19.80333333333332</v>
      </c>
      <c r="L1465" s="25">
        <v>19.784999999999989</v>
      </c>
      <c r="M1465" s="37">
        <v>22.177916666666665</v>
      </c>
      <c r="N1465" s="26">
        <v>384.49207368421099</v>
      </c>
      <c r="O1465" s="41">
        <v>384.49207368421099</v>
      </c>
      <c r="P1465" s="25">
        <v>33.220115166315829</v>
      </c>
      <c r="Q1465" s="44">
        <f t="shared" si="52"/>
        <v>33.220115166315829</v>
      </c>
      <c r="R1465" s="27">
        <v>238.16896551724099</v>
      </c>
      <c r="S1465" s="89">
        <v>1737.8236750000001</v>
      </c>
      <c r="T1465" s="27"/>
      <c r="U1465" s="89">
        <v>75962</v>
      </c>
      <c r="V1465" s="51">
        <v>1.9134993708194499E-2</v>
      </c>
      <c r="W1465" s="9">
        <v>4.3972772597182562E-4</v>
      </c>
      <c r="X1465" s="86">
        <f t="shared" si="53"/>
        <v>72.555803166315826</v>
      </c>
    </row>
    <row r="1466" spans="1:24" x14ac:dyDescent="0.3">
      <c r="A1466" s="33">
        <v>2010</v>
      </c>
      <c r="B1466" s="24">
        <v>40393</v>
      </c>
      <c r="C1466" s="33">
        <v>8</v>
      </c>
      <c r="D1466" s="23">
        <v>3</v>
      </c>
      <c r="E1466" s="33">
        <v>215</v>
      </c>
      <c r="F1466" s="92">
        <v>215</v>
      </c>
      <c r="G1466" s="37">
        <v>24.123125000000005</v>
      </c>
      <c r="H1466" s="25"/>
      <c r="I1466" s="37"/>
      <c r="J1466" s="25">
        <v>19.736666666666661</v>
      </c>
      <c r="K1466" s="37">
        <v>19.785416666666659</v>
      </c>
      <c r="L1466" s="25">
        <v>19.745208333333331</v>
      </c>
      <c r="M1466" s="37">
        <v>23.364583333333332</v>
      </c>
      <c r="N1466" s="26">
        <v>402.210508333333</v>
      </c>
      <c r="O1466" s="41">
        <v>402.210508333333</v>
      </c>
      <c r="P1466" s="25">
        <v>34.750987919999972</v>
      </c>
      <c r="Q1466" s="44">
        <f t="shared" si="52"/>
        <v>34.750987919999972</v>
      </c>
      <c r="R1466" s="27">
        <v>238</v>
      </c>
      <c r="S1466" s="89">
        <v>1736.5907999999999</v>
      </c>
      <c r="T1466" s="27"/>
      <c r="U1466" s="89">
        <v>75962</v>
      </c>
      <c r="V1466" s="51">
        <v>2.002641992949326E-2</v>
      </c>
      <c r="W1466" s="9">
        <v>4.5999156886820204E-4</v>
      </c>
      <c r="X1466" s="86">
        <f t="shared" si="53"/>
        <v>107.3067910863158</v>
      </c>
    </row>
    <row r="1467" spans="1:24" x14ac:dyDescent="0.3">
      <c r="A1467" s="33">
        <v>2010</v>
      </c>
      <c r="B1467" s="24">
        <v>40394</v>
      </c>
      <c r="C1467" s="33">
        <v>8</v>
      </c>
      <c r="D1467" s="23">
        <v>4</v>
      </c>
      <c r="E1467" s="33">
        <v>216</v>
      </c>
      <c r="F1467" s="92">
        <v>216</v>
      </c>
      <c r="G1467" s="37">
        <v>23.261875000000003</v>
      </c>
      <c r="H1467" s="25"/>
      <c r="I1467" s="37"/>
      <c r="J1467" s="25">
        <v>19.694583333333334</v>
      </c>
      <c r="K1467" s="37">
        <v>19.923958333333331</v>
      </c>
      <c r="L1467" s="25">
        <v>19.887291666666673</v>
      </c>
      <c r="M1467" s="37">
        <v>23.970208333333332</v>
      </c>
      <c r="N1467" s="26">
        <v>487.8904</v>
      </c>
      <c r="O1467" s="41">
        <v>487.8904</v>
      </c>
      <c r="P1467" s="25">
        <v>42.15373056</v>
      </c>
      <c r="Q1467" s="44">
        <f t="shared" si="52"/>
        <v>42.15373056</v>
      </c>
      <c r="R1467" s="27">
        <v>238</v>
      </c>
      <c r="S1467" s="89">
        <v>1736.5907999999999</v>
      </c>
      <c r="T1467" s="27"/>
      <c r="U1467" s="89">
        <v>75962</v>
      </c>
      <c r="V1467" s="51">
        <v>2.430419561433431E-2</v>
      </c>
      <c r="W1467" s="9">
        <v>5.5798012702776387E-4</v>
      </c>
      <c r="X1467" s="86">
        <f t="shared" si="53"/>
        <v>149.46052164631578</v>
      </c>
    </row>
    <row r="1468" spans="1:24" x14ac:dyDescent="0.3">
      <c r="A1468" s="33">
        <v>2010</v>
      </c>
      <c r="B1468" s="24">
        <v>40395</v>
      </c>
      <c r="C1468" s="33">
        <v>8</v>
      </c>
      <c r="D1468" s="23">
        <v>5</v>
      </c>
      <c r="E1468" s="33">
        <v>217</v>
      </c>
      <c r="F1468" s="92">
        <v>217</v>
      </c>
      <c r="G1468" s="37">
        <v>22.581666666666667</v>
      </c>
      <c r="H1468" s="25"/>
      <c r="I1468" s="37"/>
      <c r="J1468" s="25">
        <v>19.791458333333342</v>
      </c>
      <c r="K1468" s="37">
        <v>19.78458333333332</v>
      </c>
      <c r="L1468" s="25">
        <v>19.827708333333327</v>
      </c>
      <c r="M1468" s="37">
        <v>23.983333333333331</v>
      </c>
      <c r="N1468" s="26" t="s">
        <v>27</v>
      </c>
      <c r="O1468" s="41">
        <v>492.351277083333</v>
      </c>
      <c r="P1468" s="25" t="s">
        <v>27</v>
      </c>
      <c r="Q1468" s="44">
        <f t="shared" si="52"/>
        <v>42.539150339999971</v>
      </c>
      <c r="R1468" s="27">
        <v>238</v>
      </c>
      <c r="S1468" s="89">
        <v>1736.5907999999999</v>
      </c>
      <c r="T1468" s="27"/>
      <c r="U1468" s="89">
        <v>75962</v>
      </c>
      <c r="V1468" s="51" t="s">
        <v>27</v>
      </c>
      <c r="W1468" s="9" t="s">
        <v>27</v>
      </c>
      <c r="X1468" s="86">
        <f t="shared" si="53"/>
        <v>191.99967198631575</v>
      </c>
    </row>
    <row r="1469" spans="1:24" x14ac:dyDescent="0.3">
      <c r="A1469" s="33">
        <v>2010</v>
      </c>
      <c r="B1469" s="24">
        <v>40396</v>
      </c>
      <c r="C1469" s="33">
        <v>8</v>
      </c>
      <c r="D1469" s="23">
        <v>6</v>
      </c>
      <c r="E1469" s="33">
        <v>218</v>
      </c>
      <c r="F1469" s="92">
        <v>218</v>
      </c>
      <c r="G1469" s="37">
        <v>16.376458333333336</v>
      </c>
      <c r="H1469" s="25"/>
      <c r="I1469" s="37"/>
      <c r="J1469" s="25">
        <v>19.900624999999998</v>
      </c>
      <c r="K1469" s="37">
        <v>19.817916666666672</v>
      </c>
      <c r="L1469" s="25">
        <v>19.776249999999997</v>
      </c>
      <c r="M1469" s="37">
        <v>21.354166666666668</v>
      </c>
      <c r="N1469" s="26" t="s">
        <v>27</v>
      </c>
      <c r="O1469" s="41">
        <v>496.81215416666703</v>
      </c>
      <c r="P1469" s="25" t="s">
        <v>27</v>
      </c>
      <c r="Q1469" s="44">
        <f t="shared" si="52"/>
        <v>42.924570120000034</v>
      </c>
      <c r="R1469" s="27">
        <v>238</v>
      </c>
      <c r="S1469" s="89">
        <v>1736.5907999999999</v>
      </c>
      <c r="T1469" s="27"/>
      <c r="U1469" s="89">
        <v>75962</v>
      </c>
      <c r="V1469" s="51" t="s">
        <v>27</v>
      </c>
      <c r="W1469" s="9" t="s">
        <v>27</v>
      </c>
      <c r="X1469" s="86">
        <f t="shared" si="53"/>
        <v>234.92424210631577</v>
      </c>
    </row>
    <row r="1470" spans="1:24" x14ac:dyDescent="0.3">
      <c r="A1470" s="33">
        <v>2010</v>
      </c>
      <c r="B1470" s="24">
        <v>40397</v>
      </c>
      <c r="C1470" s="33">
        <v>8</v>
      </c>
      <c r="D1470" s="23">
        <v>7</v>
      </c>
      <c r="E1470" s="33">
        <v>219</v>
      </c>
      <c r="F1470" s="92">
        <v>219</v>
      </c>
      <c r="G1470" s="37">
        <v>16.670208333333328</v>
      </c>
      <c r="H1470" s="25"/>
      <c r="I1470" s="37"/>
      <c r="J1470" s="25">
        <v>19.892291666666662</v>
      </c>
      <c r="K1470" s="37">
        <v>19.76479166666665</v>
      </c>
      <c r="L1470" s="25">
        <v>19.755624999999995</v>
      </c>
      <c r="M1470" s="37">
        <v>20.296249999999993</v>
      </c>
      <c r="N1470" s="26">
        <v>501.27303124999997</v>
      </c>
      <c r="O1470" s="41">
        <v>501.27303124999997</v>
      </c>
      <c r="P1470" s="25">
        <v>43.309989899999998</v>
      </c>
      <c r="Q1470" s="44">
        <f t="shared" si="52"/>
        <v>43.309989899999998</v>
      </c>
      <c r="R1470" s="27">
        <v>238</v>
      </c>
      <c r="S1470" s="89">
        <v>1736.5907999999999</v>
      </c>
      <c r="T1470" s="27"/>
      <c r="U1470" s="89">
        <v>75962</v>
      </c>
      <c r="V1470" s="51">
        <v>2.5006974122386436E-2</v>
      </c>
      <c r="W1470" s="9">
        <v>5.7328529041044307E-4</v>
      </c>
      <c r="X1470" s="86">
        <f t="shared" si="53"/>
        <v>278.23423200631578</v>
      </c>
    </row>
    <row r="1471" spans="1:24" x14ac:dyDescent="0.3">
      <c r="A1471" s="33">
        <v>2010</v>
      </c>
      <c r="B1471" s="24">
        <v>40398</v>
      </c>
      <c r="C1471" s="33">
        <v>8</v>
      </c>
      <c r="D1471" s="23">
        <v>8</v>
      </c>
      <c r="E1471" s="33">
        <v>220</v>
      </c>
      <c r="F1471" s="92">
        <v>220</v>
      </c>
      <c r="G1471" s="37">
        <v>20.051874999999999</v>
      </c>
      <c r="H1471" s="25"/>
      <c r="I1471" s="37"/>
      <c r="J1471" s="25">
        <v>19.761666666666674</v>
      </c>
      <c r="K1471" s="37">
        <v>19.948749999999997</v>
      </c>
      <c r="L1471" s="25">
        <v>19.929166666666664</v>
      </c>
      <c r="M1471" s="37">
        <v>20.396458333333332</v>
      </c>
      <c r="N1471" s="26">
        <v>610.44709354838699</v>
      </c>
      <c r="O1471" s="41">
        <v>610.44709354838699</v>
      </c>
      <c r="P1471" s="25">
        <v>52.742628882580632</v>
      </c>
      <c r="Q1471" s="44">
        <f t="shared" si="52"/>
        <v>52.742628882580632</v>
      </c>
      <c r="R1471" s="27">
        <v>238</v>
      </c>
      <c r="S1471" s="89">
        <v>1736.5907999999999</v>
      </c>
      <c r="T1471" s="27"/>
      <c r="U1471" s="89">
        <v>75962</v>
      </c>
      <c r="V1471" s="51">
        <v>3.0468025616272251E-2</v>
      </c>
      <c r="W1471" s="9">
        <v>6.9814316248456262E-4</v>
      </c>
      <c r="X1471" s="86">
        <f t="shared" si="53"/>
        <v>330.9768608888964</v>
      </c>
    </row>
    <row r="1472" spans="1:24" x14ac:dyDescent="0.3">
      <c r="A1472" s="33">
        <v>2010</v>
      </c>
      <c r="B1472" s="24">
        <v>40399</v>
      </c>
      <c r="C1472" s="33">
        <v>8</v>
      </c>
      <c r="D1472" s="23">
        <v>9</v>
      </c>
      <c r="E1472" s="33">
        <v>221</v>
      </c>
      <c r="F1472" s="92">
        <v>221</v>
      </c>
      <c r="G1472" s="37">
        <v>21.181250000000002</v>
      </c>
      <c r="H1472" s="25"/>
      <c r="I1472" s="37"/>
      <c r="J1472" s="25">
        <v>19.733750000000004</v>
      </c>
      <c r="K1472" s="37">
        <v>20.01520833333333</v>
      </c>
      <c r="L1472" s="25">
        <v>19.974374999999998</v>
      </c>
      <c r="M1472" s="37">
        <v>20.850624999999997</v>
      </c>
      <c r="N1472" s="26">
        <v>645.80531250000001</v>
      </c>
      <c r="O1472" s="41">
        <v>645.80531250000001</v>
      </c>
      <c r="P1472" s="25">
        <v>55.797578999999999</v>
      </c>
      <c r="Q1472" s="44">
        <f t="shared" si="52"/>
        <v>55.797578999999999</v>
      </c>
      <c r="R1472" s="27">
        <v>237.873056994819</v>
      </c>
      <c r="S1472" s="89">
        <v>1735.66455</v>
      </c>
      <c r="T1472" s="27"/>
      <c r="U1472" s="89">
        <v>75962</v>
      </c>
      <c r="V1472" s="51">
        <v>3.2248348101731279E-2</v>
      </c>
      <c r="W1472" s="9">
        <v>7.3858089911987357E-4</v>
      </c>
      <c r="X1472" s="86">
        <f t="shared" si="53"/>
        <v>386.77443988889638</v>
      </c>
    </row>
    <row r="1473" spans="1:24" x14ac:dyDescent="0.3">
      <c r="A1473" s="33">
        <v>2010</v>
      </c>
      <c r="B1473" s="24">
        <v>40400</v>
      </c>
      <c r="C1473" s="33">
        <v>8</v>
      </c>
      <c r="D1473" s="23">
        <v>10</v>
      </c>
      <c r="E1473" s="33">
        <v>222</v>
      </c>
      <c r="F1473" s="92">
        <v>222</v>
      </c>
      <c r="G1473" s="37">
        <v>22.502708333333331</v>
      </c>
      <c r="H1473" s="25"/>
      <c r="I1473" s="37"/>
      <c r="J1473" s="25">
        <v>19.647708333333334</v>
      </c>
      <c r="K1473" s="37">
        <v>20.348125000000017</v>
      </c>
      <c r="L1473" s="25">
        <v>20.020833333333336</v>
      </c>
      <c r="M1473" s="37">
        <v>22.207083333333333</v>
      </c>
      <c r="N1473" s="26" t="s">
        <v>27</v>
      </c>
      <c r="O1473" s="41">
        <v>781.84101874999999</v>
      </c>
      <c r="P1473" s="25" t="s">
        <v>27</v>
      </c>
      <c r="Q1473" s="44">
        <f t="shared" si="52"/>
        <v>67.551064019999998</v>
      </c>
      <c r="R1473" s="27">
        <v>237.62435233160599</v>
      </c>
      <c r="S1473" s="89">
        <v>1733.84984166667</v>
      </c>
      <c r="T1473" s="27"/>
      <c r="U1473" s="89">
        <v>75962</v>
      </c>
      <c r="V1473" s="51" t="s">
        <v>27</v>
      </c>
      <c r="W1473" s="9" t="s">
        <v>27</v>
      </c>
      <c r="X1473" s="86">
        <f t="shared" si="53"/>
        <v>454.32550390889639</v>
      </c>
    </row>
    <row r="1474" spans="1:24" x14ac:dyDescent="0.3">
      <c r="A1474" s="33">
        <v>2010</v>
      </c>
      <c r="B1474" s="3">
        <v>40401</v>
      </c>
      <c r="C1474" s="33">
        <v>8</v>
      </c>
      <c r="D1474" s="2">
        <v>11</v>
      </c>
      <c r="E1474" s="33">
        <v>223</v>
      </c>
      <c r="F1474" s="92">
        <v>223</v>
      </c>
      <c r="G1474" s="37">
        <v>23.956249999999997</v>
      </c>
      <c r="H1474" s="4"/>
      <c r="I1474" s="37"/>
      <c r="J1474" s="4">
        <v>19.823333333333341</v>
      </c>
      <c r="K1474" s="37">
        <v>20.207499999999992</v>
      </c>
      <c r="L1474" s="4">
        <v>20.102708333333336</v>
      </c>
      <c r="M1474" s="37">
        <v>23.000833333333333</v>
      </c>
      <c r="N1474" s="5">
        <v>917.87672499999996</v>
      </c>
      <c r="O1474" s="41">
        <v>917.87672499999996</v>
      </c>
      <c r="P1474" s="4">
        <v>79.304549039999984</v>
      </c>
      <c r="Q1474" s="44">
        <f t="shared" si="52"/>
        <v>79.304549039999998</v>
      </c>
      <c r="R1474" s="8">
        <v>237.37564766839401</v>
      </c>
      <c r="S1474" s="89">
        <v>1732.0351583333299</v>
      </c>
      <c r="T1474" s="27"/>
      <c r="U1474" s="89">
        <v>75962</v>
      </c>
      <c r="V1474" s="51">
        <v>4.5878549327159429E-2</v>
      </c>
      <c r="W1474" s="9">
        <v>1.0497377517805799E-3</v>
      </c>
      <c r="X1474" s="86">
        <f t="shared" si="53"/>
        <v>533.63005294889638</v>
      </c>
    </row>
    <row r="1475" spans="1:24" x14ac:dyDescent="0.3">
      <c r="A1475" s="33">
        <v>2010</v>
      </c>
      <c r="B1475" s="3">
        <v>40402</v>
      </c>
      <c r="C1475" s="33">
        <v>8</v>
      </c>
      <c r="D1475" s="2">
        <v>12</v>
      </c>
      <c r="E1475" s="33">
        <v>224</v>
      </c>
      <c r="F1475" s="92">
        <v>224</v>
      </c>
      <c r="G1475" s="37">
        <v>22.903541666666669</v>
      </c>
      <c r="H1475" s="4"/>
      <c r="I1475" s="37"/>
      <c r="J1475" s="4">
        <v>20.232500000000005</v>
      </c>
      <c r="K1475" s="37">
        <v>20.228749999999998</v>
      </c>
      <c r="L1475" s="4">
        <v>20.152500000000007</v>
      </c>
      <c r="M1475" s="37">
        <v>23.238749999999992</v>
      </c>
      <c r="N1475" s="5">
        <v>427.96409999999997</v>
      </c>
      <c r="O1475" s="41">
        <v>427.96409999999997</v>
      </c>
      <c r="P1475" s="4">
        <v>36.976098239999992</v>
      </c>
      <c r="Q1475" s="44">
        <f t="shared" si="52"/>
        <v>36.976098239999992</v>
      </c>
      <c r="R1475" s="8">
        <v>237.126943005181</v>
      </c>
      <c r="S1475" s="89">
        <v>1730.22045</v>
      </c>
      <c r="T1475" s="27"/>
      <c r="U1475" s="89">
        <v>75962</v>
      </c>
      <c r="V1475" s="51">
        <v>2.1401417591465754E-2</v>
      </c>
      <c r="W1475" s="9">
        <v>4.8944488942869672E-4</v>
      </c>
      <c r="X1475" s="86">
        <f t="shared" si="53"/>
        <v>570.60615118889632</v>
      </c>
    </row>
    <row r="1476" spans="1:24" x14ac:dyDescent="0.3">
      <c r="A1476" s="33">
        <v>2010</v>
      </c>
      <c r="B1476" s="3">
        <v>40403</v>
      </c>
      <c r="C1476" s="33">
        <v>8</v>
      </c>
      <c r="D1476" s="2">
        <v>13</v>
      </c>
      <c r="E1476" s="33">
        <v>225</v>
      </c>
      <c r="F1476" s="92">
        <v>225</v>
      </c>
      <c r="G1476" s="37">
        <v>22.004375000000007</v>
      </c>
      <c r="H1476" s="4"/>
      <c r="I1476" s="37"/>
      <c r="J1476" s="4">
        <v>20.444999999999997</v>
      </c>
      <c r="K1476" s="37">
        <v>20.715416666666663</v>
      </c>
      <c r="L1476" s="4">
        <v>20.693541666666661</v>
      </c>
      <c r="M1476" s="37">
        <v>21.284374999999997</v>
      </c>
      <c r="N1476" s="5">
        <v>646.51696666666703</v>
      </c>
      <c r="O1476" s="41">
        <v>646.51696666666703</v>
      </c>
      <c r="P1476" s="4">
        <v>55.859065920000027</v>
      </c>
      <c r="Q1476" s="44">
        <f t="shared" si="52"/>
        <v>55.859065920000035</v>
      </c>
      <c r="R1476" s="8">
        <v>237</v>
      </c>
      <c r="S1476" s="89">
        <v>1729.2942</v>
      </c>
      <c r="T1476" s="27"/>
      <c r="U1476" s="89">
        <v>75962</v>
      </c>
      <c r="V1476" s="51">
        <v>3.2346337359022141E-2</v>
      </c>
      <c r="W1476" s="9">
        <v>7.3939478863751249E-4</v>
      </c>
      <c r="X1476" s="86">
        <f t="shared" si="53"/>
        <v>626.46521710889635</v>
      </c>
    </row>
    <row r="1477" spans="1:24" x14ac:dyDescent="0.3">
      <c r="A1477" s="33">
        <v>2010</v>
      </c>
      <c r="B1477" s="3">
        <v>40404</v>
      </c>
      <c r="C1477" s="33">
        <v>8</v>
      </c>
      <c r="D1477" s="2">
        <v>14</v>
      </c>
      <c r="E1477" s="33">
        <v>226</v>
      </c>
      <c r="F1477" s="92">
        <v>226</v>
      </c>
      <c r="G1477" s="37">
        <v>22.714166666666671</v>
      </c>
      <c r="H1477" s="4"/>
      <c r="I1477" s="37"/>
      <c r="J1477" s="4">
        <v>20.616458333333327</v>
      </c>
      <c r="K1477" s="37">
        <v>21.101041666666664</v>
      </c>
      <c r="L1477" s="4">
        <v>21.114791666666665</v>
      </c>
      <c r="M1477" s="37">
        <v>21.039166666666667</v>
      </c>
      <c r="N1477" s="5">
        <v>1153.8219999999999</v>
      </c>
      <c r="O1477" s="41">
        <v>1153.8219999999999</v>
      </c>
      <c r="P1477" s="4">
        <v>99.690220799999992</v>
      </c>
      <c r="Q1477" s="44">
        <f t="shared" si="52"/>
        <v>99.690220799999992</v>
      </c>
      <c r="R1477" s="8">
        <v>236.747422680412</v>
      </c>
      <c r="S1477" s="89">
        <v>1727.4512416666701</v>
      </c>
      <c r="T1477" s="27"/>
      <c r="U1477" s="89">
        <v>75962</v>
      </c>
      <c r="V1477" s="51">
        <v>5.7755598087680791E-2</v>
      </c>
      <c r="W1477" s="9">
        <v>1.3195786310356353E-3</v>
      </c>
      <c r="X1477" s="86">
        <f t="shared" si="53"/>
        <v>726.15543790889637</v>
      </c>
    </row>
    <row r="1478" spans="1:24" x14ac:dyDescent="0.3">
      <c r="A1478" s="33">
        <v>2010</v>
      </c>
      <c r="B1478" s="3">
        <v>40405</v>
      </c>
      <c r="C1478" s="33">
        <v>8</v>
      </c>
      <c r="D1478" s="2">
        <v>15</v>
      </c>
      <c r="E1478" s="33">
        <v>227</v>
      </c>
      <c r="F1478" s="92">
        <v>227</v>
      </c>
      <c r="G1478" s="37">
        <v>24.437083333333334</v>
      </c>
      <c r="H1478" s="4"/>
      <c r="I1478" s="37"/>
      <c r="J1478" s="4">
        <v>20.816666666666666</v>
      </c>
      <c r="K1478" s="37">
        <v>21.175416666666667</v>
      </c>
      <c r="L1478" s="4">
        <v>21.253125000000001</v>
      </c>
      <c r="M1478" s="37">
        <v>21.697916666666668</v>
      </c>
      <c r="N1478" s="5">
        <v>1358.3082750000001</v>
      </c>
      <c r="O1478" s="41">
        <v>1358.3082750000001</v>
      </c>
      <c r="P1478" s="4">
        <v>117.35783496000001</v>
      </c>
      <c r="Q1478" s="44">
        <f t="shared" si="52"/>
        <v>117.35783496000002</v>
      </c>
      <c r="R1478" s="8">
        <v>236.252577319588</v>
      </c>
      <c r="S1478" s="89">
        <v>1723.8405583333299</v>
      </c>
      <c r="T1478" s="27"/>
      <c r="U1478" s="89">
        <v>75962</v>
      </c>
      <c r="V1478" s="51">
        <v>6.802425644099501E-2</v>
      </c>
      <c r="W1478" s="9">
        <v>1.5534411495437559E-3</v>
      </c>
      <c r="X1478" s="86">
        <f t="shared" si="53"/>
        <v>843.51327286889637</v>
      </c>
    </row>
    <row r="1479" spans="1:24" x14ac:dyDescent="0.3">
      <c r="A1479" s="33">
        <v>2010</v>
      </c>
      <c r="B1479" s="3">
        <v>40406</v>
      </c>
      <c r="C1479" s="33">
        <v>8</v>
      </c>
      <c r="D1479" s="2">
        <v>16</v>
      </c>
      <c r="E1479" s="33">
        <v>228</v>
      </c>
      <c r="F1479" s="92">
        <v>228</v>
      </c>
      <c r="G1479" s="37">
        <v>19.847500000000007</v>
      </c>
      <c r="H1479" s="4"/>
      <c r="I1479" s="37"/>
      <c r="J1479" s="4">
        <v>20.999166666666671</v>
      </c>
      <c r="K1479" s="37">
        <v>21.042916666666667</v>
      </c>
      <c r="L1479" s="4">
        <v>20.936041666666664</v>
      </c>
      <c r="M1479" s="37">
        <v>20.960833333333337</v>
      </c>
      <c r="N1479" s="5">
        <v>1528.35166</v>
      </c>
      <c r="O1479" s="41">
        <v>1528.35166</v>
      </c>
      <c r="P1479" s="4">
        <v>132.04958342399999</v>
      </c>
      <c r="Q1479" s="44">
        <f t="shared" si="52"/>
        <v>132.04958342399999</v>
      </c>
      <c r="R1479" s="8">
        <v>236</v>
      </c>
      <c r="S1479" s="89">
        <v>1721.9975999999999</v>
      </c>
      <c r="T1479" s="27"/>
      <c r="U1479" s="89">
        <v>75962</v>
      </c>
      <c r="V1479" s="51">
        <v>7.6577121657691552E-2</v>
      </c>
      <c r="W1479" s="9">
        <v>1.7479127553850081E-3</v>
      </c>
      <c r="X1479" s="86">
        <f t="shared" si="53"/>
        <v>975.56285629289641</v>
      </c>
    </row>
    <row r="1480" spans="1:24" x14ac:dyDescent="0.3">
      <c r="A1480" s="33">
        <v>2010</v>
      </c>
      <c r="B1480" s="3">
        <v>40407</v>
      </c>
      <c r="C1480" s="33">
        <v>8</v>
      </c>
      <c r="D1480" s="2">
        <v>17</v>
      </c>
      <c r="E1480" s="33">
        <v>229</v>
      </c>
      <c r="F1480" s="92">
        <v>229</v>
      </c>
      <c r="G1480" s="37">
        <v>18.591666666666672</v>
      </c>
      <c r="H1480" s="4"/>
      <c r="I1480" s="37"/>
      <c r="J1480" s="4">
        <v>20.914166666666656</v>
      </c>
      <c r="K1480" s="37">
        <v>20.807291666666668</v>
      </c>
      <c r="L1480" s="4">
        <v>20.75375</v>
      </c>
      <c r="M1480" s="37">
        <v>20.614166666666666</v>
      </c>
      <c r="N1480" s="5">
        <v>1590.63602666667</v>
      </c>
      <c r="O1480" s="41">
        <v>1590.63602666667</v>
      </c>
      <c r="P1480" s="4">
        <v>137.43095270400028</v>
      </c>
      <c r="Q1480" s="44">
        <f t="shared" si="52"/>
        <v>137.4309527040003</v>
      </c>
      <c r="R1480" s="8">
        <v>236</v>
      </c>
      <c r="S1480" s="89">
        <v>1721.9975999999999</v>
      </c>
      <c r="T1480" s="27"/>
      <c r="U1480" s="89">
        <v>75962</v>
      </c>
      <c r="V1480" s="51">
        <v>7.9736459919932515E-2</v>
      </c>
      <c r="W1480" s="9">
        <v>1.8191448165702914E-3</v>
      </c>
      <c r="X1480" s="86">
        <f t="shared" si="53"/>
        <v>1112.9938089968966</v>
      </c>
    </row>
    <row r="1481" spans="1:24" x14ac:dyDescent="0.3">
      <c r="A1481" s="33">
        <v>2010</v>
      </c>
      <c r="B1481" s="3">
        <v>40408</v>
      </c>
      <c r="C1481" s="33">
        <v>8</v>
      </c>
      <c r="D1481" s="2">
        <v>18</v>
      </c>
      <c r="E1481" s="33">
        <v>230</v>
      </c>
      <c r="F1481" s="92">
        <v>230</v>
      </c>
      <c r="G1481" s="37">
        <v>18.389374999999998</v>
      </c>
      <c r="H1481" s="4"/>
      <c r="I1481" s="37"/>
      <c r="J1481" s="4">
        <v>20.813333333333343</v>
      </c>
      <c r="K1481" s="37">
        <v>20.906666666666677</v>
      </c>
      <c r="L1481" s="4">
        <v>20.835833333333333</v>
      </c>
      <c r="M1481" s="37">
        <v>20.731666666666666</v>
      </c>
      <c r="N1481" s="5">
        <v>1521.9871928571399</v>
      </c>
      <c r="O1481" s="41">
        <v>1521.9871928571399</v>
      </c>
      <c r="P1481" s="4">
        <v>131.4996934628569</v>
      </c>
      <c r="Q1481" s="44">
        <f t="shared" si="52"/>
        <v>131.49969346285687</v>
      </c>
      <c r="R1481" s="8">
        <v>236</v>
      </c>
      <c r="S1481" s="89">
        <v>1721.9975999999999</v>
      </c>
      <c r="T1481" s="27"/>
      <c r="U1481" s="89">
        <v>75962</v>
      </c>
      <c r="V1481" s="51">
        <v>7.6332172995248374E-2</v>
      </c>
      <c r="W1481" s="9">
        <v>1.74063397682155E-3</v>
      </c>
      <c r="X1481" s="86">
        <f t="shared" si="53"/>
        <v>1244.4935024597535</v>
      </c>
    </row>
    <row r="1482" spans="1:24" x14ac:dyDescent="0.3">
      <c r="A1482" s="33">
        <v>2010</v>
      </c>
      <c r="B1482" s="3">
        <v>40409</v>
      </c>
      <c r="C1482" s="33">
        <v>8</v>
      </c>
      <c r="D1482" s="2">
        <v>19</v>
      </c>
      <c r="E1482" s="33">
        <v>231</v>
      </c>
      <c r="F1482" s="92">
        <v>231</v>
      </c>
      <c r="G1482" s="37">
        <v>18.797500000000003</v>
      </c>
      <c r="H1482" s="4"/>
      <c r="I1482" s="37"/>
      <c r="J1482" s="4">
        <v>20.810208333333328</v>
      </c>
      <c r="K1482" s="37">
        <v>20.910208333333333</v>
      </c>
      <c r="L1482" s="4">
        <v>20.85125</v>
      </c>
      <c r="M1482" s="37">
        <v>20.657499999999999</v>
      </c>
      <c r="N1482" s="5">
        <v>1822.2282250000001</v>
      </c>
      <c r="O1482" s="41">
        <v>1822.2282250000001</v>
      </c>
      <c r="P1482" s="4">
        <v>157.44051864000002</v>
      </c>
      <c r="Q1482" s="44">
        <f t="shared" si="52"/>
        <v>157.44051864000002</v>
      </c>
      <c r="R1482" s="8">
        <v>236</v>
      </c>
      <c r="S1482" s="89">
        <v>1721.9975999999999</v>
      </c>
      <c r="T1482" s="27"/>
      <c r="U1482" s="89">
        <v>75962</v>
      </c>
      <c r="V1482" s="51">
        <v>9.1434478360435237E-2</v>
      </c>
      <c r="W1482" s="9">
        <v>2.0840072615880062E-3</v>
      </c>
      <c r="X1482" s="86">
        <f t="shared" si="53"/>
        <v>1401.9340210997534</v>
      </c>
    </row>
    <row r="1483" spans="1:24" x14ac:dyDescent="0.3">
      <c r="A1483" s="33">
        <v>2010</v>
      </c>
      <c r="B1483" s="3">
        <v>40410</v>
      </c>
      <c r="C1483" s="33">
        <v>8</v>
      </c>
      <c r="D1483" s="2">
        <v>20</v>
      </c>
      <c r="E1483" s="33">
        <v>232</v>
      </c>
      <c r="F1483" s="92">
        <v>232</v>
      </c>
      <c r="G1483" s="37">
        <v>17.940833333333334</v>
      </c>
      <c r="H1483" s="4"/>
      <c r="I1483" s="37"/>
      <c r="J1483" s="4">
        <v>20.691041666666667</v>
      </c>
      <c r="K1483" s="37">
        <v>20.646041666666665</v>
      </c>
      <c r="L1483" s="4">
        <v>20.613958333333333</v>
      </c>
      <c r="M1483" s="37">
        <v>20.657083333333333</v>
      </c>
      <c r="N1483" s="5">
        <v>1235.6504649999999</v>
      </c>
      <c r="O1483" s="41">
        <v>1235.6504649999999</v>
      </c>
      <c r="P1483" s="4">
        <v>106.760200176</v>
      </c>
      <c r="Q1483" s="44">
        <f t="shared" si="52"/>
        <v>106.760200176</v>
      </c>
      <c r="R1483" s="8">
        <v>236</v>
      </c>
      <c r="S1483" s="89">
        <v>1721.9975999999999</v>
      </c>
      <c r="T1483" s="27"/>
      <c r="U1483" s="89">
        <v>75962</v>
      </c>
      <c r="V1483" s="51">
        <v>6.2031681783698389E-2</v>
      </c>
      <c r="W1483" s="9">
        <v>1.4131624713718809E-3</v>
      </c>
      <c r="X1483" s="86">
        <f t="shared" si="53"/>
        <v>1508.6942212757533</v>
      </c>
    </row>
    <row r="1484" spans="1:24" x14ac:dyDescent="0.3">
      <c r="A1484" s="33">
        <v>2010</v>
      </c>
      <c r="B1484" s="3">
        <v>40411</v>
      </c>
      <c r="C1484" s="33">
        <v>8</v>
      </c>
      <c r="D1484" s="2">
        <v>21</v>
      </c>
      <c r="E1484" s="33">
        <v>233</v>
      </c>
      <c r="F1484" s="92">
        <v>233</v>
      </c>
      <c r="G1484" s="37">
        <v>19.796666666666667</v>
      </c>
      <c r="H1484" s="4"/>
      <c r="I1484" s="37"/>
      <c r="J1484" s="4">
        <v>20.582291666666666</v>
      </c>
      <c r="K1484" s="37">
        <v>20.829583333333325</v>
      </c>
      <c r="L1484" s="4">
        <v>20.916666666666661</v>
      </c>
      <c r="M1484" s="37">
        <v>20.570208333333333</v>
      </c>
      <c r="N1484" s="5">
        <v>1491.2614000000001</v>
      </c>
      <c r="O1484" s="41">
        <v>1491.2614000000001</v>
      </c>
      <c r="P1484" s="4">
        <v>128.84498496000001</v>
      </c>
      <c r="Q1484" s="44">
        <f t="shared" si="52"/>
        <v>128.84498496000003</v>
      </c>
      <c r="R1484" s="8">
        <v>235.368556701031</v>
      </c>
      <c r="S1484" s="89">
        <v>1717.3902083333301</v>
      </c>
      <c r="T1484" s="27"/>
      <c r="U1484" s="89">
        <v>75962</v>
      </c>
      <c r="V1484" s="51">
        <v>7.490011669325046E-2</v>
      </c>
      <c r="W1484" s="9">
        <v>1.7054941548421553E-3</v>
      </c>
      <c r="X1484" s="86">
        <f t="shared" si="53"/>
        <v>1637.5392062357532</v>
      </c>
    </row>
    <row r="1485" spans="1:24" x14ac:dyDescent="0.3">
      <c r="A1485" s="33">
        <v>2010</v>
      </c>
      <c r="B1485" s="3">
        <v>40412</v>
      </c>
      <c r="C1485" s="33">
        <v>8</v>
      </c>
      <c r="D1485" s="2">
        <v>22</v>
      </c>
      <c r="E1485" s="33">
        <v>234</v>
      </c>
      <c r="F1485" s="92">
        <v>234</v>
      </c>
      <c r="G1485" s="37">
        <v>19.254999999999995</v>
      </c>
      <c r="H1485" s="4"/>
      <c r="I1485" s="37"/>
      <c r="J1485" s="4">
        <v>20.533750000000001</v>
      </c>
      <c r="K1485" s="37">
        <v>21.009375000000002</v>
      </c>
      <c r="L1485" s="4">
        <v>21.138333333333332</v>
      </c>
      <c r="M1485" s="37">
        <v>20.727916666666669</v>
      </c>
      <c r="N1485" s="5">
        <v>1868.6189999999999</v>
      </c>
      <c r="O1485" s="41">
        <v>1868.6189999999999</v>
      </c>
      <c r="P1485" s="4">
        <v>161.44868159999999</v>
      </c>
      <c r="Q1485" s="44">
        <f t="shared" si="52"/>
        <v>161.44868160000001</v>
      </c>
      <c r="R1485" s="8">
        <v>234.131443298969</v>
      </c>
      <c r="S1485" s="89">
        <v>1708.3634916666699</v>
      </c>
      <c r="T1485" s="27"/>
      <c r="U1485" s="89">
        <v>75962</v>
      </c>
      <c r="V1485" s="51">
        <v>9.3898872885934542E-2</v>
      </c>
      <c r="W1485" s="9">
        <v>2.1370624775287504E-3</v>
      </c>
      <c r="X1485" s="86">
        <f t="shared" si="53"/>
        <v>1798.9878878357533</v>
      </c>
    </row>
    <row r="1486" spans="1:24" x14ac:dyDescent="0.3">
      <c r="A1486" s="33">
        <v>2010</v>
      </c>
      <c r="B1486" s="3">
        <v>40413</v>
      </c>
      <c r="C1486" s="33">
        <v>8</v>
      </c>
      <c r="D1486" s="2">
        <v>23</v>
      </c>
      <c r="E1486" s="33">
        <v>235</v>
      </c>
      <c r="F1486" s="92">
        <v>235</v>
      </c>
      <c r="G1486" s="37">
        <v>17.990208333333339</v>
      </c>
      <c r="H1486" s="4"/>
      <c r="I1486" s="37"/>
      <c r="J1486" s="4">
        <v>20.537916666666664</v>
      </c>
      <c r="K1486" s="37">
        <v>20.571458333333329</v>
      </c>
      <c r="L1486" s="4">
        <v>20.545833333333331</v>
      </c>
      <c r="M1486" s="37">
        <v>20.606250000000006</v>
      </c>
      <c r="N1486" s="5">
        <v>1945.8888565217401</v>
      </c>
      <c r="O1486" s="41">
        <v>1945.8888565217401</v>
      </c>
      <c r="P1486" s="4">
        <v>168.12479720347832</v>
      </c>
      <c r="Q1486" s="44">
        <f t="shared" si="52"/>
        <v>168.12479720347832</v>
      </c>
      <c r="R1486" s="8">
        <v>233.5</v>
      </c>
      <c r="S1486" s="89">
        <v>1703.7561000000001</v>
      </c>
      <c r="T1486" s="27"/>
      <c r="U1486" s="89">
        <v>75962</v>
      </c>
      <c r="V1486" s="51">
        <v>9.7829234105635196E-2</v>
      </c>
      <c r="W1486" s="9">
        <v>2.2254328253720726E-3</v>
      </c>
      <c r="X1486" s="86">
        <f t="shared" si="53"/>
        <v>1967.1126850392316</v>
      </c>
    </row>
    <row r="1487" spans="1:24" x14ac:dyDescent="0.3">
      <c r="A1487" s="33">
        <v>2010</v>
      </c>
      <c r="B1487" s="3">
        <v>40414</v>
      </c>
      <c r="C1487" s="33">
        <v>8</v>
      </c>
      <c r="D1487" s="2">
        <v>24</v>
      </c>
      <c r="E1487" s="33">
        <v>236</v>
      </c>
      <c r="F1487" s="92">
        <v>236</v>
      </c>
      <c r="G1487" s="37">
        <v>17.950833333333339</v>
      </c>
      <c r="H1487" s="4"/>
      <c r="I1487" s="37"/>
      <c r="J1487" s="4">
        <v>20.402500000000003</v>
      </c>
      <c r="K1487" s="37">
        <v>20.562291666666667</v>
      </c>
      <c r="L1487" s="4">
        <v>20.575833333333328</v>
      </c>
      <c r="M1487" s="37">
        <v>20.85916666666667</v>
      </c>
      <c r="N1487" s="5" t="s">
        <v>27</v>
      </c>
      <c r="O1487" s="41">
        <v>2013.9597736413</v>
      </c>
      <c r="P1487" s="4" t="s">
        <v>27</v>
      </c>
      <c r="Q1487" s="44">
        <f t="shared" si="52"/>
        <v>174.0061244426083</v>
      </c>
      <c r="R1487" s="8">
        <v>233.542387543253</v>
      </c>
      <c r="S1487" s="89">
        <v>1704.0653645833299</v>
      </c>
      <c r="T1487" s="27"/>
      <c r="U1487" s="89">
        <v>75962</v>
      </c>
      <c r="V1487" s="51" t="s">
        <v>27</v>
      </c>
      <c r="W1487" s="9" t="s">
        <v>27</v>
      </c>
      <c r="X1487" s="86">
        <f t="shared" si="53"/>
        <v>2141.1188094818399</v>
      </c>
    </row>
    <row r="1488" spans="1:24" x14ac:dyDescent="0.3">
      <c r="A1488" s="33">
        <v>2010</v>
      </c>
      <c r="B1488" s="3">
        <v>40415</v>
      </c>
      <c r="C1488" s="33">
        <v>8</v>
      </c>
      <c r="D1488" s="2">
        <v>25</v>
      </c>
      <c r="E1488" s="33">
        <v>237</v>
      </c>
      <c r="F1488" s="92">
        <v>237</v>
      </c>
      <c r="G1488" s="37">
        <v>17.752708333333334</v>
      </c>
      <c r="H1488" s="4"/>
      <c r="I1488" s="37"/>
      <c r="J1488" s="4">
        <v>20.372708333333332</v>
      </c>
      <c r="K1488" s="37">
        <v>20.576666666666664</v>
      </c>
      <c r="L1488" s="4">
        <v>20.617916666666655</v>
      </c>
      <c r="M1488" s="37">
        <v>20.373125000000005</v>
      </c>
      <c r="N1488" s="5" t="s">
        <v>27</v>
      </c>
      <c r="O1488" s="41">
        <v>2082.0306907608701</v>
      </c>
      <c r="P1488" s="4" t="s">
        <v>27</v>
      </c>
      <c r="Q1488" s="44">
        <f t="shared" si="52"/>
        <v>179.88745168173918</v>
      </c>
      <c r="R1488" s="8">
        <v>233.62543252595199</v>
      </c>
      <c r="S1488" s="89">
        <v>1704.6713500000001</v>
      </c>
      <c r="T1488" s="27"/>
      <c r="U1488" s="89">
        <v>75962</v>
      </c>
      <c r="V1488" s="51" t="s">
        <v>27</v>
      </c>
      <c r="W1488" s="9" t="s">
        <v>27</v>
      </c>
      <c r="X1488" s="86">
        <f t="shared" si="53"/>
        <v>2321.006261163579</v>
      </c>
    </row>
    <row r="1489" spans="1:24" x14ac:dyDescent="0.3">
      <c r="A1489" s="33">
        <v>2010</v>
      </c>
      <c r="B1489" s="3">
        <v>40416</v>
      </c>
      <c r="C1489" s="33">
        <v>8</v>
      </c>
      <c r="D1489" s="2">
        <v>26</v>
      </c>
      <c r="E1489" s="33">
        <v>238</v>
      </c>
      <c r="F1489" s="92">
        <v>238</v>
      </c>
      <c r="G1489" s="37">
        <v>14.288541666666665</v>
      </c>
      <c r="H1489" s="4"/>
      <c r="I1489" s="37"/>
      <c r="J1489" s="4">
        <v>20.350208333333327</v>
      </c>
      <c r="K1489" s="37">
        <v>20.38708333333334</v>
      </c>
      <c r="L1489" s="4">
        <v>20.362291666666671</v>
      </c>
      <c r="M1489" s="37">
        <v>19.998541666666664</v>
      </c>
      <c r="N1489" s="5" t="s">
        <v>27</v>
      </c>
      <c r="O1489" s="41">
        <v>2150.10160788043</v>
      </c>
      <c r="P1489" s="4" t="s">
        <v>27</v>
      </c>
      <c r="Q1489" s="44">
        <f t="shared" si="52"/>
        <v>185.76877892086915</v>
      </c>
      <c r="R1489" s="8">
        <v>233.70847750865099</v>
      </c>
      <c r="S1489" s="89">
        <v>1705.2772583333301</v>
      </c>
      <c r="T1489" s="27"/>
      <c r="U1489" s="89">
        <v>75962</v>
      </c>
      <c r="V1489" s="51" t="s">
        <v>27</v>
      </c>
      <c r="W1489" s="9" t="s">
        <v>27</v>
      </c>
      <c r="X1489" s="86">
        <f t="shared" si="53"/>
        <v>2506.7750400844479</v>
      </c>
    </row>
    <row r="1490" spans="1:24" x14ac:dyDescent="0.3">
      <c r="A1490" s="33">
        <v>2010</v>
      </c>
      <c r="B1490" s="3">
        <v>40417</v>
      </c>
      <c r="C1490" s="33">
        <v>8</v>
      </c>
      <c r="D1490" s="2">
        <v>27</v>
      </c>
      <c r="E1490" s="33">
        <v>239</v>
      </c>
      <c r="F1490" s="92">
        <v>239</v>
      </c>
      <c r="G1490" s="37">
        <v>15.646375000000001</v>
      </c>
      <c r="H1490" s="4"/>
      <c r="I1490" s="37"/>
      <c r="J1490" s="4">
        <v>20.248125000000002</v>
      </c>
      <c r="K1490" s="37">
        <v>20.429374999999997</v>
      </c>
      <c r="L1490" s="4">
        <v>20.463541666666664</v>
      </c>
      <c r="M1490" s="37">
        <v>19.826458333333331</v>
      </c>
      <c r="N1490" s="5">
        <v>2218.172525</v>
      </c>
      <c r="O1490" s="41">
        <v>2218.172525</v>
      </c>
      <c r="P1490" s="4">
        <v>191.65010615999998</v>
      </c>
      <c r="Q1490" s="44">
        <f t="shared" si="52"/>
        <v>191.65010616000001</v>
      </c>
      <c r="R1490" s="8">
        <v>233.79152249135001</v>
      </c>
      <c r="S1490" s="89">
        <v>1705.8832416666701</v>
      </c>
      <c r="T1490" s="27"/>
      <c r="U1490" s="89">
        <v>75962</v>
      </c>
      <c r="V1490" s="51">
        <v>0.11173545077870108</v>
      </c>
      <c r="W1490" s="9">
        <v>2.5368324264404374E-3</v>
      </c>
      <c r="X1490" s="86">
        <f t="shared" si="53"/>
        <v>2698.4251462444481</v>
      </c>
    </row>
    <row r="1491" spans="1:24" x14ac:dyDescent="0.3">
      <c r="A1491" s="33">
        <v>2010</v>
      </c>
      <c r="B1491" s="3">
        <v>40418</v>
      </c>
      <c r="C1491" s="33">
        <v>8</v>
      </c>
      <c r="D1491" s="2">
        <v>28</v>
      </c>
      <c r="E1491" s="33">
        <v>240</v>
      </c>
      <c r="F1491" s="92">
        <v>240</v>
      </c>
      <c r="G1491" s="37">
        <v>20.500208333333337</v>
      </c>
      <c r="H1491" s="4"/>
      <c r="I1491" s="37"/>
      <c r="J1491" s="4">
        <v>20.201249999999991</v>
      </c>
      <c r="K1491" s="37">
        <v>20.138124999999999</v>
      </c>
      <c r="L1491" s="4">
        <v>20.11708333333333</v>
      </c>
      <c r="M1491" s="37">
        <v>21.062291666666663</v>
      </c>
      <c r="N1491" s="5">
        <v>2092.4931423076901</v>
      </c>
      <c r="O1491" s="41">
        <v>2092.4931423076901</v>
      </c>
      <c r="P1491" s="4">
        <v>180.79140749538442</v>
      </c>
      <c r="Q1491" s="44">
        <f t="shared" si="52"/>
        <v>180.79140749538442</v>
      </c>
      <c r="R1491" s="8">
        <v>233.87456747404801</v>
      </c>
      <c r="S1491" s="89">
        <v>1706.4891500000001</v>
      </c>
      <c r="T1491" s="27"/>
      <c r="U1491" s="89">
        <v>75962</v>
      </c>
      <c r="V1491" s="51">
        <v>0.10545598307376523</v>
      </c>
      <c r="W1491" s="9">
        <v>2.3930981002076896E-3</v>
      </c>
      <c r="X1491" s="86">
        <f t="shared" si="53"/>
        <v>2879.2165537398323</v>
      </c>
    </row>
    <row r="1492" spans="1:24" x14ac:dyDescent="0.3">
      <c r="A1492" s="33">
        <v>2010</v>
      </c>
      <c r="B1492" s="3">
        <v>40419</v>
      </c>
      <c r="C1492" s="33">
        <v>8</v>
      </c>
      <c r="D1492" s="2">
        <v>29</v>
      </c>
      <c r="E1492" s="33">
        <v>241</v>
      </c>
      <c r="F1492" s="92">
        <v>241</v>
      </c>
      <c r="G1492" s="37">
        <v>22.244583333333328</v>
      </c>
      <c r="H1492" s="4"/>
      <c r="I1492" s="37"/>
      <c r="J1492" s="4">
        <v>20.260625000000001</v>
      </c>
      <c r="K1492" s="37">
        <v>20.181041666666662</v>
      </c>
      <c r="L1492" s="4">
        <v>20.175000000000001</v>
      </c>
      <c r="M1492" s="37">
        <v>21.534791666666663</v>
      </c>
      <c r="N1492" s="5">
        <v>2001.92392857143</v>
      </c>
      <c r="O1492" s="41">
        <v>2001.92392857143</v>
      </c>
      <c r="P1492" s="4">
        <v>172.96622742857156</v>
      </c>
      <c r="Q1492" s="44">
        <f t="shared" si="52"/>
        <v>172.96622742857156</v>
      </c>
      <c r="R1492" s="8">
        <v>233.957612456747</v>
      </c>
      <c r="S1492" s="89">
        <v>1707.09513541667</v>
      </c>
      <c r="T1492" s="27"/>
      <c r="U1492" s="89">
        <v>75962</v>
      </c>
      <c r="V1492" s="51">
        <v>0.1009407140081726</v>
      </c>
      <c r="W1492" s="9">
        <v>2.2895178260613587E-3</v>
      </c>
      <c r="X1492" s="86">
        <f t="shared" si="53"/>
        <v>3052.1827811684038</v>
      </c>
    </row>
    <row r="1493" spans="1:24" x14ac:dyDescent="0.3">
      <c r="A1493" s="33">
        <v>2010</v>
      </c>
      <c r="B1493" s="3">
        <v>40420</v>
      </c>
      <c r="C1493" s="33">
        <v>8</v>
      </c>
      <c r="D1493" s="2">
        <v>30</v>
      </c>
      <c r="E1493" s="33">
        <v>242</v>
      </c>
      <c r="F1493" s="92">
        <v>242</v>
      </c>
      <c r="G1493" s="37">
        <v>25.532499999999999</v>
      </c>
      <c r="H1493" s="4"/>
      <c r="I1493" s="37"/>
      <c r="J1493" s="4">
        <v>20.421874999999996</v>
      </c>
      <c r="K1493" s="37">
        <v>20.362500000000008</v>
      </c>
      <c r="L1493" s="4">
        <v>20.328541666666656</v>
      </c>
      <c r="M1493" s="37">
        <v>22.492291666666659</v>
      </c>
      <c r="N1493" s="5">
        <v>1919.0779666666699</v>
      </c>
      <c r="O1493" s="41">
        <v>1919.0779666666699</v>
      </c>
      <c r="P1493" s="4">
        <v>165.80833632000028</v>
      </c>
      <c r="Q1493" s="44">
        <f t="shared" si="52"/>
        <v>165.80833632000025</v>
      </c>
      <c r="R1493" s="8">
        <v>234</v>
      </c>
      <c r="S1493" s="89">
        <v>1707.4043999999999</v>
      </c>
      <c r="T1493" s="27"/>
      <c r="U1493" s="89">
        <v>75962</v>
      </c>
      <c r="V1493" s="51">
        <v>9.6810651936587458E-2</v>
      </c>
      <c r="W1493" s="9">
        <v>2.1947703164826595E-3</v>
      </c>
      <c r="X1493" s="86">
        <f t="shared" si="53"/>
        <v>3217.9911174884041</v>
      </c>
    </row>
    <row r="1494" spans="1:24" x14ac:dyDescent="0.3">
      <c r="A1494" s="33">
        <v>2010</v>
      </c>
      <c r="B1494" s="3">
        <v>40421</v>
      </c>
      <c r="C1494" s="33">
        <v>8</v>
      </c>
      <c r="D1494" s="2">
        <v>31</v>
      </c>
      <c r="E1494" s="33">
        <v>243</v>
      </c>
      <c r="F1494" s="92">
        <v>243</v>
      </c>
      <c r="G1494" s="37">
        <v>25.130624999999995</v>
      </c>
      <c r="H1494" s="4"/>
      <c r="I1494" s="37"/>
      <c r="J1494" s="4">
        <v>20.665833333333328</v>
      </c>
      <c r="K1494" s="37">
        <v>20.616250000000008</v>
      </c>
      <c r="L1494" s="4">
        <v>20.588749999999994</v>
      </c>
      <c r="M1494" s="37">
        <v>22.587708333333335</v>
      </c>
      <c r="N1494" s="5">
        <v>1969.4526642857099</v>
      </c>
      <c r="O1494" s="41">
        <v>1969.4526642857099</v>
      </c>
      <c r="P1494" s="4">
        <v>170.16071019428531</v>
      </c>
      <c r="Q1494" s="44">
        <f t="shared" si="52"/>
        <v>170.16071019428534</v>
      </c>
      <c r="R1494" s="8">
        <v>234</v>
      </c>
      <c r="S1494" s="89">
        <v>1707.4043999999999</v>
      </c>
      <c r="T1494" s="27"/>
      <c r="U1494" s="89">
        <v>75962</v>
      </c>
      <c r="V1494" s="51">
        <v>9.940034677228976E-2</v>
      </c>
      <c r="W1494" s="9">
        <v>2.252381780402542E-3</v>
      </c>
      <c r="X1494" s="86">
        <f t="shared" si="53"/>
        <v>3388.1518276826896</v>
      </c>
    </row>
    <row r="1495" spans="1:24" x14ac:dyDescent="0.3">
      <c r="A1495" s="33">
        <v>2010</v>
      </c>
      <c r="B1495" s="3">
        <v>40422</v>
      </c>
      <c r="C1495" s="33">
        <v>9</v>
      </c>
      <c r="D1495" s="2">
        <v>1</v>
      </c>
      <c r="E1495" s="33">
        <v>244</v>
      </c>
      <c r="F1495" s="92">
        <v>244</v>
      </c>
      <c r="G1495" s="37">
        <v>24.537916666666664</v>
      </c>
      <c r="H1495" s="4"/>
      <c r="I1495" s="37"/>
      <c r="J1495" s="4">
        <v>20.811041666666664</v>
      </c>
      <c r="K1495" s="37">
        <v>20.83937499999999</v>
      </c>
      <c r="L1495" s="4">
        <v>20.822083333333335</v>
      </c>
      <c r="M1495" s="37">
        <v>22.447500000000005</v>
      </c>
      <c r="N1495" s="5">
        <v>2040.7483933333299</v>
      </c>
      <c r="O1495" s="41">
        <v>2040.7483933333299</v>
      </c>
      <c r="P1495" s="4">
        <v>176.32066118399968</v>
      </c>
      <c r="Q1495" s="44">
        <f t="shared" si="52"/>
        <v>176.32066118399968</v>
      </c>
      <c r="R1495" s="8">
        <v>234</v>
      </c>
      <c r="S1495" s="89">
        <v>1707.4043999999999</v>
      </c>
      <c r="T1495" s="27"/>
      <c r="U1495" s="89">
        <v>75962</v>
      </c>
      <c r="V1495" s="51">
        <v>0.10304899155205216</v>
      </c>
      <c r="W1495" s="9">
        <v>2.3339197650616541E-3</v>
      </c>
      <c r="X1495" s="86">
        <f t="shared" si="53"/>
        <v>3564.4724888666892</v>
      </c>
    </row>
    <row r="1496" spans="1:24" x14ac:dyDescent="0.3">
      <c r="A1496" s="33">
        <v>2010</v>
      </c>
      <c r="B1496" s="3">
        <v>40423</v>
      </c>
      <c r="C1496" s="33">
        <v>9</v>
      </c>
      <c r="D1496" s="2">
        <v>2</v>
      </c>
      <c r="E1496" s="33">
        <v>245</v>
      </c>
      <c r="F1496" s="92">
        <v>245</v>
      </c>
      <c r="G1496" s="37">
        <v>22.504999999999992</v>
      </c>
      <c r="H1496" s="4"/>
      <c r="I1496" s="37"/>
      <c r="J1496" s="4">
        <v>20.857499999999998</v>
      </c>
      <c r="K1496" s="37">
        <v>21.294583333333335</v>
      </c>
      <c r="L1496" s="4">
        <v>21.496666666666655</v>
      </c>
      <c r="M1496" s="37">
        <v>22.316666666666674</v>
      </c>
      <c r="N1496" s="5">
        <v>1955.8296307692301</v>
      </c>
      <c r="O1496" s="41">
        <v>1955.8296307692301</v>
      </c>
      <c r="P1496" s="4">
        <v>168.98368009846146</v>
      </c>
      <c r="Q1496" s="44">
        <f t="shared" si="52"/>
        <v>168.98368009846149</v>
      </c>
      <c r="R1496" s="8">
        <v>234</v>
      </c>
      <c r="S1496" s="89">
        <v>1707.4043999999999</v>
      </c>
      <c r="T1496" s="27"/>
      <c r="U1496" s="89">
        <v>75962</v>
      </c>
      <c r="V1496" s="51">
        <v>9.8809189753920806E-2</v>
      </c>
      <c r="W1496" s="9">
        <v>2.2368016788632847E-3</v>
      </c>
      <c r="X1496" s="86">
        <f t="shared" si="53"/>
        <v>3733.4561689651509</v>
      </c>
    </row>
    <row r="1497" spans="1:24" x14ac:dyDescent="0.3">
      <c r="A1497" s="33">
        <v>2010</v>
      </c>
      <c r="B1497" s="3">
        <v>40424</v>
      </c>
      <c r="C1497" s="33">
        <v>9</v>
      </c>
      <c r="D1497" s="2">
        <v>3</v>
      </c>
      <c r="E1497" s="33">
        <v>246</v>
      </c>
      <c r="F1497" s="92">
        <v>246</v>
      </c>
      <c r="G1497" s="37">
        <v>19.648749999999996</v>
      </c>
      <c r="H1497" s="4"/>
      <c r="I1497" s="37"/>
      <c r="J1497" s="4">
        <v>20.965416666666666</v>
      </c>
      <c r="K1497" s="37">
        <v>21.097083333333341</v>
      </c>
      <c r="L1497" s="4">
        <v>21.159583333333327</v>
      </c>
      <c r="M1497" s="37">
        <v>21.253333333333337</v>
      </c>
      <c r="N1497" s="5">
        <v>2309.1001916666701</v>
      </c>
      <c r="O1497" s="41">
        <v>2309.1001916666701</v>
      </c>
      <c r="P1497" s="4">
        <v>199.50625656000028</v>
      </c>
      <c r="Q1497" s="44">
        <f t="shared" si="52"/>
        <v>199.50625656000028</v>
      </c>
      <c r="R1497" s="8">
        <v>234</v>
      </c>
      <c r="S1497" s="89">
        <v>1707.4043999999999</v>
      </c>
      <c r="T1497" s="27"/>
      <c r="U1497" s="89">
        <v>75962</v>
      </c>
      <c r="V1497" s="51">
        <v>0.11671353722506078</v>
      </c>
      <c r="W1497" s="9">
        <v>2.6408226484185842E-3</v>
      </c>
      <c r="X1497" s="86">
        <f t="shared" si="53"/>
        <v>3932.962425525151</v>
      </c>
    </row>
    <row r="1498" spans="1:24" x14ac:dyDescent="0.3">
      <c r="A1498" s="33">
        <v>2010</v>
      </c>
      <c r="B1498" s="3">
        <v>40425</v>
      </c>
      <c r="C1498" s="33">
        <v>9</v>
      </c>
      <c r="D1498" s="2">
        <v>4</v>
      </c>
      <c r="E1498" s="33">
        <v>247</v>
      </c>
      <c r="F1498" s="92">
        <v>247</v>
      </c>
      <c r="G1498" s="37">
        <v>11.190833333333336</v>
      </c>
      <c r="H1498" s="4"/>
      <c r="I1498" s="37"/>
      <c r="J1498" s="4">
        <v>20.756666666666661</v>
      </c>
      <c r="K1498" s="37">
        <v>21.218958333333337</v>
      </c>
      <c r="L1498" s="4">
        <v>21.371250000000007</v>
      </c>
      <c r="M1498" s="37">
        <v>18.546250000000004</v>
      </c>
      <c r="N1498" s="5">
        <v>2078.5066000000002</v>
      </c>
      <c r="O1498" s="41">
        <v>2078.5066000000002</v>
      </c>
      <c r="P1498" s="4">
        <v>179.58297024000001</v>
      </c>
      <c r="Q1498" s="44">
        <f t="shared" si="52"/>
        <v>179.58297024000001</v>
      </c>
      <c r="R1498" s="8">
        <v>234.126288659794</v>
      </c>
      <c r="S1498" s="89">
        <v>1708.325875</v>
      </c>
      <c r="T1498" s="27"/>
      <c r="U1498" s="89">
        <v>75962</v>
      </c>
      <c r="V1498" s="51">
        <v>0.1051095321461081</v>
      </c>
      <c r="W1498" s="9">
        <v>2.3771022686571528E-3</v>
      </c>
      <c r="X1498" s="86">
        <f t="shared" si="53"/>
        <v>4112.5453957651507</v>
      </c>
    </row>
    <row r="1499" spans="1:24" x14ac:dyDescent="0.3">
      <c r="A1499" s="33">
        <v>2010</v>
      </c>
      <c r="B1499" s="3">
        <v>40426</v>
      </c>
      <c r="C1499" s="33">
        <v>9</v>
      </c>
      <c r="D1499" s="2">
        <v>5</v>
      </c>
      <c r="E1499" s="33">
        <v>248</v>
      </c>
      <c r="F1499" s="92">
        <v>248</v>
      </c>
      <c r="G1499" s="37">
        <v>11.849375</v>
      </c>
      <c r="H1499" s="4"/>
      <c r="I1499" s="37"/>
      <c r="J1499" s="4">
        <v>20.325416666666662</v>
      </c>
      <c r="K1499" s="37">
        <v>20.435625000000005</v>
      </c>
      <c r="L1499" s="4">
        <v>20.469791666666669</v>
      </c>
      <c r="M1499" s="37">
        <v>18.490833333333338</v>
      </c>
      <c r="N1499" s="5">
        <v>1815.5832499999999</v>
      </c>
      <c r="O1499" s="41">
        <v>1815.5832499999999</v>
      </c>
      <c r="P1499" s="4">
        <v>156.86639279999997</v>
      </c>
      <c r="Q1499" s="44">
        <f t="shared" si="52"/>
        <v>156.86639279999997</v>
      </c>
      <c r="R1499" s="8">
        <v>234.373711340206</v>
      </c>
      <c r="S1499" s="89">
        <v>1710.1312250000001</v>
      </c>
      <c r="T1499" s="27"/>
      <c r="U1499" s="89">
        <v>75962</v>
      </c>
      <c r="V1499" s="51">
        <v>9.1858469973100307E-2</v>
      </c>
      <c r="W1499" s="9">
        <v>2.0764076777581198E-3</v>
      </c>
      <c r="X1499" s="86">
        <f t="shared" si="53"/>
        <v>4269.4117885651503</v>
      </c>
    </row>
    <row r="1500" spans="1:24" x14ac:dyDescent="0.3">
      <c r="A1500" s="33">
        <v>2010</v>
      </c>
      <c r="B1500" s="3">
        <v>40427</v>
      </c>
      <c r="C1500" s="33">
        <v>9</v>
      </c>
      <c r="D1500" s="2">
        <v>6</v>
      </c>
      <c r="E1500" s="33">
        <v>249</v>
      </c>
      <c r="F1500" s="92">
        <v>249</v>
      </c>
      <c r="G1500" s="37">
        <v>15.031041666666667</v>
      </c>
      <c r="H1500" s="4"/>
      <c r="I1500" s="37"/>
      <c r="J1500" s="4">
        <v>19.915625000000002</v>
      </c>
      <c r="K1500" s="37">
        <v>19.944374999999997</v>
      </c>
      <c r="L1500" s="4">
        <v>19.94083333333332</v>
      </c>
      <c r="M1500" s="37">
        <v>18.658541666666661</v>
      </c>
      <c r="N1500" s="5">
        <v>1946.7923111111099</v>
      </c>
      <c r="O1500" s="41">
        <v>1946.7923111111099</v>
      </c>
      <c r="P1500" s="4">
        <v>168.20285567999989</v>
      </c>
      <c r="Q1500" s="44">
        <f t="shared" si="52"/>
        <v>168.20285567999991</v>
      </c>
      <c r="R1500" s="8">
        <v>234.5</v>
      </c>
      <c r="S1500" s="89">
        <v>1711.0527</v>
      </c>
      <c r="T1500" s="27"/>
      <c r="U1500" s="89">
        <v>75962</v>
      </c>
      <c r="V1500" s="51">
        <v>9.8545117347153807E-2</v>
      </c>
      <c r="W1500" s="9">
        <v>2.2264660691221861E-3</v>
      </c>
      <c r="X1500" s="86">
        <f t="shared" si="53"/>
        <v>4437.61464424515</v>
      </c>
    </row>
    <row r="1501" spans="1:24" x14ac:dyDescent="0.3">
      <c r="A1501" s="33">
        <v>2010</v>
      </c>
      <c r="B1501" s="3">
        <v>40428</v>
      </c>
      <c r="C1501" s="33">
        <v>9</v>
      </c>
      <c r="D1501" s="2">
        <v>7</v>
      </c>
      <c r="E1501" s="33">
        <v>250</v>
      </c>
      <c r="F1501" s="92">
        <v>250</v>
      </c>
      <c r="G1501" s="37">
        <v>20.389166666666672</v>
      </c>
      <c r="H1501" s="4"/>
      <c r="I1501" s="37"/>
      <c r="J1501" s="4">
        <v>19.71895833333333</v>
      </c>
      <c r="K1501" s="37">
        <v>19.688125000000014</v>
      </c>
      <c r="L1501" s="4">
        <v>19.673333333333336</v>
      </c>
      <c r="M1501" s="37">
        <v>20.130208333333332</v>
      </c>
      <c r="N1501" s="5">
        <v>1935.0675189189201</v>
      </c>
      <c r="O1501" s="41">
        <v>1935.0675189189201</v>
      </c>
      <c r="P1501" s="4">
        <v>167.18983363459469</v>
      </c>
      <c r="Q1501" s="44">
        <f t="shared" si="52"/>
        <v>167.18983363459472</v>
      </c>
      <c r="R1501" s="8">
        <v>234.41551724137901</v>
      </c>
      <c r="S1501" s="89">
        <v>1710.43626666667</v>
      </c>
      <c r="T1501" s="27"/>
      <c r="U1501" s="89">
        <v>75962</v>
      </c>
      <c r="V1501" s="51">
        <v>9.7999568735689171E-2</v>
      </c>
      <c r="W1501" s="9">
        <v>2.2130569078909505E-3</v>
      </c>
      <c r="X1501" s="86">
        <f t="shared" si="53"/>
        <v>4604.8044778797448</v>
      </c>
    </row>
    <row r="1502" spans="1:24" x14ac:dyDescent="0.3">
      <c r="A1502" s="33">
        <v>2010</v>
      </c>
      <c r="B1502" s="3">
        <v>40429</v>
      </c>
      <c r="C1502" s="33">
        <v>9</v>
      </c>
      <c r="D1502" s="2">
        <v>8</v>
      </c>
      <c r="E1502" s="33">
        <v>251</v>
      </c>
      <c r="F1502" s="92">
        <v>251</v>
      </c>
      <c r="G1502" s="37">
        <v>13.266666666666667</v>
      </c>
      <c r="H1502" s="4"/>
      <c r="I1502" s="37"/>
      <c r="J1502" s="4">
        <v>19.689166666666669</v>
      </c>
      <c r="K1502" s="37">
        <v>19.855416666666663</v>
      </c>
      <c r="L1502" s="4">
        <v>19.906249999999996</v>
      </c>
      <c r="M1502" s="37">
        <v>18.236666666666672</v>
      </c>
      <c r="N1502" s="5">
        <v>989.10254999999995</v>
      </c>
      <c r="O1502" s="41">
        <v>989.10254999999995</v>
      </c>
      <c r="P1502" s="4">
        <v>85.458460319999986</v>
      </c>
      <c r="Q1502" s="44">
        <f t="shared" si="52"/>
        <v>85.458460319999986</v>
      </c>
      <c r="R1502" s="8">
        <v>234.25</v>
      </c>
      <c r="S1502" s="89">
        <v>1709.22855</v>
      </c>
      <c r="T1502" s="27"/>
      <c r="U1502" s="89">
        <v>75962</v>
      </c>
      <c r="V1502" s="51">
        <v>5.0116648426154424E-2</v>
      </c>
      <c r="W1502" s="9">
        <v>1.1311957900636805E-3</v>
      </c>
      <c r="X1502" s="86">
        <f t="shared" si="53"/>
        <v>4690.2629381997449</v>
      </c>
    </row>
    <row r="1503" spans="1:24" x14ac:dyDescent="0.3">
      <c r="A1503" s="33">
        <v>2010</v>
      </c>
      <c r="B1503" s="3">
        <v>40430</v>
      </c>
      <c r="C1503" s="33">
        <v>9</v>
      </c>
      <c r="D1503" s="2">
        <v>9</v>
      </c>
      <c r="E1503" s="33">
        <v>252</v>
      </c>
      <c r="F1503" s="92">
        <v>252</v>
      </c>
      <c r="G1503" s="37">
        <v>11.636451612903222</v>
      </c>
      <c r="H1503" s="4"/>
      <c r="I1503" s="37"/>
      <c r="J1503" s="4">
        <v>19.310666666666666</v>
      </c>
      <c r="K1503" s="37">
        <v>19.628709677419359</v>
      </c>
      <c r="L1503" s="4">
        <v>20.040967741935482</v>
      </c>
      <c r="M1503" s="37">
        <v>17.773225806451606</v>
      </c>
      <c r="N1503" s="5" t="s">
        <v>27</v>
      </c>
      <c r="O1503" s="41">
        <v>1263.4163333333299</v>
      </c>
      <c r="P1503" s="4" t="s">
        <v>27</v>
      </c>
      <c r="Q1503" s="44">
        <f t="shared" si="52"/>
        <v>109.1591711999997</v>
      </c>
      <c r="R1503" s="8">
        <v>234.08448275862099</v>
      </c>
      <c r="S1503" s="89">
        <v>1708.0208333333301</v>
      </c>
      <c r="T1503" s="27"/>
      <c r="U1503" s="89">
        <v>75962</v>
      </c>
      <c r="V1503" s="51" t="s">
        <v>27</v>
      </c>
      <c r="W1503" s="9" t="s">
        <v>27</v>
      </c>
      <c r="X1503" s="86">
        <f t="shared" si="53"/>
        <v>4799.4221093997448</v>
      </c>
    </row>
    <row r="1504" spans="1:24" x14ac:dyDescent="0.3">
      <c r="A1504" s="33">
        <v>2010</v>
      </c>
      <c r="B1504" s="3">
        <v>40431</v>
      </c>
      <c r="C1504" s="33">
        <v>9</v>
      </c>
      <c r="D1504" s="2">
        <v>10</v>
      </c>
      <c r="E1504" s="33">
        <v>253</v>
      </c>
      <c r="F1504" s="92">
        <v>253</v>
      </c>
      <c r="G1504" s="37">
        <v>13.176875000000003</v>
      </c>
      <c r="H1504" s="4"/>
      <c r="I1504" s="37"/>
      <c r="J1504" s="4">
        <v>19.121249999999989</v>
      </c>
      <c r="K1504" s="37">
        <v>19.174583333333324</v>
      </c>
      <c r="L1504" s="4">
        <v>19.357083333333328</v>
      </c>
      <c r="M1504" s="37">
        <v>18.544791666666665</v>
      </c>
      <c r="N1504" s="5">
        <v>1537.73011666667</v>
      </c>
      <c r="O1504" s="41">
        <v>1537.73011666667</v>
      </c>
      <c r="P1504" s="4">
        <v>132.85988208000029</v>
      </c>
      <c r="Q1504" s="44">
        <f t="shared" si="52"/>
        <v>132.85988208000029</v>
      </c>
      <c r="R1504" s="8">
        <v>234</v>
      </c>
      <c r="S1504" s="89">
        <v>1707.4043999999999</v>
      </c>
      <c r="T1504" s="27"/>
      <c r="U1504" s="89">
        <v>75962</v>
      </c>
      <c r="V1504" s="51">
        <v>7.7991351187425742E-2</v>
      </c>
      <c r="W1504" s="9">
        <v>1.7586385094523007E-3</v>
      </c>
      <c r="X1504" s="86">
        <f t="shared" si="53"/>
        <v>4932.2819914797456</v>
      </c>
    </row>
    <row r="1505" spans="1:24" x14ac:dyDescent="0.3">
      <c r="A1505" s="33">
        <v>2010</v>
      </c>
      <c r="B1505" s="3">
        <v>40432</v>
      </c>
      <c r="C1505" s="33">
        <v>9</v>
      </c>
      <c r="D1505" s="2">
        <v>11</v>
      </c>
      <c r="E1505" s="33">
        <v>254</v>
      </c>
      <c r="F1505" s="92">
        <v>254</v>
      </c>
      <c r="G1505" s="37">
        <v>14.397499999999999</v>
      </c>
      <c r="H1505" s="4"/>
      <c r="I1505" s="37"/>
      <c r="J1505" s="4">
        <v>18.957916666666666</v>
      </c>
      <c r="K1505" s="37">
        <v>19.032916666666662</v>
      </c>
      <c r="L1505" s="4">
        <v>19.327291666666664</v>
      </c>
      <c r="M1505" s="37">
        <v>17.98833333333333</v>
      </c>
      <c r="N1505" s="5">
        <v>1369.49170555556</v>
      </c>
      <c r="O1505" s="41">
        <v>1369.49170555556</v>
      </c>
      <c r="P1505" s="4">
        <v>118.32408336000039</v>
      </c>
      <c r="Q1505" s="44">
        <f t="shared" si="52"/>
        <v>118.32408336000037</v>
      </c>
      <c r="R1505" s="8">
        <v>234</v>
      </c>
      <c r="S1505" s="89">
        <v>1707.4043999999999</v>
      </c>
      <c r="T1505" s="27"/>
      <c r="U1505" s="89">
        <v>75962</v>
      </c>
      <c r="V1505" s="51">
        <v>6.9492622320669592E-2</v>
      </c>
      <c r="W1505" s="9">
        <v>1.5662311778000969E-3</v>
      </c>
      <c r="X1505" s="86">
        <f t="shared" si="53"/>
        <v>5050.6060748397458</v>
      </c>
    </row>
    <row r="1506" spans="1:24" x14ac:dyDescent="0.3">
      <c r="A1506" s="33">
        <v>2010</v>
      </c>
      <c r="B1506" s="3">
        <v>40433</v>
      </c>
      <c r="C1506" s="33">
        <v>9</v>
      </c>
      <c r="D1506" s="2">
        <v>12</v>
      </c>
      <c r="E1506" s="33">
        <v>255</v>
      </c>
      <c r="F1506" s="92">
        <v>255</v>
      </c>
      <c r="G1506" s="37">
        <v>14.541875000000005</v>
      </c>
      <c r="H1506" s="4"/>
      <c r="I1506" s="37"/>
      <c r="J1506" s="4">
        <v>18.803333333333335</v>
      </c>
      <c r="K1506" s="37">
        <v>18.934791666666666</v>
      </c>
      <c r="L1506" s="4">
        <v>19.600208333333335</v>
      </c>
      <c r="M1506" s="37">
        <v>18.244374999999994</v>
      </c>
      <c r="N1506" s="5">
        <v>1683.0406</v>
      </c>
      <c r="O1506" s="41">
        <v>1683.0406</v>
      </c>
      <c r="P1506" s="4">
        <v>145.41470784000001</v>
      </c>
      <c r="Q1506" s="44">
        <f t="shared" si="52"/>
        <v>145.41470784000001</v>
      </c>
      <c r="R1506" s="8">
        <v>234</v>
      </c>
      <c r="S1506" s="89">
        <v>1707.4043999999999</v>
      </c>
      <c r="T1506" s="27"/>
      <c r="U1506" s="89">
        <v>75962</v>
      </c>
      <c r="V1506" s="51">
        <v>8.5445060306444442E-2</v>
      </c>
      <c r="W1506" s="9">
        <v>1.9248241157868325E-3</v>
      </c>
      <c r="X1506" s="86">
        <f t="shared" si="53"/>
        <v>5196.0207826797459</v>
      </c>
    </row>
    <row r="1507" spans="1:24" x14ac:dyDescent="0.3">
      <c r="A1507" s="33">
        <v>2010</v>
      </c>
      <c r="B1507" s="3">
        <v>40434</v>
      </c>
      <c r="C1507" s="33">
        <v>9</v>
      </c>
      <c r="D1507" s="2">
        <v>13</v>
      </c>
      <c r="E1507" s="33">
        <v>256</v>
      </c>
      <c r="F1507" s="92">
        <v>256</v>
      </c>
      <c r="G1507" s="37">
        <v>15.163124999999996</v>
      </c>
      <c r="H1507" s="4"/>
      <c r="I1507" s="37"/>
      <c r="J1507" s="4">
        <v>18.69916666666667</v>
      </c>
      <c r="K1507" s="37">
        <v>18.672708333333325</v>
      </c>
      <c r="L1507" s="4">
        <v>18.695208333333326</v>
      </c>
      <c r="M1507" s="37">
        <v>18.24270833333334</v>
      </c>
      <c r="N1507" s="5">
        <v>1468.96234</v>
      </c>
      <c r="O1507" s="41">
        <v>1468.96234</v>
      </c>
      <c r="P1507" s="4">
        <v>126.918346176</v>
      </c>
      <c r="Q1507" s="44">
        <f t="shared" si="52"/>
        <v>126.91834617600001</v>
      </c>
      <c r="R1507" s="8">
        <v>234</v>
      </c>
      <c r="S1507" s="89">
        <v>1707.4043999999999</v>
      </c>
      <c r="T1507" s="27"/>
      <c r="U1507" s="89">
        <v>75962</v>
      </c>
      <c r="V1507" s="51">
        <v>7.4613293161520211E-2</v>
      </c>
      <c r="W1507" s="9">
        <v>1.6799916396637469E-3</v>
      </c>
      <c r="X1507" s="86">
        <f t="shared" si="53"/>
        <v>5322.9391288557463</v>
      </c>
    </row>
    <row r="1508" spans="1:24" x14ac:dyDescent="0.3">
      <c r="A1508" s="34">
        <v>2010</v>
      </c>
      <c r="B1508" s="11">
        <v>40435</v>
      </c>
      <c r="C1508" s="34">
        <v>9</v>
      </c>
      <c r="D1508" s="10">
        <v>14</v>
      </c>
      <c r="E1508" s="34">
        <v>257</v>
      </c>
      <c r="F1508" s="38">
        <v>257</v>
      </c>
      <c r="G1508" s="38">
        <v>11.930208333333333</v>
      </c>
      <c r="H1508" s="12"/>
      <c r="I1508" s="38"/>
      <c r="J1508" s="12">
        <v>18.592083333333324</v>
      </c>
      <c r="K1508" s="38">
        <v>18.565000000000001</v>
      </c>
      <c r="L1508" s="12">
        <v>18.565624999999994</v>
      </c>
      <c r="M1508" s="38">
        <v>17.114791666666665</v>
      </c>
      <c r="N1508" s="12" t="s">
        <v>27</v>
      </c>
      <c r="O1508" s="38">
        <v>1442.9134920454501</v>
      </c>
      <c r="P1508" s="12" t="s">
        <v>27</v>
      </c>
      <c r="Q1508" s="38">
        <f t="shared" si="52"/>
        <v>124.66772571272689</v>
      </c>
      <c r="R1508" s="13">
        <v>234.16896551724099</v>
      </c>
      <c r="S1508" s="48">
        <v>1708.637275</v>
      </c>
      <c r="T1508" s="13">
        <v>80433.521965997978</v>
      </c>
      <c r="U1508" s="48">
        <v>75962</v>
      </c>
      <c r="V1508" s="52" t="s">
        <v>27</v>
      </c>
      <c r="W1508" s="14" t="s">
        <v>27</v>
      </c>
      <c r="X1508" s="87">
        <f t="shared" si="53"/>
        <v>5447.606854568473</v>
      </c>
    </row>
    <row r="1509" spans="1:24" x14ac:dyDescent="0.3">
      <c r="A1509" s="33">
        <v>2010</v>
      </c>
      <c r="B1509" s="3">
        <v>40436</v>
      </c>
      <c r="C1509" s="33">
        <v>9</v>
      </c>
      <c r="D1509" s="2">
        <v>15</v>
      </c>
      <c r="E1509" s="33">
        <v>258</v>
      </c>
      <c r="F1509" s="92">
        <v>258</v>
      </c>
      <c r="G1509" s="37">
        <v>11.723499999999996</v>
      </c>
      <c r="H1509" s="4"/>
      <c r="I1509" s="37"/>
      <c r="J1509" s="4">
        <v>18.391666666666662</v>
      </c>
      <c r="K1509" s="37">
        <v>18.367708333333336</v>
      </c>
      <c r="L1509" s="4">
        <v>18.365208333333335</v>
      </c>
      <c r="M1509" s="37">
        <v>17.426666666666669</v>
      </c>
      <c r="N1509" s="5" t="s">
        <v>27</v>
      </c>
      <c r="O1509" s="41">
        <v>1416.8646440909099</v>
      </c>
      <c r="P1509" s="4" t="s">
        <v>27</v>
      </c>
      <c r="Q1509" s="44">
        <f t="shared" si="52"/>
        <v>122.41710524945462</v>
      </c>
      <c r="R1509" s="8">
        <v>234.5</v>
      </c>
      <c r="S1509" s="89">
        <v>1711.0527</v>
      </c>
      <c r="T1509" s="27"/>
      <c r="U1509" s="89">
        <v>75777.649999999994</v>
      </c>
      <c r="V1509" s="51" t="s">
        <v>27</v>
      </c>
      <c r="W1509" s="9" t="s">
        <v>27</v>
      </c>
      <c r="X1509" s="86">
        <f t="shared" si="53"/>
        <v>5570.0239598179278</v>
      </c>
    </row>
    <row r="1510" spans="1:24" x14ac:dyDescent="0.3">
      <c r="A1510" s="33">
        <v>2010</v>
      </c>
      <c r="B1510" s="3">
        <v>40437</v>
      </c>
      <c r="C1510" s="33">
        <v>9</v>
      </c>
      <c r="D1510" s="2">
        <v>16</v>
      </c>
      <c r="E1510" s="33">
        <v>259</v>
      </c>
      <c r="F1510" s="92">
        <v>259</v>
      </c>
      <c r="G1510" s="37">
        <v>10.776250000000005</v>
      </c>
      <c r="H1510" s="4"/>
      <c r="I1510" s="37"/>
      <c r="J1510" s="4">
        <v>18.253749999999993</v>
      </c>
      <c r="K1510" s="37">
        <v>18.367708333333333</v>
      </c>
      <c r="L1510" s="4">
        <v>18.720000000000002</v>
      </c>
      <c r="M1510" s="37">
        <v>16.068958333333331</v>
      </c>
      <c r="N1510" s="5" t="s">
        <v>27</v>
      </c>
      <c r="O1510" s="41">
        <v>1390.8157961363599</v>
      </c>
      <c r="P1510" s="4" t="s">
        <v>27</v>
      </c>
      <c r="Q1510" s="44">
        <f t="shared" si="52"/>
        <v>120.1664847861815</v>
      </c>
      <c r="R1510" s="8">
        <v>234.83103448275901</v>
      </c>
      <c r="S1510" s="89">
        <v>1713.4681250000001</v>
      </c>
      <c r="T1510" s="27"/>
      <c r="U1510" s="89">
        <v>75593.299999999988</v>
      </c>
      <c r="V1510" s="51" t="s">
        <v>27</v>
      </c>
      <c r="W1510" s="9" t="s">
        <v>27</v>
      </c>
      <c r="X1510" s="86">
        <f t="shared" si="53"/>
        <v>5690.190444604109</v>
      </c>
    </row>
    <row r="1511" spans="1:24" x14ac:dyDescent="0.3">
      <c r="A1511" s="33">
        <v>2010</v>
      </c>
      <c r="B1511" s="3">
        <v>40438</v>
      </c>
      <c r="C1511" s="33">
        <v>9</v>
      </c>
      <c r="D1511" s="2">
        <v>17</v>
      </c>
      <c r="E1511" s="33">
        <v>260</v>
      </c>
      <c r="F1511" s="92">
        <v>260</v>
      </c>
      <c r="G1511" s="37">
        <v>11.517499999999998</v>
      </c>
      <c r="H1511" s="4"/>
      <c r="I1511" s="37"/>
      <c r="J1511" s="4">
        <v>18.047291666666666</v>
      </c>
      <c r="K1511" s="37">
        <v>18.038125000000004</v>
      </c>
      <c r="L1511" s="4">
        <v>18.043125000000003</v>
      </c>
      <c r="M1511" s="37">
        <v>17.122916666666669</v>
      </c>
      <c r="N1511" s="5" t="s">
        <v>27</v>
      </c>
      <c r="O1511" s="41">
        <v>1364.76694818182</v>
      </c>
      <c r="P1511" s="4" t="s">
        <v>27</v>
      </c>
      <c r="Q1511" s="44">
        <f t="shared" si="52"/>
        <v>117.91586432290923</v>
      </c>
      <c r="R1511" s="8">
        <v>235</v>
      </c>
      <c r="S1511" s="89">
        <v>1714.701</v>
      </c>
      <c r="T1511" s="27"/>
      <c r="U1511" s="89">
        <v>75408.949999999983</v>
      </c>
      <c r="V1511" s="51" t="s">
        <v>27</v>
      </c>
      <c r="W1511" s="9" t="s">
        <v>27</v>
      </c>
      <c r="X1511" s="86">
        <f t="shared" si="53"/>
        <v>5808.1063089270183</v>
      </c>
    </row>
    <row r="1512" spans="1:24" x14ac:dyDescent="0.3">
      <c r="A1512" s="33">
        <v>2010</v>
      </c>
      <c r="B1512" s="3">
        <v>40439</v>
      </c>
      <c r="C1512" s="33">
        <v>9</v>
      </c>
      <c r="D1512" s="2">
        <v>18</v>
      </c>
      <c r="E1512" s="33">
        <v>261</v>
      </c>
      <c r="F1512" s="92">
        <v>261</v>
      </c>
      <c r="G1512" s="37">
        <v>13.000416666666668</v>
      </c>
      <c r="H1512" s="4"/>
      <c r="I1512" s="37"/>
      <c r="J1512" s="4">
        <v>17.943124999999991</v>
      </c>
      <c r="K1512" s="37">
        <v>18.204375000000002</v>
      </c>
      <c r="L1512" s="4">
        <v>18.293125</v>
      </c>
      <c r="M1512" s="37">
        <v>16.989791666666665</v>
      </c>
      <c r="N1512" s="5" t="s">
        <v>27</v>
      </c>
      <c r="O1512" s="41">
        <v>1338.71810022727</v>
      </c>
      <c r="P1512" s="4" t="s">
        <v>27</v>
      </c>
      <c r="Q1512" s="44">
        <f t="shared" si="52"/>
        <v>115.66524385963615</v>
      </c>
      <c r="R1512" s="8">
        <v>234.873711340206</v>
      </c>
      <c r="S1512" s="89">
        <v>1713.7795249999999</v>
      </c>
      <c r="T1512" s="27"/>
      <c r="U1512" s="89">
        <v>75224.599999999977</v>
      </c>
      <c r="V1512" s="51" t="s">
        <v>27</v>
      </c>
      <c r="W1512" s="9" t="s">
        <v>27</v>
      </c>
      <c r="X1512" s="86">
        <f t="shared" si="53"/>
        <v>5923.7715527866549</v>
      </c>
    </row>
    <row r="1513" spans="1:24" x14ac:dyDescent="0.3">
      <c r="A1513" s="33">
        <v>2010</v>
      </c>
      <c r="B1513" s="3">
        <v>40440</v>
      </c>
      <c r="C1513" s="33">
        <v>9</v>
      </c>
      <c r="D1513" s="2">
        <v>19</v>
      </c>
      <c r="E1513" s="33">
        <v>262</v>
      </c>
      <c r="F1513" s="92">
        <v>262</v>
      </c>
      <c r="G1513" s="37">
        <v>10.958645833333334</v>
      </c>
      <c r="H1513" s="4"/>
      <c r="I1513" s="37"/>
      <c r="J1513" s="4">
        <v>17.825416666666666</v>
      </c>
      <c r="K1513" s="37">
        <v>17.811250000000005</v>
      </c>
      <c r="L1513" s="4">
        <v>17.796041666666671</v>
      </c>
      <c r="M1513" s="37">
        <v>17.262916666666673</v>
      </c>
      <c r="N1513" s="5" t="s">
        <v>27</v>
      </c>
      <c r="O1513" s="41">
        <v>1312.6692522727301</v>
      </c>
      <c r="P1513" s="4" t="s">
        <v>27</v>
      </c>
      <c r="Q1513" s="44">
        <f t="shared" si="52"/>
        <v>113.41462339636387</v>
      </c>
      <c r="R1513" s="8">
        <v>234.626288659794</v>
      </c>
      <c r="S1513" s="89">
        <v>1711.9741750000001</v>
      </c>
      <c r="T1513" s="27"/>
      <c r="U1513" s="89">
        <v>75040.249999999971</v>
      </c>
      <c r="V1513" s="51" t="s">
        <v>27</v>
      </c>
      <c r="W1513" s="9" t="s">
        <v>27</v>
      </c>
      <c r="X1513" s="86">
        <f t="shared" si="53"/>
        <v>6037.1861761830187</v>
      </c>
    </row>
    <row r="1514" spans="1:24" x14ac:dyDescent="0.3">
      <c r="A1514" s="33">
        <v>2010</v>
      </c>
      <c r="B1514" s="3">
        <v>40441</v>
      </c>
      <c r="C1514" s="33">
        <v>9</v>
      </c>
      <c r="D1514" s="2">
        <v>20</v>
      </c>
      <c r="E1514" s="33">
        <v>263</v>
      </c>
      <c r="F1514" s="92">
        <v>263</v>
      </c>
      <c r="G1514" s="37">
        <v>11.080729166666666</v>
      </c>
      <c r="H1514" s="4"/>
      <c r="I1514" s="37"/>
      <c r="J1514" s="4">
        <v>17.685624999999998</v>
      </c>
      <c r="K1514" s="37">
        <v>17.678750000000001</v>
      </c>
      <c r="L1514" s="4">
        <v>17.660624999999996</v>
      </c>
      <c r="M1514" s="37">
        <v>17.318958333333338</v>
      </c>
      <c r="N1514" s="5" t="s">
        <v>27</v>
      </c>
      <c r="O1514" s="41">
        <v>1286.6204043181799</v>
      </c>
      <c r="P1514" s="4" t="s">
        <v>27</v>
      </c>
      <c r="Q1514" s="44">
        <f t="shared" si="52"/>
        <v>111.16400293309074</v>
      </c>
      <c r="R1514" s="8">
        <v>234.5</v>
      </c>
      <c r="S1514" s="89">
        <v>1711.0527</v>
      </c>
      <c r="T1514" s="27"/>
      <c r="U1514" s="89">
        <v>74855.899999999965</v>
      </c>
      <c r="V1514" s="51" t="s">
        <v>27</v>
      </c>
      <c r="W1514" s="9" t="s">
        <v>27</v>
      </c>
      <c r="X1514" s="86">
        <f t="shared" si="53"/>
        <v>6148.3501791161098</v>
      </c>
    </row>
    <row r="1515" spans="1:24" x14ac:dyDescent="0.3">
      <c r="A1515" s="33">
        <v>2010</v>
      </c>
      <c r="B1515" s="3">
        <v>40442</v>
      </c>
      <c r="C1515" s="33">
        <v>9</v>
      </c>
      <c r="D1515" s="2">
        <v>21</v>
      </c>
      <c r="E1515" s="33">
        <v>264</v>
      </c>
      <c r="F1515" s="92">
        <v>264</v>
      </c>
      <c r="G1515" s="37">
        <v>18.2075</v>
      </c>
      <c r="H1515" s="4"/>
      <c r="I1515" s="37"/>
      <c r="J1515" s="4">
        <v>17.521041666666676</v>
      </c>
      <c r="K1515" s="37">
        <v>17.548750000000009</v>
      </c>
      <c r="L1515" s="4">
        <v>17.557291666666668</v>
      </c>
      <c r="M1515" s="37">
        <v>17.663541666666664</v>
      </c>
      <c r="N1515" s="5" t="s">
        <v>27</v>
      </c>
      <c r="O1515" s="41">
        <v>1260.57155636364</v>
      </c>
      <c r="P1515" s="4" t="s">
        <v>27</v>
      </c>
      <c r="Q1515" s="44">
        <f t="shared" si="52"/>
        <v>108.9133824698185</v>
      </c>
      <c r="R1515" s="8">
        <v>234.58448275862099</v>
      </c>
      <c r="S1515" s="89">
        <v>1711.6691333333299</v>
      </c>
      <c r="T1515" s="27"/>
      <c r="U1515" s="89">
        <v>74671.549999999959</v>
      </c>
      <c r="V1515" s="51" t="s">
        <v>27</v>
      </c>
      <c r="W1515" s="9" t="s">
        <v>27</v>
      </c>
      <c r="X1515" s="86">
        <f t="shared" si="53"/>
        <v>6257.2635615859281</v>
      </c>
    </row>
    <row r="1516" spans="1:24" x14ac:dyDescent="0.3">
      <c r="A1516" s="33">
        <v>2010</v>
      </c>
      <c r="B1516" s="3">
        <v>40443</v>
      </c>
      <c r="C1516" s="33">
        <v>9</v>
      </c>
      <c r="D1516" s="2">
        <v>22</v>
      </c>
      <c r="E1516" s="33">
        <v>265</v>
      </c>
      <c r="F1516" s="92">
        <v>265</v>
      </c>
      <c r="G1516" s="37">
        <v>15.913333333333329</v>
      </c>
      <c r="H1516" s="4"/>
      <c r="I1516" s="37"/>
      <c r="J1516" s="4">
        <v>17.421041666666671</v>
      </c>
      <c r="K1516" s="37">
        <v>17.950208333333336</v>
      </c>
      <c r="L1516" s="4">
        <v>18.139583333333338</v>
      </c>
      <c r="M1516" s="37">
        <v>17.934583333333332</v>
      </c>
      <c r="N1516" s="5" t="s">
        <v>27</v>
      </c>
      <c r="O1516" s="41">
        <v>1234.52270840909</v>
      </c>
      <c r="P1516" s="4" t="s">
        <v>27</v>
      </c>
      <c r="Q1516" s="44">
        <f t="shared" si="52"/>
        <v>106.66276200654536</v>
      </c>
      <c r="R1516" s="8">
        <v>234.75</v>
      </c>
      <c r="S1516" s="89">
        <v>1712.8768500000001</v>
      </c>
      <c r="T1516" s="27"/>
      <c r="U1516" s="89">
        <v>74487.199999999953</v>
      </c>
      <c r="V1516" s="51" t="s">
        <v>27</v>
      </c>
      <c r="W1516" s="9" t="s">
        <v>27</v>
      </c>
      <c r="X1516" s="86">
        <f t="shared" si="53"/>
        <v>6363.9263235924736</v>
      </c>
    </row>
    <row r="1517" spans="1:24" x14ac:dyDescent="0.3">
      <c r="A1517" s="33">
        <v>2010</v>
      </c>
      <c r="B1517" s="3">
        <v>40444</v>
      </c>
      <c r="C1517" s="33">
        <v>9</v>
      </c>
      <c r="D1517" s="2">
        <v>23</v>
      </c>
      <c r="E1517" s="33">
        <v>266</v>
      </c>
      <c r="F1517" s="92">
        <v>266</v>
      </c>
      <c r="G1517" s="37">
        <v>15.392916666666666</v>
      </c>
      <c r="H1517" s="4"/>
      <c r="I1517" s="37"/>
      <c r="J1517" s="4">
        <v>17.518333333333334</v>
      </c>
      <c r="K1517" s="37">
        <v>17.512916666666666</v>
      </c>
      <c r="L1517" s="4">
        <v>17.504999999999992</v>
      </c>
      <c r="M1517" s="37">
        <v>17.250416666666666</v>
      </c>
      <c r="N1517" s="5" t="s">
        <v>27</v>
      </c>
      <c r="O1517" s="41">
        <v>1208.47386045455</v>
      </c>
      <c r="P1517" s="4" t="s">
        <v>27</v>
      </c>
      <c r="Q1517" s="44">
        <f t="shared" si="52"/>
        <v>104.41214154327312</v>
      </c>
      <c r="R1517" s="8">
        <v>234.91551724137901</v>
      </c>
      <c r="S1517" s="89">
        <v>1714.0845666666701</v>
      </c>
      <c r="T1517" s="27"/>
      <c r="U1517" s="89">
        <v>74302.849999999948</v>
      </c>
      <c r="V1517" s="51" t="s">
        <v>27</v>
      </c>
      <c r="W1517" s="9" t="s">
        <v>27</v>
      </c>
      <c r="X1517" s="86">
        <f t="shared" si="53"/>
        <v>6468.3384651357464</v>
      </c>
    </row>
    <row r="1518" spans="1:24" x14ac:dyDescent="0.3">
      <c r="A1518" s="33">
        <v>2010</v>
      </c>
      <c r="B1518" s="3">
        <v>40445</v>
      </c>
      <c r="C1518" s="33">
        <v>9</v>
      </c>
      <c r="D1518" s="2">
        <v>24</v>
      </c>
      <c r="E1518" s="33">
        <v>267</v>
      </c>
      <c r="F1518" s="92">
        <v>267</v>
      </c>
      <c r="G1518" s="37">
        <v>20.748750000000001</v>
      </c>
      <c r="H1518" s="4"/>
      <c r="I1518" s="37"/>
      <c r="J1518" s="4">
        <v>17.48875</v>
      </c>
      <c r="K1518" s="37">
        <v>17.493125000000003</v>
      </c>
      <c r="L1518" s="4">
        <v>17.489166666666673</v>
      </c>
      <c r="M1518" s="37">
        <v>18.01104166666666</v>
      </c>
      <c r="N1518" s="5">
        <v>1182.4250125000001</v>
      </c>
      <c r="O1518" s="41">
        <v>1182.4250125000001</v>
      </c>
      <c r="P1518" s="4">
        <v>102.16152108000001</v>
      </c>
      <c r="Q1518" s="44">
        <f t="shared" si="52"/>
        <v>102.16152108</v>
      </c>
      <c r="R1518" s="8">
        <v>235</v>
      </c>
      <c r="S1518" s="89">
        <v>1714.701</v>
      </c>
      <c r="T1518" s="27"/>
      <c r="U1518" s="89">
        <v>74118.499999999942</v>
      </c>
      <c r="V1518" s="51">
        <v>5.9328952190543308E-2</v>
      </c>
      <c r="W1518" s="9">
        <v>1.3858212951423244E-3</v>
      </c>
      <c r="X1518" s="86">
        <f t="shared" si="53"/>
        <v>6570.4999862157465</v>
      </c>
    </row>
    <row r="1519" spans="1:24" x14ac:dyDescent="0.3">
      <c r="A1519" s="33">
        <v>2010</v>
      </c>
      <c r="B1519" s="3">
        <v>40446</v>
      </c>
      <c r="C1519" s="33">
        <v>9</v>
      </c>
      <c r="D1519" s="2">
        <v>25</v>
      </c>
      <c r="E1519" s="33">
        <v>268</v>
      </c>
      <c r="F1519" s="92">
        <v>268</v>
      </c>
      <c r="G1519" s="37">
        <v>10.796458333333334</v>
      </c>
      <c r="H1519" s="4"/>
      <c r="I1519" s="37"/>
      <c r="J1519" s="4">
        <v>17.595833333333328</v>
      </c>
      <c r="K1519" s="37">
        <v>17.619583333333317</v>
      </c>
      <c r="L1519" s="4">
        <v>17.631458333333317</v>
      </c>
      <c r="M1519" s="37">
        <v>16.927916666666672</v>
      </c>
      <c r="N1519" s="5" t="s">
        <v>27</v>
      </c>
      <c r="O1519" s="41">
        <v>1178.98953011765</v>
      </c>
      <c r="P1519" s="4" t="s">
        <v>27</v>
      </c>
      <c r="Q1519" s="44">
        <f t="shared" si="52"/>
        <v>101.86469540216495</v>
      </c>
      <c r="R1519" s="8">
        <v>235.25432525951601</v>
      </c>
      <c r="S1519" s="89">
        <v>1716.5567083333301</v>
      </c>
      <c r="T1519" s="27"/>
      <c r="U1519" s="89">
        <v>73934.149999999936</v>
      </c>
      <c r="V1519" s="51" t="s">
        <v>27</v>
      </c>
      <c r="W1519" s="9" t="s">
        <v>27</v>
      </c>
      <c r="X1519" s="86">
        <f t="shared" si="53"/>
        <v>6672.3646816179116</v>
      </c>
    </row>
    <row r="1520" spans="1:24" x14ac:dyDescent="0.3">
      <c r="A1520" s="33">
        <v>2010</v>
      </c>
      <c r="B1520" s="3">
        <v>40447</v>
      </c>
      <c r="C1520" s="33">
        <v>9</v>
      </c>
      <c r="D1520" s="2">
        <v>26</v>
      </c>
      <c r="E1520" s="33">
        <v>269</v>
      </c>
      <c r="F1520" s="92">
        <v>269</v>
      </c>
      <c r="G1520" s="37">
        <v>10.182541666666667</v>
      </c>
      <c r="H1520" s="4"/>
      <c r="I1520" s="37"/>
      <c r="J1520" s="4">
        <v>17.350208333333335</v>
      </c>
      <c r="K1520" s="37">
        <v>17.337500000000002</v>
      </c>
      <c r="L1520" s="4">
        <v>17.330833333333334</v>
      </c>
      <c r="M1520" s="37">
        <v>16.826874999999998</v>
      </c>
      <c r="N1520" s="5" t="s">
        <v>27</v>
      </c>
      <c r="O1520" s="41">
        <v>1175.5540477352899</v>
      </c>
      <c r="P1520" s="4" t="s">
        <v>27</v>
      </c>
      <c r="Q1520" s="44">
        <f t="shared" si="52"/>
        <v>101.56786972432903</v>
      </c>
      <c r="R1520" s="8">
        <v>235.752595155709</v>
      </c>
      <c r="S1520" s="89">
        <v>1720.19238541667</v>
      </c>
      <c r="T1520" s="27"/>
      <c r="U1520" s="89">
        <v>73749.79999999993</v>
      </c>
      <c r="V1520" s="51" t="s">
        <v>27</v>
      </c>
      <c r="W1520" s="9" t="s">
        <v>27</v>
      </c>
      <c r="X1520" s="86">
        <f t="shared" si="53"/>
        <v>6773.9325513422409</v>
      </c>
    </row>
    <row r="1521" spans="1:24" x14ac:dyDescent="0.3">
      <c r="A1521" s="33">
        <v>2010</v>
      </c>
      <c r="B1521" s="3">
        <v>40448</v>
      </c>
      <c r="C1521" s="33">
        <v>9</v>
      </c>
      <c r="D1521" s="2">
        <v>27</v>
      </c>
      <c r="E1521" s="33">
        <v>270</v>
      </c>
      <c r="F1521" s="92">
        <v>270</v>
      </c>
      <c r="G1521" s="37">
        <v>11.080833333333336</v>
      </c>
      <c r="H1521" s="4"/>
      <c r="I1521" s="37"/>
      <c r="J1521" s="4">
        <v>17.222083333333334</v>
      </c>
      <c r="K1521" s="37">
        <v>17.444791666666678</v>
      </c>
      <c r="L1521" s="4">
        <v>17.531041666666674</v>
      </c>
      <c r="M1521" s="37">
        <v>16.372083333333332</v>
      </c>
      <c r="N1521" s="5" t="s">
        <v>27</v>
      </c>
      <c r="O1521" s="41">
        <v>1172.1185653529401</v>
      </c>
      <c r="P1521" s="4" t="s">
        <v>27</v>
      </c>
      <c r="Q1521" s="44">
        <f t="shared" si="52"/>
        <v>101.27104404649404</v>
      </c>
      <c r="R1521" s="8">
        <v>236.25086505190299</v>
      </c>
      <c r="S1521" s="89">
        <v>1723.8280625</v>
      </c>
      <c r="T1521" s="27"/>
      <c r="U1521" s="89">
        <v>73565.449999999924</v>
      </c>
      <c r="V1521" s="51" t="s">
        <v>27</v>
      </c>
      <c r="W1521" s="9" t="s">
        <v>27</v>
      </c>
      <c r="X1521" s="86">
        <f t="shared" si="53"/>
        <v>6875.2035953887353</v>
      </c>
    </row>
    <row r="1522" spans="1:24" x14ac:dyDescent="0.3">
      <c r="A1522" s="33">
        <v>2010</v>
      </c>
      <c r="B1522" s="3">
        <v>40449</v>
      </c>
      <c r="C1522" s="33">
        <v>9</v>
      </c>
      <c r="D1522" s="2">
        <v>28</v>
      </c>
      <c r="E1522" s="33">
        <v>271</v>
      </c>
      <c r="F1522" s="92">
        <v>271</v>
      </c>
      <c r="G1522" s="37">
        <v>11.876041666666666</v>
      </c>
      <c r="H1522" s="4"/>
      <c r="I1522" s="37"/>
      <c r="J1522" s="4">
        <v>17.097708333333347</v>
      </c>
      <c r="K1522" s="37">
        <v>17.499375000000004</v>
      </c>
      <c r="L1522" s="4">
        <v>18.780208333333338</v>
      </c>
      <c r="M1522" s="37">
        <v>15.968333333333327</v>
      </c>
      <c r="N1522" s="5" t="s">
        <v>27</v>
      </c>
      <c r="O1522" s="41">
        <v>1168.68308297059</v>
      </c>
      <c r="P1522" s="4" t="s">
        <v>27</v>
      </c>
      <c r="Q1522" s="44">
        <f t="shared" si="52"/>
        <v>100.974218368659</v>
      </c>
      <c r="R1522" s="8">
        <v>236.74913494809701</v>
      </c>
      <c r="S1522" s="89">
        <v>1727.4637375</v>
      </c>
      <c r="T1522" s="27"/>
      <c r="U1522" s="89">
        <v>73381.099999999919</v>
      </c>
      <c r="V1522" s="51" t="s">
        <v>27</v>
      </c>
      <c r="W1522" s="9" t="s">
        <v>27</v>
      </c>
      <c r="X1522" s="86">
        <f t="shared" si="53"/>
        <v>6976.1778137573947</v>
      </c>
    </row>
    <row r="1523" spans="1:24" x14ac:dyDescent="0.3">
      <c r="A1523" s="33">
        <v>2010</v>
      </c>
      <c r="B1523" s="3">
        <v>40450</v>
      </c>
      <c r="C1523" s="33">
        <v>9</v>
      </c>
      <c r="D1523" s="2">
        <v>29</v>
      </c>
      <c r="E1523" s="33">
        <v>272</v>
      </c>
      <c r="F1523" s="92">
        <v>272</v>
      </c>
      <c r="G1523" s="37">
        <v>13.458333333333336</v>
      </c>
      <c r="H1523" s="4"/>
      <c r="I1523" s="37"/>
      <c r="J1523" s="4">
        <v>16.953958333333336</v>
      </c>
      <c r="K1523" s="37">
        <v>17.026666666666671</v>
      </c>
      <c r="L1523" s="4">
        <v>17.395</v>
      </c>
      <c r="M1523" s="37">
        <v>16.382291666666667</v>
      </c>
      <c r="N1523" s="5" t="s">
        <v>27</v>
      </c>
      <c r="O1523" s="41">
        <v>1165.2476005882399</v>
      </c>
      <c r="P1523" s="4" t="s">
        <v>27</v>
      </c>
      <c r="Q1523" s="44">
        <f t="shared" si="52"/>
        <v>100.67739269082391</v>
      </c>
      <c r="R1523" s="8">
        <v>237.247404844291</v>
      </c>
      <c r="S1523" s="89">
        <v>1731.0994145833299</v>
      </c>
      <c r="T1523" s="27"/>
      <c r="U1523" s="89">
        <v>73196.749999999913</v>
      </c>
      <c r="V1523" s="51" t="s">
        <v>27</v>
      </c>
      <c r="W1523" s="9" t="s">
        <v>27</v>
      </c>
      <c r="X1523" s="86">
        <f t="shared" si="53"/>
        <v>7076.8552064482183</v>
      </c>
    </row>
    <row r="1524" spans="1:24" x14ac:dyDescent="0.3">
      <c r="A1524" s="33">
        <v>2010</v>
      </c>
      <c r="B1524" s="3">
        <v>40451</v>
      </c>
      <c r="C1524" s="33">
        <v>9</v>
      </c>
      <c r="D1524" s="2">
        <v>30</v>
      </c>
      <c r="E1524" s="33">
        <v>273</v>
      </c>
      <c r="F1524" s="92">
        <v>273</v>
      </c>
      <c r="G1524" s="37">
        <v>13.300000000000004</v>
      </c>
      <c r="H1524" s="4"/>
      <c r="I1524" s="37"/>
      <c r="J1524" s="4">
        <v>16.910416666666674</v>
      </c>
      <c r="K1524" s="37">
        <v>16.998124999999995</v>
      </c>
      <c r="L1524" s="4">
        <v>17.439583333333342</v>
      </c>
      <c r="M1524" s="37">
        <v>16.455208333333339</v>
      </c>
      <c r="N1524" s="5" t="s">
        <v>27</v>
      </c>
      <c r="O1524" s="41">
        <v>1161.8121182058801</v>
      </c>
      <c r="P1524" s="4" t="s">
        <v>27</v>
      </c>
      <c r="Q1524" s="44">
        <f t="shared" si="52"/>
        <v>100.38056701298805</v>
      </c>
      <c r="R1524" s="8">
        <v>237.74567474048399</v>
      </c>
      <c r="S1524" s="89">
        <v>1734.7350916666701</v>
      </c>
      <c r="T1524" s="27"/>
      <c r="U1524" s="89">
        <v>73012.399999999907</v>
      </c>
      <c r="V1524" s="51" t="s">
        <v>27</v>
      </c>
      <c r="W1524" s="9" t="s">
        <v>27</v>
      </c>
      <c r="X1524" s="86">
        <f t="shared" si="53"/>
        <v>7177.235773461206</v>
      </c>
    </row>
    <row r="1525" spans="1:24" x14ac:dyDescent="0.3">
      <c r="A1525" s="33">
        <v>2010</v>
      </c>
      <c r="B1525" s="3">
        <v>40452</v>
      </c>
      <c r="C1525" s="33">
        <v>10</v>
      </c>
      <c r="D1525" s="2">
        <v>1</v>
      </c>
      <c r="E1525" s="33">
        <v>274</v>
      </c>
      <c r="F1525" s="92">
        <v>274</v>
      </c>
      <c r="G1525" s="37">
        <v>9.9175833333333347</v>
      </c>
      <c r="H1525" s="4"/>
      <c r="I1525" s="37"/>
      <c r="J1525" s="4">
        <v>16.857916666666675</v>
      </c>
      <c r="K1525" s="37">
        <v>16.847708333333326</v>
      </c>
      <c r="L1525" s="4">
        <v>16.849791666666658</v>
      </c>
      <c r="M1525" s="37">
        <v>15.838958333333329</v>
      </c>
      <c r="N1525" s="5" t="s">
        <v>27</v>
      </c>
      <c r="O1525" s="41">
        <v>1158.37663582353</v>
      </c>
      <c r="P1525" s="4" t="s">
        <v>27</v>
      </c>
      <c r="Q1525" s="44">
        <f t="shared" si="52"/>
        <v>100.08374133515298</v>
      </c>
      <c r="R1525" s="8">
        <v>238</v>
      </c>
      <c r="S1525" s="89">
        <v>1736.5907999999999</v>
      </c>
      <c r="T1525" s="27"/>
      <c r="U1525" s="89">
        <v>72828.049999999901</v>
      </c>
      <c r="V1525" s="51" t="s">
        <v>27</v>
      </c>
      <c r="W1525" s="9" t="s">
        <v>27</v>
      </c>
      <c r="X1525" s="86">
        <f t="shared" si="53"/>
        <v>7277.3195147963588</v>
      </c>
    </row>
    <row r="1526" spans="1:24" x14ac:dyDescent="0.3">
      <c r="A1526" s="33">
        <v>2010</v>
      </c>
      <c r="B1526" s="3">
        <v>40453</v>
      </c>
      <c r="C1526" s="33">
        <v>10</v>
      </c>
      <c r="D1526" s="2">
        <v>2</v>
      </c>
      <c r="E1526" s="33">
        <v>275</v>
      </c>
      <c r="F1526" s="92">
        <v>275</v>
      </c>
      <c r="G1526" s="37">
        <v>6.4832708333333322</v>
      </c>
      <c r="H1526" s="4"/>
      <c r="I1526" s="37"/>
      <c r="J1526" s="4">
        <v>16.709791666666657</v>
      </c>
      <c r="K1526" s="37">
        <v>16.727916666666662</v>
      </c>
      <c r="L1526" s="4">
        <v>16.884791666666665</v>
      </c>
      <c r="M1526" s="37">
        <v>14.846458333333331</v>
      </c>
      <c r="N1526" s="5" t="s">
        <v>27</v>
      </c>
      <c r="O1526" s="41">
        <v>1154.9411534411799</v>
      </c>
      <c r="P1526" s="4" t="s">
        <v>27</v>
      </c>
      <c r="Q1526" s="44">
        <f t="shared" si="52"/>
        <v>99.786915657317934</v>
      </c>
      <c r="R1526" s="8">
        <v>238.084775086505</v>
      </c>
      <c r="S1526" s="89">
        <v>1737.2093687500001</v>
      </c>
      <c r="T1526" s="27"/>
      <c r="U1526" s="89">
        <v>72643.699999999895</v>
      </c>
      <c r="V1526" s="51" t="s">
        <v>27</v>
      </c>
      <c r="W1526" s="9" t="s">
        <v>27</v>
      </c>
      <c r="X1526" s="86">
        <f t="shared" si="53"/>
        <v>7377.1064304536767</v>
      </c>
    </row>
    <row r="1527" spans="1:24" x14ac:dyDescent="0.3">
      <c r="A1527" s="33">
        <v>2010</v>
      </c>
      <c r="B1527" s="3">
        <v>40454</v>
      </c>
      <c r="C1527" s="33">
        <v>10</v>
      </c>
      <c r="D1527" s="2">
        <v>3</v>
      </c>
      <c r="E1527" s="33">
        <v>276</v>
      </c>
      <c r="F1527" s="92">
        <v>276</v>
      </c>
      <c r="G1527" s="37">
        <v>5.4258958333333345</v>
      </c>
      <c r="H1527" s="4"/>
      <c r="I1527" s="37"/>
      <c r="J1527" s="4">
        <v>16.474583333333335</v>
      </c>
      <c r="K1527" s="37">
        <v>16.464166666666667</v>
      </c>
      <c r="L1527" s="4">
        <v>16.458541666666658</v>
      </c>
      <c r="M1527" s="37">
        <v>14.409583333333332</v>
      </c>
      <c r="N1527" s="5" t="s">
        <v>27</v>
      </c>
      <c r="O1527" s="41">
        <v>1151.5056710588201</v>
      </c>
      <c r="P1527" s="4" t="s">
        <v>27</v>
      </c>
      <c r="Q1527" s="44">
        <f t="shared" ref="Q1527:Q1590" si="54">O1527*60*60*24/10^6</f>
        <v>99.49008997948205</v>
      </c>
      <c r="R1527" s="8">
        <v>238.25086505190299</v>
      </c>
      <c r="S1527" s="89">
        <v>1738.4212625</v>
      </c>
      <c r="T1527" s="27"/>
      <c r="U1527" s="89">
        <v>72459.349999999889</v>
      </c>
      <c r="V1527" s="51" t="s">
        <v>27</v>
      </c>
      <c r="W1527" s="9" t="s">
        <v>27</v>
      </c>
      <c r="X1527" s="86">
        <f t="shared" si="53"/>
        <v>7476.5965204331587</v>
      </c>
    </row>
    <row r="1528" spans="1:24" x14ac:dyDescent="0.3">
      <c r="A1528" s="34">
        <v>2010</v>
      </c>
      <c r="B1528" s="11">
        <v>40455</v>
      </c>
      <c r="C1528" s="34">
        <v>10</v>
      </c>
      <c r="D1528" s="10">
        <v>4</v>
      </c>
      <c r="E1528" s="34">
        <v>277</v>
      </c>
      <c r="F1528" s="38">
        <v>277</v>
      </c>
      <c r="G1528" s="38">
        <v>6.7743125000000006</v>
      </c>
      <c r="H1528" s="12"/>
      <c r="I1528" s="38"/>
      <c r="J1528" s="12">
        <v>16.253958333333337</v>
      </c>
      <c r="K1528" s="38">
        <v>16.248750000000008</v>
      </c>
      <c r="L1528" s="12">
        <v>16.237500000000008</v>
      </c>
      <c r="M1528" s="38">
        <v>14.544375000000008</v>
      </c>
      <c r="N1528" s="12" t="s">
        <v>27</v>
      </c>
      <c r="O1528" s="38">
        <v>1148.07018867647</v>
      </c>
      <c r="P1528" s="12" t="s">
        <v>27</v>
      </c>
      <c r="Q1528" s="38">
        <f t="shared" si="54"/>
        <v>99.193264301647005</v>
      </c>
      <c r="R1528" s="13">
        <v>238.41695501730101</v>
      </c>
      <c r="S1528" s="48">
        <v>1739.63315416667</v>
      </c>
      <c r="T1528" s="13">
        <v>72523.748968877859</v>
      </c>
      <c r="U1528" s="48">
        <v>72275</v>
      </c>
      <c r="V1528" s="52" t="s">
        <v>27</v>
      </c>
      <c r="W1528" s="14" t="s">
        <v>27</v>
      </c>
      <c r="X1528" s="87">
        <f t="shared" ref="X1528:X1591" si="55">X1527+Q1528</f>
        <v>7575.7897847348058</v>
      </c>
    </row>
    <row r="1529" spans="1:24" x14ac:dyDescent="0.3">
      <c r="A1529" s="33">
        <v>2010</v>
      </c>
      <c r="B1529" s="3">
        <v>40456</v>
      </c>
      <c r="C1529" s="33">
        <v>10</v>
      </c>
      <c r="D1529" s="2">
        <v>5</v>
      </c>
      <c r="E1529" s="33">
        <v>278</v>
      </c>
      <c r="F1529" s="92">
        <v>278</v>
      </c>
      <c r="G1529" s="37">
        <v>10.454583333333334</v>
      </c>
      <c r="H1529" s="4"/>
      <c r="I1529" s="37"/>
      <c r="J1529" s="4">
        <v>16.117083333333337</v>
      </c>
      <c r="K1529" s="37">
        <v>16.108124999999994</v>
      </c>
      <c r="L1529" s="4">
        <v>16.108124999999994</v>
      </c>
      <c r="M1529" s="37">
        <v>15.145000000000001</v>
      </c>
      <c r="N1529" s="5" t="s">
        <v>27</v>
      </c>
      <c r="O1529" s="41">
        <v>1144.63470629412</v>
      </c>
      <c r="P1529" s="4" t="s">
        <v>27</v>
      </c>
      <c r="Q1529" s="44">
        <f t="shared" si="54"/>
        <v>98.89643862381196</v>
      </c>
      <c r="R1529" s="8">
        <v>238.58304498269899</v>
      </c>
      <c r="S1529" s="89">
        <v>1740.84504583333</v>
      </c>
      <c r="T1529" s="27"/>
      <c r="U1529" s="89">
        <v>72228.333333333328</v>
      </c>
      <c r="V1529" s="51" t="s">
        <v>27</v>
      </c>
      <c r="W1529" s="9" t="s">
        <v>27</v>
      </c>
      <c r="X1529" s="86">
        <f t="shared" si="55"/>
        <v>7674.686223358618</v>
      </c>
    </row>
    <row r="1530" spans="1:24" x14ac:dyDescent="0.3">
      <c r="A1530" s="33">
        <v>2010</v>
      </c>
      <c r="B1530" s="3">
        <v>40457</v>
      </c>
      <c r="C1530" s="33">
        <v>10</v>
      </c>
      <c r="D1530" s="2">
        <v>6</v>
      </c>
      <c r="E1530" s="33">
        <v>279</v>
      </c>
      <c r="F1530" s="92">
        <v>279</v>
      </c>
      <c r="G1530" s="37">
        <v>10.586666666666668</v>
      </c>
      <c r="H1530" s="4"/>
      <c r="I1530" s="37"/>
      <c r="J1530" s="4">
        <v>15.967708333333327</v>
      </c>
      <c r="K1530" s="37">
        <v>16.04708333333334</v>
      </c>
      <c r="L1530" s="4">
        <v>16.310000000000006</v>
      </c>
      <c r="M1530" s="37">
        <v>15.187291666666669</v>
      </c>
      <c r="N1530" s="5" t="s">
        <v>27</v>
      </c>
      <c r="O1530" s="41">
        <v>1141.1992239117601</v>
      </c>
      <c r="P1530" s="4" t="s">
        <v>27</v>
      </c>
      <c r="Q1530" s="44">
        <f t="shared" si="54"/>
        <v>98.599612945976062</v>
      </c>
      <c r="R1530" s="8">
        <v>238.74913494809701</v>
      </c>
      <c r="S1530" s="89">
        <v>1742.0569375</v>
      </c>
      <c r="T1530" s="27"/>
      <c r="U1530" s="89">
        <v>72181.666666666657</v>
      </c>
      <c r="V1530" s="51" t="s">
        <v>27</v>
      </c>
      <c r="W1530" s="9" t="s">
        <v>27</v>
      </c>
      <c r="X1530" s="86">
        <f t="shared" si="55"/>
        <v>7773.2858363045943</v>
      </c>
    </row>
    <row r="1531" spans="1:24" x14ac:dyDescent="0.3">
      <c r="A1531" s="33">
        <v>2010</v>
      </c>
      <c r="B1531" s="3">
        <v>40458</v>
      </c>
      <c r="C1531" s="33">
        <v>10</v>
      </c>
      <c r="D1531" s="2">
        <v>7</v>
      </c>
      <c r="E1531" s="33">
        <v>280</v>
      </c>
      <c r="F1531" s="92">
        <v>280</v>
      </c>
      <c r="G1531" s="37">
        <v>11.896250000000002</v>
      </c>
      <c r="H1531" s="4"/>
      <c r="I1531" s="37"/>
      <c r="J1531" s="4">
        <v>15.817499999999988</v>
      </c>
      <c r="K1531" s="37">
        <v>15.828333333333326</v>
      </c>
      <c r="L1531" s="4">
        <v>15.851458333333332</v>
      </c>
      <c r="M1531" s="37">
        <v>15.244374999999998</v>
      </c>
      <c r="N1531" s="5" t="s">
        <v>27</v>
      </c>
      <c r="O1531" s="41">
        <v>1137.76374152941</v>
      </c>
      <c r="P1531" s="4" t="s">
        <v>27</v>
      </c>
      <c r="Q1531" s="44">
        <f t="shared" si="54"/>
        <v>98.302787268141032</v>
      </c>
      <c r="R1531" s="8">
        <v>238.915224913495</v>
      </c>
      <c r="S1531" s="89">
        <v>1743.2688312499999</v>
      </c>
      <c r="T1531" s="27"/>
      <c r="U1531" s="89">
        <v>72134.999999999985</v>
      </c>
      <c r="V1531" s="51" t="s">
        <v>27</v>
      </c>
      <c r="W1531" s="9" t="s">
        <v>27</v>
      </c>
      <c r="X1531" s="86">
        <f t="shared" si="55"/>
        <v>7871.5886235727357</v>
      </c>
    </row>
    <row r="1532" spans="1:24" x14ac:dyDescent="0.3">
      <c r="A1532" s="33">
        <v>2010</v>
      </c>
      <c r="B1532" s="3">
        <v>40459</v>
      </c>
      <c r="C1532" s="33">
        <v>10</v>
      </c>
      <c r="D1532" s="2">
        <v>8</v>
      </c>
      <c r="E1532" s="33">
        <v>281</v>
      </c>
      <c r="F1532" s="92">
        <v>281</v>
      </c>
      <c r="G1532" s="37">
        <v>13.852500000000001</v>
      </c>
      <c r="H1532" s="4"/>
      <c r="I1532" s="37"/>
      <c r="J1532" s="4">
        <v>15.688125000000001</v>
      </c>
      <c r="K1532" s="37">
        <v>15.69708333333333</v>
      </c>
      <c r="L1532" s="4">
        <v>15.713749999999999</v>
      </c>
      <c r="M1532" s="37">
        <v>15.103124999999999</v>
      </c>
      <c r="N1532" s="5" t="s">
        <v>27</v>
      </c>
      <c r="O1532" s="41">
        <v>1134.32825914706</v>
      </c>
      <c r="P1532" s="4" t="s">
        <v>27</v>
      </c>
      <c r="Q1532" s="44">
        <f t="shared" si="54"/>
        <v>98.005961590305986</v>
      </c>
      <c r="R1532" s="8">
        <v>239</v>
      </c>
      <c r="S1532" s="89">
        <v>1743.8874000000001</v>
      </c>
      <c r="T1532" s="27"/>
      <c r="U1532" s="89">
        <v>72088.333333333314</v>
      </c>
      <c r="V1532" s="51" t="s">
        <v>27</v>
      </c>
      <c r="W1532" s="9" t="s">
        <v>27</v>
      </c>
      <c r="X1532" s="86">
        <f t="shared" si="55"/>
        <v>7969.5945851630413</v>
      </c>
    </row>
    <row r="1533" spans="1:24" x14ac:dyDescent="0.3">
      <c r="A1533" s="33">
        <v>2010</v>
      </c>
      <c r="B1533" s="3">
        <v>40460</v>
      </c>
      <c r="C1533" s="33">
        <v>10</v>
      </c>
      <c r="D1533" s="2">
        <v>9</v>
      </c>
      <c r="E1533" s="33">
        <v>282</v>
      </c>
      <c r="F1533" s="92">
        <v>282</v>
      </c>
      <c r="G1533" s="37">
        <v>11.042416666666666</v>
      </c>
      <c r="H1533" s="4"/>
      <c r="I1533" s="37"/>
      <c r="J1533" s="4">
        <v>15.589999999999995</v>
      </c>
      <c r="K1533" s="37">
        <v>15.604375000000003</v>
      </c>
      <c r="L1533" s="4">
        <v>15.619583333333329</v>
      </c>
      <c r="M1533" s="37">
        <v>15.29520833333334</v>
      </c>
      <c r="N1533" s="5" t="s">
        <v>27</v>
      </c>
      <c r="O1533" s="41">
        <v>1130.8927767647101</v>
      </c>
      <c r="P1533" s="4" t="s">
        <v>27</v>
      </c>
      <c r="Q1533" s="44">
        <f t="shared" si="54"/>
        <v>97.709135912470956</v>
      </c>
      <c r="R1533" s="8">
        <v>239</v>
      </c>
      <c r="S1533" s="89">
        <v>1743.8874000000001</v>
      </c>
      <c r="T1533" s="27"/>
      <c r="U1533" s="89">
        <v>72041.666666666642</v>
      </c>
      <c r="V1533" s="51" t="s">
        <v>27</v>
      </c>
      <c r="W1533" s="9" t="s">
        <v>27</v>
      </c>
      <c r="X1533" s="86">
        <f t="shared" si="55"/>
        <v>8067.3037210755119</v>
      </c>
    </row>
    <row r="1534" spans="1:24" x14ac:dyDescent="0.3">
      <c r="A1534" s="33">
        <v>2010</v>
      </c>
      <c r="B1534" s="3">
        <v>40461</v>
      </c>
      <c r="C1534" s="33">
        <v>10</v>
      </c>
      <c r="D1534" s="2">
        <v>10</v>
      </c>
      <c r="E1534" s="33">
        <v>283</v>
      </c>
      <c r="F1534" s="92">
        <v>283</v>
      </c>
      <c r="G1534" s="37">
        <v>12.333916666666667</v>
      </c>
      <c r="H1534" s="4"/>
      <c r="I1534" s="37"/>
      <c r="J1534" s="4">
        <v>15.498333333333337</v>
      </c>
      <c r="K1534" s="37">
        <v>15.507708333333333</v>
      </c>
      <c r="L1534" s="4">
        <v>15.513541666666669</v>
      </c>
      <c r="M1534" s="37">
        <v>15.014999999999999</v>
      </c>
      <c r="N1534" s="5" t="s">
        <v>27</v>
      </c>
      <c r="O1534" s="41">
        <v>1127.45729438235</v>
      </c>
      <c r="P1534" s="4" t="s">
        <v>27</v>
      </c>
      <c r="Q1534" s="44">
        <f t="shared" si="54"/>
        <v>97.412310234635044</v>
      </c>
      <c r="R1534" s="8">
        <v>239</v>
      </c>
      <c r="S1534" s="89">
        <v>1743.8874000000001</v>
      </c>
      <c r="T1534" s="27"/>
      <c r="U1534" s="89">
        <v>71994.999999999971</v>
      </c>
      <c r="V1534" s="51" t="s">
        <v>27</v>
      </c>
      <c r="W1534" s="9" t="s">
        <v>27</v>
      </c>
      <c r="X1534" s="86">
        <f t="shared" si="55"/>
        <v>8164.7160313101467</v>
      </c>
    </row>
    <row r="1535" spans="1:24" x14ac:dyDescent="0.3">
      <c r="A1535" s="33">
        <v>2010</v>
      </c>
      <c r="B1535" s="3">
        <v>40462</v>
      </c>
      <c r="C1535" s="33">
        <v>10</v>
      </c>
      <c r="D1535" s="2">
        <v>11</v>
      </c>
      <c r="E1535" s="33">
        <v>284</v>
      </c>
      <c r="F1535" s="92">
        <v>284</v>
      </c>
      <c r="G1535" s="37">
        <v>11.3746875</v>
      </c>
      <c r="H1535" s="4"/>
      <c r="I1535" s="37"/>
      <c r="J1535" s="4">
        <v>15.460625000000007</v>
      </c>
      <c r="K1535" s="37">
        <v>15.482083333333341</v>
      </c>
      <c r="L1535" s="4">
        <v>15.479583333333336</v>
      </c>
      <c r="M1535" s="37">
        <v>15.190833333333329</v>
      </c>
      <c r="N1535" s="5" t="s">
        <v>27</v>
      </c>
      <c r="O1535" s="41">
        <v>1124.021812</v>
      </c>
      <c r="P1535" s="4" t="s">
        <v>27</v>
      </c>
      <c r="Q1535" s="44">
        <f t="shared" si="54"/>
        <v>97.115484556800013</v>
      </c>
      <c r="R1535" s="8">
        <v>239</v>
      </c>
      <c r="S1535" s="89">
        <v>1743.8874000000001</v>
      </c>
      <c r="T1535" s="27"/>
      <c r="U1535" s="89">
        <v>71948.333333333299</v>
      </c>
      <c r="V1535" s="51" t="s">
        <v>27</v>
      </c>
      <c r="W1535" s="9" t="s">
        <v>27</v>
      </c>
      <c r="X1535" s="86">
        <f t="shared" si="55"/>
        <v>8261.8315158669466</v>
      </c>
    </row>
    <row r="1536" spans="1:24" x14ac:dyDescent="0.3">
      <c r="A1536" s="33">
        <v>2010</v>
      </c>
      <c r="B1536" s="3">
        <v>40463</v>
      </c>
      <c r="C1536" s="33">
        <v>10</v>
      </c>
      <c r="D1536" s="2">
        <v>12</v>
      </c>
      <c r="E1536" s="33">
        <v>285</v>
      </c>
      <c r="F1536" s="92">
        <v>285</v>
      </c>
      <c r="G1536" s="37">
        <v>5.9133958333333361</v>
      </c>
      <c r="H1536" s="4"/>
      <c r="I1536" s="37"/>
      <c r="J1536" s="4">
        <v>15.381041666666674</v>
      </c>
      <c r="K1536" s="37">
        <v>15.428958333333334</v>
      </c>
      <c r="L1536" s="4">
        <v>15.432083333333329</v>
      </c>
      <c r="M1536" s="37">
        <v>14.383750000000008</v>
      </c>
      <c r="N1536" s="5" t="s">
        <v>27</v>
      </c>
      <c r="O1536" s="41">
        <v>1120.5863296176501</v>
      </c>
      <c r="P1536" s="4" t="s">
        <v>27</v>
      </c>
      <c r="Q1536" s="44">
        <f t="shared" si="54"/>
        <v>96.818658878964968</v>
      </c>
      <c r="R1536" s="8">
        <v>239</v>
      </c>
      <c r="S1536" s="89">
        <v>1743.8874000000001</v>
      </c>
      <c r="T1536" s="27"/>
      <c r="U1536" s="89">
        <v>71901.666666666628</v>
      </c>
      <c r="V1536" s="51" t="s">
        <v>27</v>
      </c>
      <c r="W1536" s="9" t="s">
        <v>27</v>
      </c>
      <c r="X1536" s="86">
        <f t="shared" si="55"/>
        <v>8358.6501747459115</v>
      </c>
    </row>
    <row r="1537" spans="1:24" x14ac:dyDescent="0.3">
      <c r="A1537" s="33">
        <v>2010</v>
      </c>
      <c r="B1537" s="3">
        <v>40464</v>
      </c>
      <c r="C1537" s="33">
        <v>10</v>
      </c>
      <c r="D1537" s="2">
        <v>13</v>
      </c>
      <c r="E1537" s="33">
        <v>286</v>
      </c>
      <c r="F1537" s="92">
        <v>286</v>
      </c>
      <c r="G1537" s="37">
        <v>8.4501458333333321</v>
      </c>
      <c r="H1537" s="4"/>
      <c r="I1537" s="37"/>
      <c r="J1537" s="4">
        <v>15.181875</v>
      </c>
      <c r="K1537" s="37">
        <v>15.425833333333335</v>
      </c>
      <c r="L1537" s="4">
        <v>15.633333333333331</v>
      </c>
      <c r="M1537" s="37">
        <v>13.93541666666667</v>
      </c>
      <c r="N1537" s="5" t="s">
        <v>27</v>
      </c>
      <c r="O1537" s="41">
        <v>1117.15084723529</v>
      </c>
      <c r="P1537" s="4" t="s">
        <v>27</v>
      </c>
      <c r="Q1537" s="44">
        <f t="shared" si="54"/>
        <v>96.521833201129056</v>
      </c>
      <c r="R1537" s="8">
        <v>239</v>
      </c>
      <c r="S1537" s="89">
        <v>1743.8874000000001</v>
      </c>
      <c r="T1537" s="27"/>
      <c r="U1537" s="89">
        <v>71854.999999999956</v>
      </c>
      <c r="V1537" s="51" t="s">
        <v>27</v>
      </c>
      <c r="W1537" s="9" t="s">
        <v>27</v>
      </c>
      <c r="X1537" s="86">
        <f t="shared" si="55"/>
        <v>8455.1720079470397</v>
      </c>
    </row>
    <row r="1538" spans="1:24" x14ac:dyDescent="0.3">
      <c r="A1538" s="33">
        <v>2010</v>
      </c>
      <c r="B1538" s="3">
        <v>40465</v>
      </c>
      <c r="C1538" s="33">
        <v>10</v>
      </c>
      <c r="D1538" s="2">
        <v>14</v>
      </c>
      <c r="E1538" s="33">
        <v>287</v>
      </c>
      <c r="F1538" s="92">
        <v>287</v>
      </c>
      <c r="G1538" s="37">
        <v>8.2580416666666654</v>
      </c>
      <c r="H1538" s="4"/>
      <c r="I1538" s="37"/>
      <c r="J1538" s="4">
        <v>14.969791666666675</v>
      </c>
      <c r="K1538" s="37">
        <v>15.191041666666672</v>
      </c>
      <c r="L1538" s="4">
        <v>15.61875</v>
      </c>
      <c r="M1538" s="37">
        <v>14.101041666666662</v>
      </c>
      <c r="N1538" s="5" t="s">
        <v>27</v>
      </c>
      <c r="O1538" s="41">
        <v>1113.71536485294</v>
      </c>
      <c r="P1538" s="4" t="s">
        <v>27</v>
      </c>
      <c r="Q1538" s="44">
        <f t="shared" si="54"/>
        <v>96.225007523294025</v>
      </c>
      <c r="R1538" s="8">
        <v>239</v>
      </c>
      <c r="S1538" s="89">
        <v>1743.8874000000001</v>
      </c>
      <c r="T1538" s="27"/>
      <c r="U1538" s="89">
        <v>71808.333333333285</v>
      </c>
      <c r="V1538" s="51" t="s">
        <v>27</v>
      </c>
      <c r="W1538" s="9" t="s">
        <v>27</v>
      </c>
      <c r="X1538" s="86">
        <f t="shared" si="55"/>
        <v>8551.3970154703329</v>
      </c>
    </row>
    <row r="1539" spans="1:24" x14ac:dyDescent="0.3">
      <c r="A1539" s="33">
        <v>2010</v>
      </c>
      <c r="B1539" s="3">
        <v>40466</v>
      </c>
      <c r="C1539" s="33">
        <v>10</v>
      </c>
      <c r="D1539" s="2">
        <v>15</v>
      </c>
      <c r="E1539" s="33">
        <v>288</v>
      </c>
      <c r="F1539" s="92">
        <v>288</v>
      </c>
      <c r="G1539" s="37">
        <v>6.8226410256410253</v>
      </c>
      <c r="H1539" s="4"/>
      <c r="I1539" s="37"/>
      <c r="J1539" s="4">
        <v>14.91435897435897</v>
      </c>
      <c r="K1539" s="37">
        <v>14.941538461538467</v>
      </c>
      <c r="L1539" s="4">
        <v>14.971794871794874</v>
      </c>
      <c r="M1539" s="37">
        <v>13.475897435897435</v>
      </c>
      <c r="N1539" s="5" t="s">
        <v>27</v>
      </c>
      <c r="O1539" s="41">
        <v>1110.2798824705901</v>
      </c>
      <c r="P1539" s="4" t="s">
        <v>27</v>
      </c>
      <c r="Q1539" s="44">
        <f t="shared" si="54"/>
        <v>95.92818184545898</v>
      </c>
      <c r="R1539" s="8">
        <v>239</v>
      </c>
      <c r="S1539" s="89">
        <v>1743.8874000000001</v>
      </c>
      <c r="T1539" s="27"/>
      <c r="U1539" s="89">
        <v>71761.666666666613</v>
      </c>
      <c r="V1539" s="51" t="s">
        <v>27</v>
      </c>
      <c r="W1539" s="9" t="s">
        <v>27</v>
      </c>
      <c r="X1539" s="86">
        <f t="shared" si="55"/>
        <v>8647.3251973157912</v>
      </c>
    </row>
    <row r="1540" spans="1:24" x14ac:dyDescent="0.3">
      <c r="A1540" s="33">
        <v>2010</v>
      </c>
      <c r="B1540" s="3">
        <v>40467</v>
      </c>
      <c r="C1540" s="33">
        <v>10</v>
      </c>
      <c r="D1540" s="2">
        <v>16</v>
      </c>
      <c r="E1540" s="33">
        <v>289</v>
      </c>
      <c r="F1540" s="92">
        <v>289</v>
      </c>
      <c r="G1540" s="37">
        <v>7.7775208333333348</v>
      </c>
      <c r="H1540" s="4"/>
      <c r="I1540" s="37"/>
      <c r="J1540" s="4">
        <v>14.817083333333329</v>
      </c>
      <c r="K1540" s="37">
        <v>14.836666666666661</v>
      </c>
      <c r="L1540" s="4">
        <v>14.840625000000001</v>
      </c>
      <c r="M1540" s="37">
        <v>13.644166666666665</v>
      </c>
      <c r="N1540" s="5" t="s">
        <v>27</v>
      </c>
      <c r="O1540" s="41">
        <v>1106.84440008824</v>
      </c>
      <c r="P1540" s="4" t="s">
        <v>27</v>
      </c>
      <c r="Q1540" s="44">
        <f t="shared" si="54"/>
        <v>95.631356167623935</v>
      </c>
      <c r="R1540" s="8">
        <v>238.873711340206</v>
      </c>
      <c r="S1540" s="89">
        <v>1742.965925</v>
      </c>
      <c r="T1540" s="27"/>
      <c r="U1540" s="89">
        <v>71714.999999999942</v>
      </c>
      <c r="V1540" s="51" t="s">
        <v>27</v>
      </c>
      <c r="W1540" s="9" t="s">
        <v>27</v>
      </c>
      <c r="X1540" s="86">
        <f t="shared" si="55"/>
        <v>8742.9565534834146</v>
      </c>
    </row>
    <row r="1541" spans="1:24" x14ac:dyDescent="0.3">
      <c r="A1541" s="33">
        <v>2010</v>
      </c>
      <c r="B1541" s="3">
        <v>40468</v>
      </c>
      <c r="C1541" s="33">
        <v>10</v>
      </c>
      <c r="D1541" s="2">
        <v>17</v>
      </c>
      <c r="E1541" s="33">
        <v>290</v>
      </c>
      <c r="F1541" s="92">
        <v>290</v>
      </c>
      <c r="G1541" s="37">
        <v>8.6389583333333331</v>
      </c>
      <c r="H1541" s="4"/>
      <c r="I1541" s="37"/>
      <c r="J1541" s="4">
        <v>14.681874999999989</v>
      </c>
      <c r="K1541" s="37">
        <v>14.704583333333341</v>
      </c>
      <c r="L1541" s="4">
        <v>14.715416666666675</v>
      </c>
      <c r="M1541" s="37">
        <v>13.776041666666663</v>
      </c>
      <c r="N1541" s="5" t="s">
        <v>27</v>
      </c>
      <c r="O1541" s="41">
        <v>1103.40891770588</v>
      </c>
      <c r="P1541" s="4" t="s">
        <v>27</v>
      </c>
      <c r="Q1541" s="44">
        <f t="shared" si="54"/>
        <v>95.334530489788023</v>
      </c>
      <c r="R1541" s="8">
        <v>238.626288659794</v>
      </c>
      <c r="S1541" s="89">
        <v>1741.1605750000001</v>
      </c>
      <c r="T1541" s="27"/>
      <c r="U1541" s="89">
        <v>71668.33333333327</v>
      </c>
      <c r="V1541" s="51" t="s">
        <v>27</v>
      </c>
      <c r="W1541" s="9" t="s">
        <v>27</v>
      </c>
      <c r="X1541" s="86">
        <f t="shared" si="55"/>
        <v>8838.2910839732031</v>
      </c>
    </row>
    <row r="1542" spans="1:24" x14ac:dyDescent="0.3">
      <c r="A1542" s="33">
        <v>2010</v>
      </c>
      <c r="B1542" s="3">
        <v>40469</v>
      </c>
      <c r="C1542" s="33">
        <v>10</v>
      </c>
      <c r="D1542" s="2">
        <v>18</v>
      </c>
      <c r="E1542" s="33">
        <v>291</v>
      </c>
      <c r="F1542" s="92">
        <v>291</v>
      </c>
      <c r="G1542" s="37">
        <v>5.0678124999999996</v>
      </c>
      <c r="H1542" s="4"/>
      <c r="I1542" s="37"/>
      <c r="J1542" s="4">
        <v>14.559374999999987</v>
      </c>
      <c r="K1542" s="37">
        <v>14.590416666666661</v>
      </c>
      <c r="L1542" s="4">
        <v>14.600416666666666</v>
      </c>
      <c r="M1542" s="37">
        <v>13.006666666666669</v>
      </c>
      <c r="N1542" s="5" t="s">
        <v>27</v>
      </c>
      <c r="O1542" s="41">
        <v>1099.9734353235301</v>
      </c>
      <c r="P1542" s="4" t="s">
        <v>27</v>
      </c>
      <c r="Q1542" s="44">
        <f t="shared" si="54"/>
        <v>95.037704811953006</v>
      </c>
      <c r="R1542" s="8">
        <v>238.5</v>
      </c>
      <c r="S1542" s="89">
        <v>1740.2391</v>
      </c>
      <c r="T1542" s="27"/>
      <c r="U1542" s="89">
        <v>71621.666666666599</v>
      </c>
      <c r="V1542" s="51" t="s">
        <v>27</v>
      </c>
      <c r="W1542" s="9" t="s">
        <v>27</v>
      </c>
      <c r="X1542" s="86">
        <f t="shared" si="55"/>
        <v>8933.3287887851566</v>
      </c>
    </row>
    <row r="1543" spans="1:24" x14ac:dyDescent="0.3">
      <c r="A1543" s="33">
        <v>2010</v>
      </c>
      <c r="B1543" s="3">
        <v>40470</v>
      </c>
      <c r="C1543" s="33">
        <v>10</v>
      </c>
      <c r="D1543" s="2">
        <v>19</v>
      </c>
      <c r="E1543" s="33">
        <v>292</v>
      </c>
      <c r="F1543" s="92">
        <v>292</v>
      </c>
      <c r="G1543" s="37">
        <v>6.6927083333333357</v>
      </c>
      <c r="H1543" s="4"/>
      <c r="I1543" s="37"/>
      <c r="J1543" s="4">
        <v>14.392916666666666</v>
      </c>
      <c r="K1543" s="37">
        <v>14.417291666666666</v>
      </c>
      <c r="L1543" s="4">
        <v>14.423541666666665</v>
      </c>
      <c r="M1543" s="37">
        <v>13.062083333333334</v>
      </c>
      <c r="N1543" s="5">
        <v>1096.53795294118</v>
      </c>
      <c r="O1543" s="41">
        <v>1096.53795294118</v>
      </c>
      <c r="P1543" s="4">
        <v>94.740879134117961</v>
      </c>
      <c r="Q1543" s="44">
        <f t="shared" si="54"/>
        <v>94.740879134117947</v>
      </c>
      <c r="R1543" s="8">
        <v>238.57640332640301</v>
      </c>
      <c r="S1543" s="89">
        <v>1740.7965895833299</v>
      </c>
      <c r="T1543" s="27"/>
      <c r="U1543" s="89">
        <v>71574.999999999927</v>
      </c>
      <c r="V1543" s="51">
        <v>5.423588597171998E-2</v>
      </c>
      <c r="W1543" s="9">
        <v>1.3203372479405466E-3</v>
      </c>
      <c r="X1543" s="86">
        <f t="shared" si="55"/>
        <v>9028.0696679192752</v>
      </c>
    </row>
    <row r="1544" spans="1:24" x14ac:dyDescent="0.3">
      <c r="A1544" s="33">
        <v>2010</v>
      </c>
      <c r="B1544" s="3">
        <v>40471</v>
      </c>
      <c r="C1544" s="33">
        <v>10</v>
      </c>
      <c r="D1544" s="2">
        <v>20</v>
      </c>
      <c r="E1544" s="33">
        <v>293</v>
      </c>
      <c r="F1544" s="92">
        <v>293</v>
      </c>
      <c r="G1544" s="37">
        <v>8.3472916666666617</v>
      </c>
      <c r="H1544" s="4"/>
      <c r="I1544" s="37"/>
      <c r="J1544" s="4">
        <v>14.243541666666674</v>
      </c>
      <c r="K1544" s="37">
        <v>14.336458333333333</v>
      </c>
      <c r="L1544" s="4">
        <v>14.422499999999999</v>
      </c>
      <c r="M1544" s="37">
        <v>13.018958333333332</v>
      </c>
      <c r="N1544" s="5">
        <v>1254.0885030303</v>
      </c>
      <c r="O1544" s="41">
        <v>1254.0885030303</v>
      </c>
      <c r="P1544" s="4">
        <v>108.35324666181792</v>
      </c>
      <c r="Q1544" s="44">
        <f t="shared" si="54"/>
        <v>108.35324666181792</v>
      </c>
      <c r="R1544" s="8">
        <v>238.726091476091</v>
      </c>
      <c r="S1544" s="89">
        <v>1741.8888041666701</v>
      </c>
      <c r="T1544" s="27"/>
      <c r="U1544" s="89">
        <v>71528.333333333256</v>
      </c>
      <c r="V1544" s="51">
        <v>6.1993178914668573E-2</v>
      </c>
      <c r="W1544" s="9">
        <v>1.5102343291868222E-3</v>
      </c>
      <c r="X1544" s="86">
        <f t="shared" si="55"/>
        <v>9136.4229145810932</v>
      </c>
    </row>
    <row r="1545" spans="1:24" x14ac:dyDescent="0.3">
      <c r="A1545" s="33">
        <v>2010</v>
      </c>
      <c r="B1545" s="3">
        <v>40472</v>
      </c>
      <c r="C1545" s="33">
        <v>10</v>
      </c>
      <c r="D1545" s="2">
        <v>21</v>
      </c>
      <c r="E1545" s="33">
        <v>294</v>
      </c>
      <c r="F1545" s="92">
        <v>294</v>
      </c>
      <c r="G1545" s="37">
        <v>3.5471249999999994</v>
      </c>
      <c r="H1545" s="4"/>
      <c r="I1545" s="37"/>
      <c r="J1545" s="4">
        <v>14.128541666666669</v>
      </c>
      <c r="K1545" s="37">
        <v>14.192499999999997</v>
      </c>
      <c r="L1545" s="4">
        <v>14.317499999999997</v>
      </c>
      <c r="M1545" s="37">
        <v>12.585833333333326</v>
      </c>
      <c r="N1545" s="5">
        <v>1080.4392</v>
      </c>
      <c r="O1545" s="41">
        <v>1080.4392</v>
      </c>
      <c r="P1545" s="4">
        <v>93.34994687999999</v>
      </c>
      <c r="Q1545" s="44">
        <f t="shared" si="54"/>
        <v>93.34994687999999</v>
      </c>
      <c r="R1545" s="8">
        <v>238.87577962578001</v>
      </c>
      <c r="S1545" s="89">
        <v>1742.9810062500001</v>
      </c>
      <c r="T1545" s="27"/>
      <c r="U1545" s="89">
        <v>71481.666666666584</v>
      </c>
      <c r="V1545" s="51">
        <v>5.3378804550366345E-2</v>
      </c>
      <c r="W1545" s="9">
        <v>1.3012820387410873E-3</v>
      </c>
      <c r="X1545" s="86">
        <f t="shared" si="55"/>
        <v>9229.7728614610933</v>
      </c>
    </row>
    <row r="1546" spans="1:24" x14ac:dyDescent="0.3">
      <c r="A1546" s="34">
        <v>2010</v>
      </c>
      <c r="B1546" s="11">
        <v>40473</v>
      </c>
      <c r="C1546" s="34">
        <v>10</v>
      </c>
      <c r="D1546" s="10">
        <v>22</v>
      </c>
      <c r="E1546" s="34">
        <v>295</v>
      </c>
      <c r="F1546" s="38">
        <v>295</v>
      </c>
      <c r="G1546" s="38">
        <v>3.8563333333333341</v>
      </c>
      <c r="H1546" s="12"/>
      <c r="I1546" s="38"/>
      <c r="J1546" s="12">
        <v>13.991818181818184</v>
      </c>
      <c r="K1546" s="38">
        <v>14.15</v>
      </c>
      <c r="L1546" s="12">
        <v>14.591363636363639</v>
      </c>
      <c r="M1546" s="38">
        <v>11.832272727272727</v>
      </c>
      <c r="N1546" s="12">
        <v>344.14984166666699</v>
      </c>
      <c r="O1546" s="38">
        <v>344.14984166666699</v>
      </c>
      <c r="P1546" s="12">
        <v>29.734546320000025</v>
      </c>
      <c r="Q1546" s="38">
        <f t="shared" si="54"/>
        <v>29.734546320000025</v>
      </c>
      <c r="R1546" s="13">
        <v>239.025467775468</v>
      </c>
      <c r="S1546" s="48">
        <v>1744.07322916667</v>
      </c>
      <c r="T1546" s="13">
        <v>71111.782389139</v>
      </c>
      <c r="U1546" s="48">
        <v>71435</v>
      </c>
      <c r="V1546" s="52">
        <v>1.6992959231960855E-2</v>
      </c>
      <c r="W1546" s="14">
        <v>4.1454686472081824E-4</v>
      </c>
      <c r="X1546" s="87">
        <f t="shared" si="55"/>
        <v>9259.5074077810932</v>
      </c>
    </row>
    <row r="1547" spans="1:24" x14ac:dyDescent="0.3">
      <c r="A1547" s="33">
        <v>2010</v>
      </c>
      <c r="B1547" s="3">
        <v>40474</v>
      </c>
      <c r="C1547" s="33">
        <v>10</v>
      </c>
      <c r="D1547" s="2">
        <v>23</v>
      </c>
      <c r="E1547" s="33">
        <v>296</v>
      </c>
      <c r="F1547" s="92">
        <v>296</v>
      </c>
      <c r="G1547" s="37">
        <v>8.0510625000000005</v>
      </c>
      <c r="H1547" s="4"/>
      <c r="I1547" s="37"/>
      <c r="J1547" s="4"/>
      <c r="K1547" s="37"/>
      <c r="L1547" s="4"/>
      <c r="M1547" s="37"/>
      <c r="N1547" s="5">
        <v>821.90084705882396</v>
      </c>
      <c r="O1547" s="41">
        <v>821.90084705882396</v>
      </c>
      <c r="P1547" s="4">
        <v>71.01223318588238</v>
      </c>
      <c r="Q1547" s="44">
        <f t="shared" si="54"/>
        <v>71.012233185882394</v>
      </c>
      <c r="R1547" s="8">
        <v>239.17515592515599</v>
      </c>
      <c r="S1547" s="89">
        <v>1745.1654458333301</v>
      </c>
      <c r="T1547" s="27"/>
      <c r="U1547" s="89">
        <v>71411.469310107743</v>
      </c>
      <c r="V1547" s="51">
        <v>4.0559625906929138E-2</v>
      </c>
      <c r="W1547" s="9">
        <v>9.9037146700397529E-4</v>
      </c>
      <c r="X1547" s="86">
        <f t="shared" si="55"/>
        <v>9330.5196409669752</v>
      </c>
    </row>
    <row r="1548" spans="1:24" x14ac:dyDescent="0.3">
      <c r="A1548" s="33">
        <v>2010</v>
      </c>
      <c r="B1548" s="3">
        <v>40475</v>
      </c>
      <c r="C1548" s="33">
        <v>10</v>
      </c>
      <c r="D1548" s="2">
        <v>24</v>
      </c>
      <c r="E1548" s="33">
        <v>297</v>
      </c>
      <c r="F1548" s="92">
        <v>297</v>
      </c>
      <c r="G1548" s="37">
        <v>11.899583333333332</v>
      </c>
      <c r="H1548" s="4"/>
      <c r="I1548" s="37"/>
      <c r="J1548" s="4"/>
      <c r="K1548" s="37"/>
      <c r="L1548" s="4"/>
      <c r="M1548" s="37"/>
      <c r="N1548" s="5">
        <v>1067.45684893617</v>
      </c>
      <c r="O1548" s="41">
        <v>1067.45684893617</v>
      </c>
      <c r="P1548" s="4">
        <v>92.228271748085078</v>
      </c>
      <c r="Q1548" s="44">
        <f t="shared" si="54"/>
        <v>92.228271748085078</v>
      </c>
      <c r="R1548" s="8">
        <v>239.32484407484401</v>
      </c>
      <c r="S1548" s="89">
        <v>1746.2576541666699</v>
      </c>
      <c r="T1548" s="27"/>
      <c r="U1548" s="89">
        <v>71387.938620215486</v>
      </c>
      <c r="V1548" s="51">
        <v>5.2647536255455471E-2</v>
      </c>
      <c r="W1548" s="9">
        <v>1.286713045668282E-3</v>
      </c>
      <c r="X1548" s="86">
        <f t="shared" si="55"/>
        <v>9422.74791271506</v>
      </c>
    </row>
    <row r="1549" spans="1:24" x14ac:dyDescent="0.3">
      <c r="A1549" s="33">
        <v>2010</v>
      </c>
      <c r="B1549" s="3">
        <v>40476</v>
      </c>
      <c r="C1549" s="33">
        <v>10</v>
      </c>
      <c r="D1549" s="2">
        <v>25</v>
      </c>
      <c r="E1549" s="33">
        <v>298</v>
      </c>
      <c r="F1549" s="92">
        <v>298</v>
      </c>
      <c r="G1549" s="37">
        <v>13.838958333333331</v>
      </c>
      <c r="H1549" s="4"/>
      <c r="I1549" s="37"/>
      <c r="J1549" s="4"/>
      <c r="K1549" s="37"/>
      <c r="L1549" s="4"/>
      <c r="M1549" s="37"/>
      <c r="N1549" s="5">
        <v>1261.12633125</v>
      </c>
      <c r="O1549" s="41">
        <v>1261.12633125</v>
      </c>
      <c r="P1549" s="4">
        <v>108.96131501999999</v>
      </c>
      <c r="Q1549" s="44">
        <f t="shared" si="54"/>
        <v>108.96131501999999</v>
      </c>
      <c r="R1549" s="8">
        <v>239.474532224532</v>
      </c>
      <c r="S1549" s="89">
        <v>1747.34987083333</v>
      </c>
      <c r="T1549" s="27"/>
      <c r="U1549" s="89">
        <v>71364.407930323228</v>
      </c>
      <c r="V1549" s="51">
        <v>6.2164102737200695E-2</v>
      </c>
      <c r="W1549" s="9">
        <v>1.5206970652883751E-3</v>
      </c>
      <c r="X1549" s="86">
        <f t="shared" si="55"/>
        <v>9531.7092277350603</v>
      </c>
    </row>
    <row r="1550" spans="1:24" x14ac:dyDescent="0.3">
      <c r="A1550" s="33">
        <v>2010</v>
      </c>
      <c r="B1550" s="3">
        <v>40477</v>
      </c>
      <c r="C1550" s="33">
        <v>10</v>
      </c>
      <c r="D1550" s="2">
        <v>26</v>
      </c>
      <c r="E1550" s="33">
        <v>299</v>
      </c>
      <c r="F1550" s="92">
        <v>299</v>
      </c>
      <c r="G1550" s="37">
        <v>14.116041666666666</v>
      </c>
      <c r="H1550" s="4"/>
      <c r="I1550" s="37"/>
      <c r="J1550" s="4"/>
      <c r="K1550" s="37"/>
      <c r="L1550" s="4"/>
      <c r="M1550" s="37"/>
      <c r="N1550" s="5">
        <v>1150.8647541666701</v>
      </c>
      <c r="O1550" s="41">
        <v>1150.8647541666701</v>
      </c>
      <c r="P1550" s="4">
        <v>99.43471476000029</v>
      </c>
      <c r="Q1550" s="44">
        <f t="shared" si="54"/>
        <v>99.434714760000304</v>
      </c>
      <c r="R1550" s="8">
        <v>239.62422037421999</v>
      </c>
      <c r="S1550" s="89">
        <v>1748.4420937499999</v>
      </c>
      <c r="T1550" s="27"/>
      <c r="U1550" s="89">
        <v>71340.877240430971</v>
      </c>
      <c r="V1550" s="51">
        <v>5.6696840444950908E-2</v>
      </c>
      <c r="W1550" s="9">
        <v>1.3882292669400531E-3</v>
      </c>
      <c r="X1550" s="86">
        <f t="shared" si="55"/>
        <v>9631.1439424950604</v>
      </c>
    </row>
    <row r="1551" spans="1:24" x14ac:dyDescent="0.3">
      <c r="A1551" s="33">
        <v>2010</v>
      </c>
      <c r="B1551" s="3">
        <v>40478</v>
      </c>
      <c r="C1551" s="33">
        <v>10</v>
      </c>
      <c r="D1551" s="2">
        <v>27</v>
      </c>
      <c r="E1551" s="33">
        <v>300</v>
      </c>
      <c r="F1551" s="92">
        <v>300</v>
      </c>
      <c r="G1551" s="37">
        <v>12.449374999999995</v>
      </c>
      <c r="H1551" s="4"/>
      <c r="I1551" s="37"/>
      <c r="J1551" s="4"/>
      <c r="K1551" s="37"/>
      <c r="L1551" s="4"/>
      <c r="M1551" s="37"/>
      <c r="N1551" s="5">
        <v>1062.03344042553</v>
      </c>
      <c r="O1551" s="41">
        <v>1062.03344042553</v>
      </c>
      <c r="P1551" s="4">
        <v>91.759689252765781</v>
      </c>
      <c r="Q1551" s="44">
        <f t="shared" si="54"/>
        <v>91.759689252765796</v>
      </c>
      <c r="R1551" s="8">
        <v>239.773908523909</v>
      </c>
      <c r="S1551" s="89">
        <v>1749.5342958333299</v>
      </c>
      <c r="T1551" s="27"/>
      <c r="U1551" s="89">
        <v>71317.346550538714</v>
      </c>
      <c r="V1551" s="51">
        <v>5.2290933030790666E-2</v>
      </c>
      <c r="W1551" s="9">
        <v>1.281527540168724E-3</v>
      </c>
      <c r="X1551" s="86">
        <f t="shared" si="55"/>
        <v>9722.9036317478258</v>
      </c>
    </row>
    <row r="1552" spans="1:24" x14ac:dyDescent="0.3">
      <c r="A1552" s="33">
        <v>2010</v>
      </c>
      <c r="B1552" s="3">
        <v>40479</v>
      </c>
      <c r="C1552" s="33">
        <v>10</v>
      </c>
      <c r="D1552" s="2">
        <v>28</v>
      </c>
      <c r="E1552" s="33">
        <v>301</v>
      </c>
      <c r="F1552" s="92">
        <v>301</v>
      </c>
      <c r="G1552" s="37">
        <v>6.9570624999999993</v>
      </c>
      <c r="H1552" s="4"/>
      <c r="I1552" s="37"/>
      <c r="J1552" s="4"/>
      <c r="K1552" s="37"/>
      <c r="L1552" s="4"/>
      <c r="M1552" s="37"/>
      <c r="N1552" s="5">
        <v>1058.0762125000001</v>
      </c>
      <c r="O1552" s="41">
        <v>1058.0762125000001</v>
      </c>
      <c r="P1552" s="4">
        <v>91.417784760000004</v>
      </c>
      <c r="Q1552" s="44">
        <f t="shared" si="54"/>
        <v>91.417784760000004</v>
      </c>
      <c r="R1552" s="8">
        <v>239.92359667359699</v>
      </c>
      <c r="S1552" s="89">
        <v>1750.62651041667</v>
      </c>
      <c r="T1552" s="27"/>
      <c r="U1552" s="89">
        <v>71293.815860646457</v>
      </c>
      <c r="V1552" s="51">
        <v>5.2066564353554709E-2</v>
      </c>
      <c r="W1552" s="9">
        <v>1.2772020362832217E-3</v>
      </c>
      <c r="X1552" s="86">
        <f t="shared" si="55"/>
        <v>9814.3214165078261</v>
      </c>
    </row>
    <row r="1553" spans="1:24" x14ac:dyDescent="0.3">
      <c r="A1553" s="33">
        <v>2010</v>
      </c>
      <c r="B1553" s="3">
        <v>40480</v>
      </c>
      <c r="C1553" s="33">
        <v>10</v>
      </c>
      <c r="D1553" s="2">
        <v>29</v>
      </c>
      <c r="E1553" s="33">
        <v>302</v>
      </c>
      <c r="F1553" s="92">
        <v>302</v>
      </c>
      <c r="G1553" s="37">
        <v>3.2335416666666656</v>
      </c>
      <c r="H1553" s="4"/>
      <c r="I1553" s="37"/>
      <c r="J1553" s="4"/>
      <c r="K1553" s="37"/>
      <c r="L1553" s="4"/>
      <c r="M1553" s="37"/>
      <c r="N1553" s="5">
        <v>333.6345</v>
      </c>
      <c r="O1553" s="41">
        <v>333.6345</v>
      </c>
      <c r="P1553" s="4">
        <v>28.826020799999998</v>
      </c>
      <c r="Q1553" s="44">
        <f t="shared" si="54"/>
        <v>28.826020799999998</v>
      </c>
      <c r="R1553" s="8">
        <v>240</v>
      </c>
      <c r="S1553" s="89">
        <v>1751.184</v>
      </c>
      <c r="T1553" s="27"/>
      <c r="U1553" s="89">
        <v>71270.285170754199</v>
      </c>
      <c r="V1553" s="51">
        <v>1.6408422670246139E-2</v>
      </c>
      <c r="W1553" s="9">
        <v>4.0287151163385032E-4</v>
      </c>
      <c r="X1553" s="86">
        <f t="shared" si="55"/>
        <v>9843.1474373078254</v>
      </c>
    </row>
    <row r="1554" spans="1:24" x14ac:dyDescent="0.3">
      <c r="A1554" s="33">
        <v>2010</v>
      </c>
      <c r="B1554" s="3">
        <v>40481</v>
      </c>
      <c r="C1554" s="33">
        <v>10</v>
      </c>
      <c r="D1554" s="2">
        <v>30</v>
      </c>
      <c r="E1554" s="33">
        <v>303</v>
      </c>
      <c r="F1554" s="92">
        <v>303</v>
      </c>
      <c r="G1554" s="37">
        <v>5.5627916666666666</v>
      </c>
      <c r="H1554" s="4"/>
      <c r="I1554" s="37"/>
      <c r="J1554" s="4"/>
      <c r="K1554" s="37"/>
      <c r="L1554" s="4"/>
      <c r="M1554" s="37"/>
      <c r="N1554" s="5">
        <v>799.23199583333303</v>
      </c>
      <c r="O1554" s="41">
        <v>799.23199583333303</v>
      </c>
      <c r="P1554" s="4">
        <v>69.053644439999971</v>
      </c>
      <c r="Q1554" s="44">
        <f t="shared" si="54"/>
        <v>69.053644439999971</v>
      </c>
      <c r="R1554" s="8">
        <v>225.401554404145</v>
      </c>
      <c r="S1554" s="89">
        <v>1644.6649875000001</v>
      </c>
      <c r="T1554" s="27"/>
      <c r="U1554" s="89">
        <v>71246.754480861942</v>
      </c>
      <c r="V1554" s="51">
        <v>7.5434862285975804E-2</v>
      </c>
      <c r="W1554" s="9">
        <v>9.6543152023551221E-4</v>
      </c>
      <c r="X1554" s="86">
        <f t="shared" si="55"/>
        <v>9912.2010817478258</v>
      </c>
    </row>
    <row r="1555" spans="1:24" x14ac:dyDescent="0.3">
      <c r="A1555" s="33">
        <v>2010</v>
      </c>
      <c r="B1555" s="3">
        <v>40482</v>
      </c>
      <c r="C1555" s="33">
        <v>10</v>
      </c>
      <c r="D1555" s="2">
        <v>31</v>
      </c>
      <c r="E1555" s="33">
        <v>304</v>
      </c>
      <c r="F1555" s="92">
        <v>304</v>
      </c>
      <c r="G1555" s="37">
        <v>1.1946458333333334</v>
      </c>
      <c r="H1555" s="4"/>
      <c r="I1555" s="37"/>
      <c r="J1555" s="4"/>
      <c r="K1555" s="37"/>
      <c r="L1555" s="4"/>
      <c r="M1555" s="37"/>
      <c r="N1555" s="5">
        <v>701.18949999999995</v>
      </c>
      <c r="O1555" s="41">
        <v>701.18949999999995</v>
      </c>
      <c r="P1555" s="4">
        <v>60.582772799999994</v>
      </c>
      <c r="Q1555" s="44">
        <f t="shared" si="54"/>
        <v>60.582772799999994</v>
      </c>
      <c r="R1555" s="8">
        <v>196.80051813471499</v>
      </c>
      <c r="S1555" s="89">
        <v>1435.9746625</v>
      </c>
      <c r="T1555" s="27"/>
      <c r="U1555" s="89">
        <v>71223.223790969685</v>
      </c>
      <c r="V1555" s="51">
        <v>6.6256019556075671E-2</v>
      </c>
      <c r="W1555" s="9">
        <v>8.4729974841006703E-4</v>
      </c>
      <c r="X1555" s="86">
        <f t="shared" si="55"/>
        <v>9972.7838545478262</v>
      </c>
    </row>
    <row r="1556" spans="1:24" x14ac:dyDescent="0.3">
      <c r="A1556" s="33">
        <v>2010</v>
      </c>
      <c r="B1556" s="3">
        <v>40483</v>
      </c>
      <c r="C1556" s="33">
        <v>11</v>
      </c>
      <c r="D1556" s="2">
        <v>1</v>
      </c>
      <c r="E1556" s="33">
        <v>305</v>
      </c>
      <c r="F1556" s="92">
        <v>305</v>
      </c>
      <c r="G1556" s="37">
        <v>0.62529166666666669</v>
      </c>
      <c r="H1556" s="4"/>
      <c r="I1556" s="37"/>
      <c r="J1556" s="4"/>
      <c r="K1556" s="37"/>
      <c r="L1556" s="4"/>
      <c r="M1556" s="37"/>
      <c r="N1556" s="5" t="s">
        <v>27</v>
      </c>
      <c r="O1556" s="41">
        <v>410.61619999999999</v>
      </c>
      <c r="P1556" s="4" t="s">
        <v>27</v>
      </c>
      <c r="Q1556" s="44">
        <f t="shared" si="54"/>
        <v>35.47723967999999</v>
      </c>
      <c r="R1556" s="8">
        <v>168.19948186528501</v>
      </c>
      <c r="S1556" s="89">
        <v>1227.2843375</v>
      </c>
      <c r="T1556" s="27"/>
      <c r="U1556" s="89">
        <v>71199.693101077428</v>
      </c>
      <c r="V1556" s="51" t="s">
        <v>27</v>
      </c>
      <c r="W1556" s="9" t="s">
        <v>27</v>
      </c>
      <c r="X1556" s="86">
        <f t="shared" si="55"/>
        <v>10008.261094227826</v>
      </c>
    </row>
    <row r="1557" spans="1:24" x14ac:dyDescent="0.3">
      <c r="A1557" s="33">
        <v>2010</v>
      </c>
      <c r="B1557" s="3">
        <v>40484</v>
      </c>
      <c r="C1557" s="33">
        <v>11</v>
      </c>
      <c r="D1557" s="2">
        <v>2</v>
      </c>
      <c r="E1557" s="33">
        <v>306</v>
      </c>
      <c r="F1557" s="92">
        <v>306</v>
      </c>
      <c r="G1557" s="37">
        <v>0.46016666666666634</v>
      </c>
      <c r="H1557" s="4"/>
      <c r="I1557" s="37"/>
      <c r="J1557" s="4"/>
      <c r="K1557" s="37"/>
      <c r="L1557" s="4"/>
      <c r="M1557" s="37"/>
      <c r="N1557" s="5">
        <v>120.0429</v>
      </c>
      <c r="O1557" s="41">
        <v>120.0429</v>
      </c>
      <c r="P1557" s="4">
        <v>10.37170656</v>
      </c>
      <c r="Q1557" s="44">
        <f t="shared" si="54"/>
        <v>10.371706560000002</v>
      </c>
      <c r="R1557" s="8">
        <v>139.598445595855</v>
      </c>
      <c r="S1557" s="89">
        <v>1018.59401270833</v>
      </c>
      <c r="T1557" s="27"/>
      <c r="U1557" s="89">
        <v>71176.162411185171</v>
      </c>
      <c r="V1557" s="51">
        <v>1.1368665190308928E-2</v>
      </c>
      <c r="W1557" s="9">
        <v>1.451591566072269E-4</v>
      </c>
      <c r="X1557" s="86">
        <f t="shared" si="55"/>
        <v>10018.632800787826</v>
      </c>
    </row>
    <row r="1558" spans="1:24" x14ac:dyDescent="0.3">
      <c r="A1558" s="33">
        <v>2010</v>
      </c>
      <c r="B1558" s="3">
        <v>40485</v>
      </c>
      <c r="C1558" s="33">
        <v>11</v>
      </c>
      <c r="D1558" s="2">
        <v>3</v>
      </c>
      <c r="E1558" s="33">
        <v>307</v>
      </c>
      <c r="F1558" s="92">
        <v>307</v>
      </c>
      <c r="G1558" s="37">
        <v>2.3847291666666668</v>
      </c>
      <c r="H1558" s="4"/>
      <c r="I1558" s="37"/>
      <c r="J1558" s="4"/>
      <c r="K1558" s="37"/>
      <c r="L1558" s="4"/>
      <c r="M1558" s="37"/>
      <c r="N1558" s="5">
        <v>497.98576428571403</v>
      </c>
      <c r="O1558" s="41">
        <v>497.98576428571403</v>
      </c>
      <c r="P1558" s="4">
        <v>43.025970034285692</v>
      </c>
      <c r="Q1558" s="44">
        <f t="shared" si="54"/>
        <v>43.025970034285685</v>
      </c>
      <c r="R1558" s="8">
        <v>125</v>
      </c>
      <c r="S1558" s="89">
        <v>912.07500000000005</v>
      </c>
      <c r="T1558" s="27"/>
      <c r="U1558" s="89">
        <v>71152.631721292913</v>
      </c>
      <c r="V1558" s="51">
        <v>4.7215249837856084E-2</v>
      </c>
      <c r="W1558" s="9">
        <v>6.0239049248107638E-4</v>
      </c>
      <c r="X1558" s="86">
        <f t="shared" si="55"/>
        <v>10061.65877082211</v>
      </c>
    </row>
    <row r="1559" spans="1:24" x14ac:dyDescent="0.3">
      <c r="A1559" s="33">
        <v>2010</v>
      </c>
      <c r="B1559" s="3">
        <v>40486</v>
      </c>
      <c r="C1559" s="33">
        <v>11</v>
      </c>
      <c r="D1559" s="2">
        <v>4</v>
      </c>
      <c r="E1559" s="33">
        <v>308</v>
      </c>
      <c r="F1559" s="92">
        <v>308</v>
      </c>
      <c r="G1559" s="37">
        <v>4.562708333333334</v>
      </c>
      <c r="H1559" s="4"/>
      <c r="I1559" s="37"/>
      <c r="J1559" s="4"/>
      <c r="K1559" s="37"/>
      <c r="L1559" s="4"/>
      <c r="M1559" s="37"/>
      <c r="N1559" s="5">
        <v>521.64331538461499</v>
      </c>
      <c r="O1559" s="41">
        <v>521.64331538461499</v>
      </c>
      <c r="P1559" s="4">
        <v>45.069982449230736</v>
      </c>
      <c r="Q1559" s="44">
        <f t="shared" si="54"/>
        <v>45.069982449230736</v>
      </c>
      <c r="R1559" s="8">
        <v>124.930529300567</v>
      </c>
      <c r="S1559" s="89">
        <v>911.56809916666703</v>
      </c>
      <c r="T1559" s="27"/>
      <c r="U1559" s="89">
        <v>71129.101031400656</v>
      </c>
      <c r="V1559" s="51">
        <v>4.9514447291490057E-2</v>
      </c>
      <c r="W1559" s="9">
        <v>6.31230688220876E-4</v>
      </c>
      <c r="X1559" s="86">
        <f t="shared" si="55"/>
        <v>10106.728753271342</v>
      </c>
    </row>
    <row r="1560" spans="1:24" x14ac:dyDescent="0.3">
      <c r="A1560" s="33">
        <v>2010</v>
      </c>
      <c r="B1560" s="3">
        <v>40487</v>
      </c>
      <c r="C1560" s="33">
        <v>11</v>
      </c>
      <c r="D1560" s="2">
        <v>5</v>
      </c>
      <c r="E1560" s="33">
        <v>309</v>
      </c>
      <c r="F1560" s="92">
        <v>309</v>
      </c>
      <c r="G1560" s="37">
        <v>1.1795624999999996</v>
      </c>
      <c r="H1560" s="4"/>
      <c r="I1560" s="37"/>
      <c r="J1560" s="4"/>
      <c r="K1560" s="37"/>
      <c r="L1560" s="4"/>
      <c r="M1560" s="37"/>
      <c r="N1560" s="5" t="s">
        <v>27</v>
      </c>
      <c r="O1560" s="41">
        <v>456.20748769230801</v>
      </c>
      <c r="P1560" s="4" t="s">
        <v>27</v>
      </c>
      <c r="Q1560" s="44">
        <f t="shared" si="54"/>
        <v>39.416326936615413</v>
      </c>
      <c r="R1560" s="8">
        <v>124.794423440454</v>
      </c>
      <c r="S1560" s="89">
        <v>910.57498958333395</v>
      </c>
      <c r="T1560" s="27"/>
      <c r="U1560" s="89">
        <v>71105.570341508399</v>
      </c>
      <c r="V1560" s="51" t="s">
        <v>27</v>
      </c>
      <c r="W1560" s="9" t="s">
        <v>27</v>
      </c>
      <c r="X1560" s="86">
        <f t="shared" si="55"/>
        <v>10146.145080207958</v>
      </c>
    </row>
    <row r="1561" spans="1:24" x14ac:dyDescent="0.3">
      <c r="A1561" s="33">
        <v>2010</v>
      </c>
      <c r="B1561" s="3">
        <v>40488</v>
      </c>
      <c r="C1561" s="33">
        <v>11</v>
      </c>
      <c r="D1561" s="2">
        <v>6</v>
      </c>
      <c r="E1561" s="33">
        <v>310</v>
      </c>
      <c r="F1561" s="92">
        <v>310</v>
      </c>
      <c r="G1561" s="37">
        <v>0.69962500000000005</v>
      </c>
      <c r="H1561" s="4"/>
      <c r="I1561" s="37"/>
      <c r="J1561" s="4"/>
      <c r="K1561" s="37"/>
      <c r="L1561" s="4"/>
      <c r="M1561" s="37"/>
      <c r="N1561" s="5">
        <v>390.77166</v>
      </c>
      <c r="O1561" s="41">
        <v>390.77166</v>
      </c>
      <c r="P1561" s="4">
        <v>33.762671424000004</v>
      </c>
      <c r="Q1561" s="44">
        <f t="shared" si="54"/>
        <v>33.762671423999997</v>
      </c>
      <c r="R1561" s="8">
        <v>124.65831758034</v>
      </c>
      <c r="S1561" s="89">
        <v>909.58188062500005</v>
      </c>
      <c r="T1561" s="27"/>
      <c r="U1561" s="89">
        <v>71082.039651616142</v>
      </c>
      <c r="V1561" s="51">
        <v>3.7176532518869994E-2</v>
      </c>
      <c r="W1561" s="9">
        <v>4.7319945396873819E-4</v>
      </c>
      <c r="X1561" s="86">
        <f t="shared" si="55"/>
        <v>10179.907751631958</v>
      </c>
    </row>
    <row r="1562" spans="1:24" x14ac:dyDescent="0.3">
      <c r="A1562" s="33">
        <v>2010</v>
      </c>
      <c r="B1562" s="3">
        <v>40489</v>
      </c>
      <c r="C1562" s="33">
        <v>11</v>
      </c>
      <c r="D1562" s="2">
        <v>7</v>
      </c>
      <c r="E1562" s="33">
        <v>311</v>
      </c>
      <c r="F1562" s="92">
        <v>311</v>
      </c>
      <c r="G1562" s="37">
        <v>2.6571458333333333</v>
      </c>
      <c r="H1562" s="4"/>
      <c r="I1562" s="37"/>
      <c r="J1562" s="4"/>
      <c r="K1562" s="37"/>
      <c r="L1562" s="4"/>
      <c r="M1562" s="37"/>
      <c r="N1562" s="5">
        <v>507.67933555555601</v>
      </c>
      <c r="O1562" s="41">
        <v>507.67933555555601</v>
      </c>
      <c r="P1562" s="4">
        <v>43.863494592000038</v>
      </c>
      <c r="Q1562" s="44">
        <f t="shared" si="54"/>
        <v>43.863494592000038</v>
      </c>
      <c r="R1562" s="8">
        <v>124.52221172022701</v>
      </c>
      <c r="S1562" s="89">
        <v>908.58877125000004</v>
      </c>
      <c r="T1562" s="27"/>
      <c r="U1562" s="89">
        <v>71058.508961723885</v>
      </c>
      <c r="V1562" s="51">
        <v>4.8353722755315048E-2</v>
      </c>
      <c r="W1562" s="9">
        <v>6.1498440247380044E-4</v>
      </c>
      <c r="X1562" s="86">
        <f t="shared" si="55"/>
        <v>10223.771246223958</v>
      </c>
    </row>
    <row r="1563" spans="1:24" x14ac:dyDescent="0.3">
      <c r="A1563" s="33">
        <v>2010</v>
      </c>
      <c r="B1563" s="3">
        <v>40490</v>
      </c>
      <c r="C1563" s="33">
        <v>11</v>
      </c>
      <c r="D1563" s="2">
        <v>8</v>
      </c>
      <c r="E1563" s="33">
        <v>312</v>
      </c>
      <c r="F1563" s="92">
        <v>312</v>
      </c>
      <c r="G1563" s="37">
        <v>3.9635000000000002</v>
      </c>
      <c r="H1563" s="4"/>
      <c r="I1563" s="37"/>
      <c r="J1563" s="4"/>
      <c r="K1563" s="37"/>
      <c r="L1563" s="4"/>
      <c r="M1563" s="37"/>
      <c r="N1563" s="5">
        <v>353.99411250000003</v>
      </c>
      <c r="O1563" s="41">
        <v>353.99411250000003</v>
      </c>
      <c r="P1563" s="4">
        <v>30.585091320000004</v>
      </c>
      <c r="Q1563" s="44">
        <f t="shared" si="54"/>
        <v>30.58509132</v>
      </c>
      <c r="R1563" s="8">
        <v>124.38610586011301</v>
      </c>
      <c r="S1563" s="89">
        <v>907.59565999999995</v>
      </c>
      <c r="T1563" s="27"/>
      <c r="U1563" s="89">
        <v>71034.978271831627</v>
      </c>
      <c r="V1563" s="51">
        <v>3.3754497090522376E-2</v>
      </c>
      <c r="W1563" s="9">
        <v>4.2896726092560658E-4</v>
      </c>
      <c r="X1563" s="86">
        <f t="shared" si="55"/>
        <v>10254.356337543957</v>
      </c>
    </row>
    <row r="1564" spans="1:24" x14ac:dyDescent="0.3">
      <c r="A1564" s="33">
        <v>2010</v>
      </c>
      <c r="B1564" s="3">
        <v>40491</v>
      </c>
      <c r="C1564" s="33">
        <v>11</v>
      </c>
      <c r="D1564" s="2">
        <v>9</v>
      </c>
      <c r="E1564" s="33">
        <v>313</v>
      </c>
      <c r="F1564" s="92">
        <v>313</v>
      </c>
      <c r="G1564" s="37">
        <v>5.4012291666666661</v>
      </c>
      <c r="H1564" s="4"/>
      <c r="I1564" s="37"/>
      <c r="J1564" s="4"/>
      <c r="K1564" s="37"/>
      <c r="L1564" s="4"/>
      <c r="M1564" s="37"/>
      <c r="N1564" s="5">
        <v>562.53160000000003</v>
      </c>
      <c r="O1564" s="41">
        <v>562.53160000000003</v>
      </c>
      <c r="P1564" s="4">
        <v>48.60273024</v>
      </c>
      <c r="Q1564" s="44">
        <f t="shared" si="54"/>
        <v>48.60273024</v>
      </c>
      <c r="R1564" s="8">
        <v>124.25</v>
      </c>
      <c r="S1564" s="89">
        <v>906.60254999999995</v>
      </c>
      <c r="T1564" s="27"/>
      <c r="U1564" s="89">
        <v>71011.44758193937</v>
      </c>
      <c r="V1564" s="51">
        <v>5.3700492015136998E-2</v>
      </c>
      <c r="W1564" s="9">
        <v>6.8191238896753636E-4</v>
      </c>
      <c r="X1564" s="86">
        <f t="shared" si="55"/>
        <v>10302.959067783957</v>
      </c>
    </row>
    <row r="1565" spans="1:24" x14ac:dyDescent="0.3">
      <c r="A1565" s="33">
        <v>2010</v>
      </c>
      <c r="B1565" s="3">
        <v>40492</v>
      </c>
      <c r="C1565" s="33">
        <v>11</v>
      </c>
      <c r="D1565" s="2">
        <v>10</v>
      </c>
      <c r="E1565" s="33">
        <v>314</v>
      </c>
      <c r="F1565" s="92">
        <v>314</v>
      </c>
      <c r="G1565" s="37">
        <v>5.6150625000000014</v>
      </c>
      <c r="H1565" s="4"/>
      <c r="I1565" s="37"/>
      <c r="J1565" s="4"/>
      <c r="K1565" s="37"/>
      <c r="L1565" s="4"/>
      <c r="M1565" s="37"/>
      <c r="N1565" s="5">
        <v>522.83910000000003</v>
      </c>
      <c r="O1565" s="41">
        <v>522.83910000000003</v>
      </c>
      <c r="P1565" s="4">
        <v>45.173298240000001</v>
      </c>
      <c r="Q1565" s="44">
        <f t="shared" si="54"/>
        <v>45.173298240000001</v>
      </c>
      <c r="R1565" s="8">
        <v>124.11389413988699</v>
      </c>
      <c r="S1565" s="89">
        <v>905.60943999999995</v>
      </c>
      <c r="T1565" s="27"/>
      <c r="U1565" s="89">
        <v>70987.916892047113</v>
      </c>
      <c r="V1565" s="51">
        <v>4.9968430002369169E-2</v>
      </c>
      <c r="W1565" s="9">
        <v>6.3402052571312657E-4</v>
      </c>
      <c r="X1565" s="86">
        <f t="shared" si="55"/>
        <v>10348.132366023958</v>
      </c>
    </row>
    <row r="1566" spans="1:24" x14ac:dyDescent="0.3">
      <c r="A1566" s="33">
        <v>2010</v>
      </c>
      <c r="B1566" s="3">
        <v>40493</v>
      </c>
      <c r="C1566" s="33">
        <v>11</v>
      </c>
      <c r="D1566" s="2">
        <v>11</v>
      </c>
      <c r="E1566" s="33">
        <v>315</v>
      </c>
      <c r="F1566" s="92">
        <v>315</v>
      </c>
      <c r="G1566" s="37">
        <v>5.1107291666666663</v>
      </c>
      <c r="H1566" s="4"/>
      <c r="I1566" s="37"/>
      <c r="J1566" s="4"/>
      <c r="K1566" s="37"/>
      <c r="L1566" s="4"/>
      <c r="M1566" s="37"/>
      <c r="N1566" s="5" t="s">
        <v>27</v>
      </c>
      <c r="O1566" s="41">
        <v>486.29766923076897</v>
      </c>
      <c r="P1566" s="4" t="s">
        <v>27</v>
      </c>
      <c r="Q1566" s="44">
        <f t="shared" si="54"/>
        <v>42.016118621538439</v>
      </c>
      <c r="R1566" s="8">
        <v>123.97778827977299</v>
      </c>
      <c r="S1566" s="89">
        <v>904.61632874999998</v>
      </c>
      <c r="T1566" s="27"/>
      <c r="U1566" s="89">
        <v>70964.386202154856</v>
      </c>
      <c r="V1566" s="51" t="s">
        <v>27</v>
      </c>
      <c r="W1566" s="9" t="s">
        <v>27</v>
      </c>
      <c r="X1566" s="86">
        <f t="shared" si="55"/>
        <v>10390.148484645497</v>
      </c>
    </row>
    <row r="1567" spans="1:24" x14ac:dyDescent="0.3">
      <c r="A1567" s="33">
        <v>2010</v>
      </c>
      <c r="B1567" s="3">
        <v>40494</v>
      </c>
      <c r="C1567" s="33">
        <v>11</v>
      </c>
      <c r="D1567" s="2">
        <v>12</v>
      </c>
      <c r="E1567" s="33">
        <v>316</v>
      </c>
      <c r="F1567" s="92">
        <v>316</v>
      </c>
      <c r="G1567" s="37">
        <v>7.6370833333333339</v>
      </c>
      <c r="H1567" s="4"/>
      <c r="I1567" s="37"/>
      <c r="J1567" s="4">
        <v>11.017692307692307</v>
      </c>
      <c r="K1567" s="37">
        <v>11.071538461538459</v>
      </c>
      <c r="L1567" s="4">
        <v>10.875384615384615</v>
      </c>
      <c r="M1567" s="37">
        <v>9.0107692307692311</v>
      </c>
      <c r="N1567" s="5" t="s">
        <v>27</v>
      </c>
      <c r="O1567" s="41">
        <v>449.756238461539</v>
      </c>
      <c r="P1567" s="4" t="s">
        <v>27</v>
      </c>
      <c r="Q1567" s="44">
        <f t="shared" si="54"/>
        <v>38.858939003076969</v>
      </c>
      <c r="R1567" s="8">
        <v>123.84168241966</v>
      </c>
      <c r="S1567" s="89">
        <v>903.62321937499996</v>
      </c>
      <c r="T1567" s="27"/>
      <c r="U1567" s="89">
        <v>70940.855512262598</v>
      </c>
      <c r="V1567" s="51" t="s">
        <v>27</v>
      </c>
      <c r="W1567" s="9" t="s">
        <v>27</v>
      </c>
      <c r="X1567" s="86">
        <f t="shared" si="55"/>
        <v>10429.007423648574</v>
      </c>
    </row>
    <row r="1568" spans="1:24" x14ac:dyDescent="0.3">
      <c r="A1568" s="33">
        <v>2010</v>
      </c>
      <c r="B1568" s="3">
        <v>40495</v>
      </c>
      <c r="C1568" s="33">
        <v>11</v>
      </c>
      <c r="D1568" s="2">
        <v>13</v>
      </c>
      <c r="E1568" s="33">
        <v>317</v>
      </c>
      <c r="F1568" s="92">
        <v>317</v>
      </c>
      <c r="G1568" s="37">
        <v>7.6735624999999992</v>
      </c>
      <c r="H1568" s="4"/>
      <c r="I1568" s="37"/>
      <c r="J1568" s="4">
        <v>11.032083333333334</v>
      </c>
      <c r="K1568" s="37">
        <v>11.115</v>
      </c>
      <c r="L1568" s="4">
        <v>11.032500000000001</v>
      </c>
      <c r="M1568" s="37">
        <v>7.9856249999999989</v>
      </c>
      <c r="N1568" s="5" t="s">
        <v>27</v>
      </c>
      <c r="O1568" s="41">
        <v>413.214807692308</v>
      </c>
      <c r="P1568" s="4" t="s">
        <v>27</v>
      </c>
      <c r="Q1568" s="44">
        <f t="shared" si="54"/>
        <v>35.701759384615414</v>
      </c>
      <c r="R1568" s="8">
        <v>123.705576559546</v>
      </c>
      <c r="S1568" s="89">
        <v>902.63011041666698</v>
      </c>
      <c r="T1568" s="27"/>
      <c r="U1568" s="89">
        <v>70917.324822370341</v>
      </c>
      <c r="V1568" s="51" t="s">
        <v>27</v>
      </c>
      <c r="W1568" s="9" t="s">
        <v>27</v>
      </c>
      <c r="X1568" s="86">
        <f t="shared" si="55"/>
        <v>10464.70918303319</v>
      </c>
    </row>
    <row r="1569" spans="1:24" x14ac:dyDescent="0.3">
      <c r="A1569" s="33">
        <v>2010</v>
      </c>
      <c r="B1569" s="3">
        <v>40496</v>
      </c>
      <c r="C1569" s="33">
        <v>11</v>
      </c>
      <c r="D1569" s="2">
        <v>14</v>
      </c>
      <c r="E1569" s="33">
        <v>318</v>
      </c>
      <c r="F1569" s="92">
        <v>318</v>
      </c>
      <c r="G1569" s="37">
        <v>5.5687083333333334</v>
      </c>
      <c r="H1569" s="4"/>
      <c r="I1569" s="37"/>
      <c r="J1569" s="4">
        <v>10.909791666666669</v>
      </c>
      <c r="K1569" s="37">
        <v>11.051875000000001</v>
      </c>
      <c r="L1569" s="4">
        <v>10.997291666666667</v>
      </c>
      <c r="M1569" s="37">
        <v>8.0191666666666652</v>
      </c>
      <c r="N1569" s="5" t="s">
        <v>27</v>
      </c>
      <c r="O1569" s="41">
        <v>376.673376923077</v>
      </c>
      <c r="P1569" s="4" t="s">
        <v>27</v>
      </c>
      <c r="Q1569" s="44">
        <f t="shared" si="54"/>
        <v>32.544579766153859</v>
      </c>
      <c r="R1569" s="8">
        <v>123.569470699433</v>
      </c>
      <c r="S1569" s="89">
        <v>901.63700083333401</v>
      </c>
      <c r="T1569" s="27"/>
      <c r="U1569" s="89">
        <v>70893.794132478084</v>
      </c>
      <c r="V1569" s="51" t="s">
        <v>27</v>
      </c>
      <c r="W1569" s="9" t="s">
        <v>27</v>
      </c>
      <c r="X1569" s="86">
        <f t="shared" si="55"/>
        <v>10497.253762799344</v>
      </c>
    </row>
    <row r="1570" spans="1:24" x14ac:dyDescent="0.3">
      <c r="A1570" s="33">
        <v>2010</v>
      </c>
      <c r="B1570" s="3">
        <v>40497</v>
      </c>
      <c r="C1570" s="33">
        <v>11</v>
      </c>
      <c r="D1570" s="2">
        <v>15</v>
      </c>
      <c r="E1570" s="33">
        <v>319</v>
      </c>
      <c r="F1570" s="92">
        <v>319</v>
      </c>
      <c r="G1570" s="37">
        <v>3.3323541666666667</v>
      </c>
      <c r="H1570" s="4">
        <v>118.65925925925924</v>
      </c>
      <c r="I1570" s="37">
        <v>6.1679814814814833</v>
      </c>
      <c r="J1570" s="4">
        <v>10.73104166666667</v>
      </c>
      <c r="K1570" s="37">
        <v>10.875208333333331</v>
      </c>
      <c r="L1570" s="4">
        <v>10.813124999999999</v>
      </c>
      <c r="M1570" s="37">
        <v>6.7878333333333352</v>
      </c>
      <c r="N1570" s="5">
        <v>340.131946153846</v>
      </c>
      <c r="O1570" s="41">
        <v>340.131946153846</v>
      </c>
      <c r="P1570" s="4">
        <v>29.38740014769229</v>
      </c>
      <c r="Q1570" s="44">
        <f t="shared" si="54"/>
        <v>29.387400147692297</v>
      </c>
      <c r="R1570" s="8">
        <v>123.5</v>
      </c>
      <c r="S1570" s="89">
        <v>901.13009999999997</v>
      </c>
      <c r="T1570" s="27"/>
      <c r="U1570" s="89">
        <v>70870.263442585827</v>
      </c>
      <c r="V1570" s="51">
        <v>3.394212236031327E-2</v>
      </c>
      <c r="W1570" s="9">
        <v>4.1319162688248411E-4</v>
      </c>
      <c r="X1570" s="86">
        <f t="shared" si="55"/>
        <v>10526.641162947037</v>
      </c>
    </row>
    <row r="1571" spans="1:24" x14ac:dyDescent="0.3">
      <c r="A1571" s="33">
        <v>2010</v>
      </c>
      <c r="B1571" s="3">
        <v>40498</v>
      </c>
      <c r="C1571" s="33">
        <v>11</v>
      </c>
      <c r="D1571" s="2">
        <v>16</v>
      </c>
      <c r="E1571" s="33">
        <v>320</v>
      </c>
      <c r="F1571" s="92">
        <v>320</v>
      </c>
      <c r="G1571" s="37">
        <v>4.628729166666667</v>
      </c>
      <c r="H1571" s="4">
        <v>118.06666666666668</v>
      </c>
      <c r="I1571" s="37">
        <v>5.6531562500000003</v>
      </c>
      <c r="J1571" s="4">
        <v>10.574791666666664</v>
      </c>
      <c r="K1571" s="37">
        <v>10.757083333333341</v>
      </c>
      <c r="L1571" s="4">
        <v>10.607291666666667</v>
      </c>
      <c r="M1571" s="37">
        <v>6.6144791666666682</v>
      </c>
      <c r="N1571" s="5">
        <v>529.65342999999996</v>
      </c>
      <c r="O1571" s="41">
        <v>529.65342999999996</v>
      </c>
      <c r="P1571" s="4">
        <v>45.762056351999995</v>
      </c>
      <c r="Q1571" s="44">
        <f t="shared" si="54"/>
        <v>45.762056351999995</v>
      </c>
      <c r="R1571" s="8">
        <v>123.71193771626299</v>
      </c>
      <c r="S1571" s="89">
        <v>902.67652145833301</v>
      </c>
      <c r="T1571" s="27"/>
      <c r="U1571" s="89">
        <v>70846.73275269357</v>
      </c>
      <c r="V1571" s="51">
        <v>5.3119954036589173E-2</v>
      </c>
      <c r="W1571" s="9">
        <v>6.436500487016824E-4</v>
      </c>
      <c r="X1571" s="86">
        <f t="shared" si="55"/>
        <v>10572.403219299036</v>
      </c>
    </row>
    <row r="1572" spans="1:24" x14ac:dyDescent="0.3">
      <c r="A1572" s="33">
        <v>2010</v>
      </c>
      <c r="B1572" s="3">
        <v>40499</v>
      </c>
      <c r="C1572" s="33">
        <v>11</v>
      </c>
      <c r="D1572" s="2">
        <v>17</v>
      </c>
      <c r="E1572" s="33">
        <v>321</v>
      </c>
      <c r="F1572" s="92">
        <v>321</v>
      </c>
      <c r="G1572" s="37">
        <v>4.4041041666666674</v>
      </c>
      <c r="H1572" s="4">
        <v>118.3333333333333</v>
      </c>
      <c r="I1572" s="37">
        <v>6.1289583333333351</v>
      </c>
      <c r="J1572" s="4">
        <v>10.429583333333332</v>
      </c>
      <c r="K1572" s="37">
        <v>10.788958333333339</v>
      </c>
      <c r="L1572" s="4">
        <v>10.446666666666665</v>
      </c>
      <c r="M1572" s="37">
        <v>6.8671842105263154</v>
      </c>
      <c r="N1572" s="5">
        <v>317.46608750000001</v>
      </c>
      <c r="O1572" s="41">
        <v>317.46608750000001</v>
      </c>
      <c r="P1572" s="4">
        <v>27.42906996</v>
      </c>
      <c r="Q1572" s="44">
        <f t="shared" si="54"/>
        <v>27.42906996</v>
      </c>
      <c r="R1572" s="8">
        <v>124.127162629758</v>
      </c>
      <c r="S1572" s="89">
        <v>905.70625833333304</v>
      </c>
      <c r="T1572" s="27"/>
      <c r="U1572" s="89">
        <v>70823.202062801312</v>
      </c>
      <c r="V1572" s="51">
        <v>3.176752972733201E-2</v>
      </c>
      <c r="W1572" s="9">
        <v>3.8593071213506651E-4</v>
      </c>
      <c r="X1572" s="86">
        <f t="shared" si="55"/>
        <v>10599.832289259037</v>
      </c>
    </row>
    <row r="1573" spans="1:24" x14ac:dyDescent="0.3">
      <c r="A1573" s="33">
        <v>2010</v>
      </c>
      <c r="B1573" s="3">
        <v>40500</v>
      </c>
      <c r="C1573" s="33">
        <v>11</v>
      </c>
      <c r="D1573" s="2">
        <v>18</v>
      </c>
      <c r="E1573" s="33">
        <v>322</v>
      </c>
      <c r="F1573" s="92">
        <v>322</v>
      </c>
      <c r="G1573" s="37">
        <v>2.0510416666666664</v>
      </c>
      <c r="H1573" s="4">
        <v>117.67916666666663</v>
      </c>
      <c r="I1573" s="37">
        <v>4.7159479166666669</v>
      </c>
      <c r="J1573" s="4">
        <v>10.401458333333331</v>
      </c>
      <c r="K1573" s="37">
        <v>11.134374999999997</v>
      </c>
      <c r="L1573" s="4">
        <v>10.500208333333335</v>
      </c>
      <c r="M1573" s="37">
        <v>6.3732708333333354</v>
      </c>
      <c r="N1573" s="5">
        <v>428.15429999999998</v>
      </c>
      <c r="O1573" s="41">
        <v>428.15429999999998</v>
      </c>
      <c r="P1573" s="4">
        <v>36.992531519999993</v>
      </c>
      <c r="Q1573" s="44">
        <f t="shared" si="54"/>
        <v>36.992531519999993</v>
      </c>
      <c r="R1573" s="8">
        <v>124.542387543253</v>
      </c>
      <c r="S1573" s="89">
        <v>908.73598208333306</v>
      </c>
      <c r="T1573" s="27"/>
      <c r="U1573" s="89">
        <v>70799.671372909055</v>
      </c>
      <c r="V1573" s="51">
        <v>4.3081808838033545E-2</v>
      </c>
      <c r="W1573" s="9">
        <v>5.2067454904559766E-4</v>
      </c>
      <c r="X1573" s="86">
        <f t="shared" si="55"/>
        <v>10636.824820779037</v>
      </c>
    </row>
    <row r="1574" spans="1:24" x14ac:dyDescent="0.3">
      <c r="A1574" s="33">
        <v>2010</v>
      </c>
      <c r="B1574" s="3">
        <v>40501</v>
      </c>
      <c r="C1574" s="33">
        <v>11</v>
      </c>
      <c r="D1574" s="2">
        <v>19</v>
      </c>
      <c r="E1574" s="33">
        <v>323</v>
      </c>
      <c r="F1574" s="92">
        <v>323</v>
      </c>
      <c r="G1574" s="37">
        <v>1.1778958333333331</v>
      </c>
      <c r="H1574" s="4">
        <v>117.34166666666665</v>
      </c>
      <c r="I1574" s="37">
        <v>3.4621354166666669</v>
      </c>
      <c r="J1574" s="4">
        <v>10.040416666666667</v>
      </c>
      <c r="K1574" s="37">
        <v>11.016875000000004</v>
      </c>
      <c r="L1574" s="4">
        <v>10.346666666666668</v>
      </c>
      <c r="M1574" s="37">
        <v>6.0986666666666665</v>
      </c>
      <c r="N1574" s="5" t="s">
        <v>27</v>
      </c>
      <c r="O1574" s="41">
        <v>399.35210909090898</v>
      </c>
      <c r="P1574" s="4" t="s">
        <v>27</v>
      </c>
      <c r="Q1574" s="44">
        <f t="shared" si="54"/>
        <v>34.504022225454541</v>
      </c>
      <c r="R1574" s="8">
        <v>124.957612456747</v>
      </c>
      <c r="S1574" s="89">
        <v>911.76571791666697</v>
      </c>
      <c r="T1574" s="27"/>
      <c r="U1574" s="89">
        <v>70776.140683016798</v>
      </c>
      <c r="V1574" s="51" t="s">
        <v>27</v>
      </c>
      <c r="W1574" s="9" t="s">
        <v>27</v>
      </c>
      <c r="X1574" s="86">
        <f t="shared" si="55"/>
        <v>10671.32884300449</v>
      </c>
    </row>
    <row r="1575" spans="1:24" x14ac:dyDescent="0.3">
      <c r="A1575" s="33">
        <v>2010</v>
      </c>
      <c r="B1575" s="3">
        <v>40502</v>
      </c>
      <c r="C1575" s="33">
        <v>11</v>
      </c>
      <c r="D1575" s="2">
        <v>20</v>
      </c>
      <c r="E1575" s="33">
        <v>324</v>
      </c>
      <c r="F1575" s="92">
        <v>324</v>
      </c>
      <c r="G1575" s="37">
        <v>1.4649791666666674</v>
      </c>
      <c r="H1575" s="4">
        <v>116.28333333333335</v>
      </c>
      <c r="I1575" s="37">
        <v>4.104729166666667</v>
      </c>
      <c r="J1575" s="4">
        <v>9.7195833333333344</v>
      </c>
      <c r="K1575" s="37">
        <v>10.591041666666666</v>
      </c>
      <c r="L1575" s="4">
        <v>9.8106249999999964</v>
      </c>
      <c r="M1575" s="37">
        <v>6.0524999999999993</v>
      </c>
      <c r="N1575" s="5" t="s">
        <v>27</v>
      </c>
      <c r="O1575" s="41">
        <v>370.54991818181799</v>
      </c>
      <c r="P1575" s="4" t="s">
        <v>27</v>
      </c>
      <c r="Q1575" s="44">
        <f t="shared" si="54"/>
        <v>32.015512930909075</v>
      </c>
      <c r="R1575" s="8">
        <v>125.372837370242</v>
      </c>
      <c r="S1575" s="89">
        <v>914.79544166666699</v>
      </c>
      <c r="T1575" s="27"/>
      <c r="U1575" s="89">
        <v>70752.609993124541</v>
      </c>
      <c r="V1575" s="51" t="s">
        <v>27</v>
      </c>
      <c r="W1575" s="9" t="s">
        <v>27</v>
      </c>
      <c r="X1575" s="86">
        <f t="shared" si="55"/>
        <v>10703.3443559354</v>
      </c>
    </row>
    <row r="1576" spans="1:24" x14ac:dyDescent="0.3">
      <c r="A1576" s="33">
        <v>2010</v>
      </c>
      <c r="B1576" s="3">
        <v>40503</v>
      </c>
      <c r="C1576" s="33">
        <v>11</v>
      </c>
      <c r="D1576" s="2">
        <v>21</v>
      </c>
      <c r="E1576" s="33">
        <v>325</v>
      </c>
      <c r="F1576" s="92">
        <v>325</v>
      </c>
      <c r="G1576" s="37">
        <v>0.19091666666666662</v>
      </c>
      <c r="H1576" s="4">
        <v>116.21666666666665</v>
      </c>
      <c r="I1576" s="37">
        <v>3.13728125</v>
      </c>
      <c r="J1576" s="4">
        <v>9.7379166666666688</v>
      </c>
      <c r="K1576" s="37">
        <v>10.609166666666667</v>
      </c>
      <c r="L1576" s="4">
        <v>9.8683333333333287</v>
      </c>
      <c r="M1576" s="37">
        <v>4.8328541666666656</v>
      </c>
      <c r="N1576" s="5" t="s">
        <v>27</v>
      </c>
      <c r="O1576" s="41">
        <v>341.74772727272699</v>
      </c>
      <c r="P1576" s="4" t="s">
        <v>27</v>
      </c>
      <c r="Q1576" s="44">
        <f t="shared" si="54"/>
        <v>29.527003636363606</v>
      </c>
      <c r="R1576" s="8">
        <v>125.78806228373701</v>
      </c>
      <c r="S1576" s="89">
        <v>917.82517854166599</v>
      </c>
      <c r="T1576" s="27"/>
      <c r="U1576" s="89">
        <v>70729.079303232284</v>
      </c>
      <c r="V1576" s="51" t="s">
        <v>27</v>
      </c>
      <c r="W1576" s="9" t="s">
        <v>27</v>
      </c>
      <c r="X1576" s="86">
        <f t="shared" si="55"/>
        <v>10732.871359571764</v>
      </c>
    </row>
    <row r="1577" spans="1:24" x14ac:dyDescent="0.3">
      <c r="A1577" s="33">
        <v>2010</v>
      </c>
      <c r="B1577" s="3">
        <v>40504</v>
      </c>
      <c r="C1577" s="33">
        <v>11</v>
      </c>
      <c r="D1577" s="2">
        <v>22</v>
      </c>
      <c r="E1577" s="33">
        <v>326</v>
      </c>
      <c r="F1577" s="92">
        <v>326</v>
      </c>
      <c r="G1577" s="37">
        <v>10.791100000000002</v>
      </c>
      <c r="H1577" s="4">
        <v>123.94499999999998</v>
      </c>
      <c r="I1577" s="37">
        <v>12.102875000000001</v>
      </c>
      <c r="J1577" s="4">
        <v>9.5892499999999963</v>
      </c>
      <c r="K1577" s="37">
        <v>10.420749999999996</v>
      </c>
      <c r="L1577" s="4">
        <v>9.7219999999999995</v>
      </c>
      <c r="M1577" s="37">
        <v>6.7413000000000007</v>
      </c>
      <c r="N1577" s="5" t="s">
        <v>27</v>
      </c>
      <c r="O1577" s="41">
        <v>312.94553636363599</v>
      </c>
      <c r="P1577" s="4" t="s">
        <v>27</v>
      </c>
      <c r="Q1577" s="44">
        <f t="shared" si="54"/>
        <v>27.038494341818147</v>
      </c>
      <c r="R1577" s="8">
        <v>126</v>
      </c>
      <c r="S1577" s="89">
        <v>919.37159999999903</v>
      </c>
      <c r="T1577" s="27"/>
      <c r="U1577" s="89">
        <v>70705.548613340026</v>
      </c>
      <c r="V1577" s="51" t="s">
        <v>27</v>
      </c>
      <c r="W1577" s="9" t="s">
        <v>27</v>
      </c>
      <c r="X1577" s="86">
        <f t="shared" si="55"/>
        <v>10759.909853913581</v>
      </c>
    </row>
    <row r="1578" spans="1:24" x14ac:dyDescent="0.3">
      <c r="A1578" s="33">
        <v>2010</v>
      </c>
      <c r="B1578" s="3">
        <v>40505</v>
      </c>
      <c r="C1578" s="33">
        <v>11</v>
      </c>
      <c r="D1578" s="2">
        <v>23</v>
      </c>
      <c r="E1578" s="33">
        <v>327</v>
      </c>
      <c r="F1578" s="92">
        <v>327</v>
      </c>
      <c r="G1578" s="37">
        <v>5.2236458333333324</v>
      </c>
      <c r="H1578" s="4">
        <v>127.70833333333337</v>
      </c>
      <c r="I1578" s="37">
        <v>7.5236666666666689</v>
      </c>
      <c r="J1578" s="4">
        <v>9.415416666666669</v>
      </c>
      <c r="K1578" s="37">
        <v>10.165208333333334</v>
      </c>
      <c r="L1578" s="4">
        <v>9.4091666666666658</v>
      </c>
      <c r="M1578" s="37">
        <v>7.554185185185184</v>
      </c>
      <c r="N1578" s="5" t="s">
        <v>27</v>
      </c>
      <c r="O1578" s="41">
        <v>284.143345454545</v>
      </c>
      <c r="P1578" s="4" t="s">
        <v>27</v>
      </c>
      <c r="Q1578" s="44">
        <f t="shared" si="54"/>
        <v>24.549985047272688</v>
      </c>
      <c r="R1578" s="8">
        <v>127.70833</v>
      </c>
      <c r="S1578" s="89">
        <v>931.83659999999998</v>
      </c>
      <c r="T1578" s="27"/>
      <c r="U1578" s="89">
        <v>70682.017923447769</v>
      </c>
      <c r="V1578" s="51" t="s">
        <v>27</v>
      </c>
      <c r="W1578" s="9" t="s">
        <v>27</v>
      </c>
      <c r="X1578" s="86">
        <f t="shared" si="55"/>
        <v>10784.459838960855</v>
      </c>
    </row>
    <row r="1579" spans="1:24" x14ac:dyDescent="0.3">
      <c r="A1579" s="33">
        <v>2010</v>
      </c>
      <c r="B1579" s="3">
        <v>40506</v>
      </c>
      <c r="C1579" s="33">
        <v>11</v>
      </c>
      <c r="D1579" s="2">
        <v>24</v>
      </c>
      <c r="E1579" s="33">
        <v>328</v>
      </c>
      <c r="F1579" s="92">
        <v>328</v>
      </c>
      <c r="G1579" s="37">
        <v>-1.239625</v>
      </c>
      <c r="H1579" s="4">
        <v>128.36875000000003</v>
      </c>
      <c r="I1579" s="37">
        <v>1.7309375</v>
      </c>
      <c r="J1579" s="4">
        <v>9.7861111111111097</v>
      </c>
      <c r="K1579" s="37">
        <v>10.121666666666668</v>
      </c>
      <c r="L1579" s="4">
        <v>10.431458333333332</v>
      </c>
      <c r="M1579" s="37">
        <v>5.099124999999999</v>
      </c>
      <c r="N1579" s="5" t="s">
        <v>27</v>
      </c>
      <c r="O1579" s="41">
        <v>255.341154545455</v>
      </c>
      <c r="P1579" s="4" t="s">
        <v>27</v>
      </c>
      <c r="Q1579" s="44">
        <f t="shared" si="54"/>
        <v>22.061475752727311</v>
      </c>
      <c r="R1579" s="8">
        <v>128.36875000000001</v>
      </c>
      <c r="S1579" s="89">
        <v>936.65542000000005</v>
      </c>
      <c r="T1579" s="27"/>
      <c r="U1579" s="89">
        <v>70658.487233555512</v>
      </c>
      <c r="V1579" s="51" t="s">
        <v>27</v>
      </c>
      <c r="W1579" s="9" t="s">
        <v>27</v>
      </c>
      <c r="X1579" s="86">
        <f t="shared" si="55"/>
        <v>10806.521314713582</v>
      </c>
    </row>
    <row r="1580" spans="1:24" x14ac:dyDescent="0.3">
      <c r="A1580" s="33">
        <v>2010</v>
      </c>
      <c r="B1580" s="3">
        <v>40507</v>
      </c>
      <c r="C1580" s="33">
        <v>11</v>
      </c>
      <c r="D1580" s="2">
        <v>25</v>
      </c>
      <c r="E1580" s="33">
        <v>329</v>
      </c>
      <c r="F1580" s="92">
        <v>329</v>
      </c>
      <c r="G1580" s="37">
        <v>1.6411428571428572</v>
      </c>
      <c r="H1580" s="4">
        <v>128.47857142857143</v>
      </c>
      <c r="I1580" s="37">
        <v>3.8574285714285712</v>
      </c>
      <c r="J1580" s="4">
        <v>9.6418948412698438</v>
      </c>
      <c r="K1580" s="37">
        <v>10.001656746031747</v>
      </c>
      <c r="L1580" s="4">
        <v>10.293829365079363</v>
      </c>
      <c r="M1580" s="37">
        <v>3.3339488636363641</v>
      </c>
      <c r="N1580" s="5" t="s">
        <v>27</v>
      </c>
      <c r="O1580" s="41">
        <v>226.538963636364</v>
      </c>
      <c r="P1580" s="4" t="s">
        <v>27</v>
      </c>
      <c r="Q1580" s="44">
        <f t="shared" si="54"/>
        <v>19.572966458181849</v>
      </c>
      <c r="R1580" s="8">
        <v>128.47856999999999</v>
      </c>
      <c r="S1580" s="89">
        <v>937.45672999999999</v>
      </c>
      <c r="T1580" s="27"/>
      <c r="U1580" s="89">
        <v>70634.956543663255</v>
      </c>
      <c r="V1580" s="51" t="s">
        <v>27</v>
      </c>
      <c r="W1580" s="9" t="s">
        <v>27</v>
      </c>
      <c r="X1580" s="86">
        <f t="shared" si="55"/>
        <v>10826.094281171763</v>
      </c>
    </row>
    <row r="1581" spans="1:24" x14ac:dyDescent="0.3">
      <c r="A1581" s="33">
        <v>2010</v>
      </c>
      <c r="B1581" s="3">
        <v>40508</v>
      </c>
      <c r="C1581" s="33">
        <v>11</v>
      </c>
      <c r="D1581" s="2">
        <v>26</v>
      </c>
      <c r="E1581" s="33">
        <v>330</v>
      </c>
      <c r="F1581" s="92">
        <v>330</v>
      </c>
      <c r="G1581" s="37">
        <v>-3.3956249999999994</v>
      </c>
      <c r="H1581" s="4">
        <v>128.68333333333334</v>
      </c>
      <c r="I1581" s="37">
        <v>3.819791666666672E-2</v>
      </c>
      <c r="J1581" s="4">
        <v>9.4130555555555535</v>
      </c>
      <c r="K1581" s="37">
        <v>10.022291666666668</v>
      </c>
      <c r="L1581" s="4">
        <v>10.187291666666667</v>
      </c>
      <c r="M1581" s="37">
        <v>3.1420870662329006</v>
      </c>
      <c r="N1581" s="5" t="s">
        <v>27</v>
      </c>
      <c r="O1581" s="41">
        <v>197.73677272727301</v>
      </c>
      <c r="P1581" s="4" t="s">
        <v>27</v>
      </c>
      <c r="Q1581" s="44">
        <f t="shared" si="54"/>
        <v>17.084457163636387</v>
      </c>
      <c r="R1581" s="8">
        <v>128.68333000000001</v>
      </c>
      <c r="S1581" s="89">
        <v>938.95078999999998</v>
      </c>
      <c r="T1581" s="27"/>
      <c r="U1581" s="89">
        <v>70611.425853770997</v>
      </c>
      <c r="V1581" s="51" t="s">
        <v>27</v>
      </c>
      <c r="W1581" s="9" t="s">
        <v>27</v>
      </c>
      <c r="X1581" s="86">
        <f t="shared" si="55"/>
        <v>10843.1787383354</v>
      </c>
    </row>
    <row r="1582" spans="1:24" x14ac:dyDescent="0.3">
      <c r="A1582" s="33">
        <v>2010</v>
      </c>
      <c r="B1582" s="3">
        <v>40509</v>
      </c>
      <c r="C1582" s="33">
        <v>11</v>
      </c>
      <c r="D1582" s="2">
        <v>27</v>
      </c>
      <c r="E1582" s="33">
        <v>331</v>
      </c>
      <c r="F1582" s="92">
        <v>331</v>
      </c>
      <c r="G1582" s="37">
        <v>-1.6222291666666677</v>
      </c>
      <c r="H1582" s="4">
        <v>134.20000000000002</v>
      </c>
      <c r="I1582" s="37">
        <v>0.27799999999999986</v>
      </c>
      <c r="J1582" s="4">
        <v>9.2664583333333326</v>
      </c>
      <c r="K1582" s="37">
        <v>9.9322916666666696</v>
      </c>
      <c r="L1582" s="4">
        <v>10.017638888888889</v>
      </c>
      <c r="M1582" s="37">
        <v>3.8554027777777793</v>
      </c>
      <c r="N1582" s="5" t="s">
        <v>27</v>
      </c>
      <c r="O1582" s="41">
        <v>168.93458181818201</v>
      </c>
      <c r="P1582" s="4" t="s">
        <v>27</v>
      </c>
      <c r="Q1582" s="44">
        <f t="shared" si="54"/>
        <v>14.595947869090928</v>
      </c>
      <c r="R1582" s="8">
        <v>134.19999999999999</v>
      </c>
      <c r="S1582" s="89">
        <v>979.20371999999998</v>
      </c>
      <c r="T1582" s="27"/>
      <c r="U1582" s="89">
        <v>70587.89516387874</v>
      </c>
      <c r="V1582" s="51" t="s">
        <v>27</v>
      </c>
      <c r="W1582" s="9" t="s">
        <v>27</v>
      </c>
      <c r="X1582" s="86">
        <f t="shared" si="55"/>
        <v>10857.774686204491</v>
      </c>
    </row>
    <row r="1583" spans="1:24" x14ac:dyDescent="0.3">
      <c r="A1583" s="33">
        <v>2010</v>
      </c>
      <c r="B1583" s="3">
        <v>40510</v>
      </c>
      <c r="C1583" s="33">
        <v>11</v>
      </c>
      <c r="D1583" s="2">
        <v>28</v>
      </c>
      <c r="E1583" s="33">
        <v>332</v>
      </c>
      <c r="F1583" s="92">
        <v>332</v>
      </c>
      <c r="G1583" s="37">
        <v>-2.5625833333333339</v>
      </c>
      <c r="H1583" s="4">
        <v>134.70833333333334</v>
      </c>
      <c r="I1583" s="37">
        <v>-2.1351744237588646</v>
      </c>
      <c r="J1583" s="4">
        <v>9.0424305555555549</v>
      </c>
      <c r="K1583" s="37">
        <v>9.808263888888888</v>
      </c>
      <c r="L1583" s="4">
        <v>9.8629861111111126</v>
      </c>
      <c r="M1583" s="37">
        <v>3.8166805555555556</v>
      </c>
      <c r="N1583" s="5" t="s">
        <v>27</v>
      </c>
      <c r="O1583" s="41">
        <v>140.13239090909099</v>
      </c>
      <c r="P1583" s="4" t="s">
        <v>27</v>
      </c>
      <c r="Q1583" s="44">
        <f t="shared" si="54"/>
        <v>12.107438574545462</v>
      </c>
      <c r="R1583" s="8">
        <v>134.70832999999999</v>
      </c>
      <c r="S1583" s="89">
        <v>982.91279999999904</v>
      </c>
      <c r="T1583" s="27"/>
      <c r="U1583" s="89">
        <v>70564.364473986483</v>
      </c>
      <c r="V1583" s="51" t="s">
        <v>27</v>
      </c>
      <c r="W1583" s="9" t="s">
        <v>27</v>
      </c>
      <c r="X1583" s="86">
        <f t="shared" si="55"/>
        <v>10869.882124779037</v>
      </c>
    </row>
    <row r="1584" spans="1:24" x14ac:dyDescent="0.3">
      <c r="A1584" s="33">
        <v>2010</v>
      </c>
      <c r="B1584" s="3">
        <v>40511</v>
      </c>
      <c r="C1584" s="33">
        <v>11</v>
      </c>
      <c r="D1584" s="2">
        <v>29</v>
      </c>
      <c r="E1584" s="33">
        <v>333</v>
      </c>
      <c r="F1584" s="92">
        <v>333</v>
      </c>
      <c r="G1584" s="37">
        <v>-0.47977272727272707</v>
      </c>
      <c r="H1584" s="4">
        <v>128.69772727272729</v>
      </c>
      <c r="I1584" s="37">
        <v>-1.2924545454545453</v>
      </c>
      <c r="J1584" s="4">
        <v>8.6316375291375298</v>
      </c>
      <c r="K1584" s="37">
        <v>9.4523717948717962</v>
      </c>
      <c r="L1584" s="4">
        <v>9.2808624708624681</v>
      </c>
      <c r="M1584" s="37">
        <v>3.4372264189299071</v>
      </c>
      <c r="N1584" s="5">
        <v>111.3302</v>
      </c>
      <c r="O1584" s="41">
        <v>111.3302</v>
      </c>
      <c r="P1584" s="4">
        <v>9.6189292800000015</v>
      </c>
      <c r="Q1584" s="44">
        <f t="shared" si="54"/>
        <v>9.6189292799999997</v>
      </c>
      <c r="R1584" s="8">
        <v>128.69773000000001</v>
      </c>
      <c r="S1584" s="89">
        <v>939.05586000000005</v>
      </c>
      <c r="T1584" s="27"/>
      <c r="U1584" s="89">
        <v>70540.833784094226</v>
      </c>
      <c r="V1584" s="51">
        <v>1.0243192047654989E-2</v>
      </c>
      <c r="W1584" s="9">
        <v>1.3591802860971644E-4</v>
      </c>
      <c r="X1584" s="86">
        <f t="shared" si="55"/>
        <v>10879.501054059037</v>
      </c>
    </row>
    <row r="1585" spans="1:24" x14ac:dyDescent="0.3">
      <c r="A1585" s="33">
        <v>2010</v>
      </c>
      <c r="B1585" s="3">
        <v>40512</v>
      </c>
      <c r="C1585" s="33">
        <v>11</v>
      </c>
      <c r="D1585" s="2">
        <v>30</v>
      </c>
      <c r="E1585" s="33">
        <v>334</v>
      </c>
      <c r="F1585" s="92">
        <v>334</v>
      </c>
      <c r="G1585" s="37">
        <v>5.5847083333333343</v>
      </c>
      <c r="H1585" s="4">
        <v>122.7520833333333</v>
      </c>
      <c r="I1585" s="37">
        <v>6.9731666666666676</v>
      </c>
      <c r="J1585" s="4">
        <v>8.5292708333333351</v>
      </c>
      <c r="K1585" s="37">
        <v>9.2052083333333314</v>
      </c>
      <c r="L1585" s="4">
        <v>9.0711458333333326</v>
      </c>
      <c r="M1585" s="37">
        <v>5.9685000000000015</v>
      </c>
      <c r="N1585" s="5">
        <v>270.36524827586197</v>
      </c>
      <c r="O1585" s="41">
        <v>270.36524827586197</v>
      </c>
      <c r="P1585" s="4">
        <v>23.359557451034473</v>
      </c>
      <c r="Q1585" s="44">
        <f t="shared" si="54"/>
        <v>23.359557451034473</v>
      </c>
      <c r="R1585" s="8">
        <v>122.75208000000001</v>
      </c>
      <c r="S1585" s="89">
        <v>895.67282999999998</v>
      </c>
      <c r="T1585" s="27"/>
      <c r="U1585" s="89">
        <v>70517.303094201969</v>
      </c>
      <c r="V1585" s="51">
        <v>2.6080457187503122E-2</v>
      </c>
      <c r="W1585" s="9">
        <v>3.3019435373302748E-4</v>
      </c>
      <c r="X1585" s="86">
        <f t="shared" si="55"/>
        <v>10902.860611510072</v>
      </c>
    </row>
    <row r="1586" spans="1:24" x14ac:dyDescent="0.3">
      <c r="A1586" s="33">
        <v>2010</v>
      </c>
      <c r="B1586" s="3">
        <v>40513</v>
      </c>
      <c r="C1586" s="33">
        <v>12</v>
      </c>
      <c r="D1586" s="2">
        <v>1</v>
      </c>
      <c r="E1586" s="33">
        <v>335</v>
      </c>
      <c r="F1586" s="92">
        <v>335</v>
      </c>
      <c r="G1586" s="37">
        <v>-0.46779166666666677</v>
      </c>
      <c r="H1586" s="4">
        <v>119.79791666666667</v>
      </c>
      <c r="I1586" s="37">
        <v>2.3086238918439719</v>
      </c>
      <c r="J1586" s="4">
        <v>8.4765625000000036</v>
      </c>
      <c r="K1586" s="37">
        <v>9.1218749999999993</v>
      </c>
      <c r="L1586" s="4">
        <v>8.7033333333333331</v>
      </c>
      <c r="M1586" s="37">
        <v>4.8682291666666675</v>
      </c>
      <c r="N1586" s="5">
        <v>174.716434615385</v>
      </c>
      <c r="O1586" s="41">
        <v>174.716434615385</v>
      </c>
      <c r="P1586" s="4">
        <v>15.095499950769264</v>
      </c>
      <c r="Q1586" s="44">
        <f t="shared" si="54"/>
        <v>15.095499950769264</v>
      </c>
      <c r="R1586" s="8">
        <v>119.79792</v>
      </c>
      <c r="S1586" s="89">
        <v>874.11749999999995</v>
      </c>
      <c r="T1586" s="27"/>
      <c r="U1586" s="89">
        <v>70493.772404309711</v>
      </c>
      <c r="V1586" s="51">
        <v>1.7269417804522152E-2</v>
      </c>
      <c r="W1586" s="9">
        <v>2.1345546822165305E-4</v>
      </c>
      <c r="X1586" s="86">
        <f t="shared" si="55"/>
        <v>10917.95611146084</v>
      </c>
    </row>
    <row r="1587" spans="1:24" x14ac:dyDescent="0.3">
      <c r="A1587" s="33">
        <v>2010</v>
      </c>
      <c r="B1587" s="3">
        <v>40514</v>
      </c>
      <c r="C1587" s="33">
        <v>12</v>
      </c>
      <c r="D1587" s="2">
        <v>2</v>
      </c>
      <c r="E1587" s="33">
        <v>336</v>
      </c>
      <c r="F1587" s="92">
        <v>336</v>
      </c>
      <c r="G1587" s="37">
        <v>-3.2967291666666658</v>
      </c>
      <c r="H1587" s="4">
        <v>121.30208333333336</v>
      </c>
      <c r="I1587" s="37">
        <v>-0.32722916666666657</v>
      </c>
      <c r="J1587" s="4">
        <v>8.3127083333333331</v>
      </c>
      <c r="K1587" s="37">
        <v>8.9989583333333343</v>
      </c>
      <c r="L1587" s="4">
        <v>8.5222916666666677</v>
      </c>
      <c r="M1587" s="37">
        <v>2.8135729166666672</v>
      </c>
      <c r="N1587" s="5">
        <v>192.168164516129</v>
      </c>
      <c r="O1587" s="41">
        <v>192.168164516129</v>
      </c>
      <c r="P1587" s="4">
        <v>16.603329414193542</v>
      </c>
      <c r="Q1587" s="44">
        <f t="shared" si="54"/>
        <v>16.603329414193549</v>
      </c>
      <c r="R1587" s="8">
        <v>121.30208</v>
      </c>
      <c r="S1587" s="89">
        <v>885.09276</v>
      </c>
      <c r="T1587" s="27"/>
      <c r="U1587" s="89">
        <v>70470.241714417454</v>
      </c>
      <c r="V1587" s="51">
        <v>1.8758857563774239E-2</v>
      </c>
      <c r="W1587" s="9">
        <v>2.3486038874177007E-4</v>
      </c>
      <c r="X1587" s="86">
        <f t="shared" si="55"/>
        <v>10934.559440875035</v>
      </c>
    </row>
    <row r="1588" spans="1:24" x14ac:dyDescent="0.3">
      <c r="A1588" s="33">
        <v>2010</v>
      </c>
      <c r="B1588" s="3">
        <v>40515</v>
      </c>
      <c r="C1588" s="33">
        <v>12</v>
      </c>
      <c r="D1588" s="2">
        <v>3</v>
      </c>
      <c r="E1588" s="33">
        <v>337</v>
      </c>
      <c r="F1588" s="92">
        <v>337</v>
      </c>
      <c r="G1588" s="37">
        <v>-2.9246250000000003</v>
      </c>
      <c r="H1588" s="4">
        <v>127.29375000000003</v>
      </c>
      <c r="I1588" s="37">
        <v>-0.56377083333333355</v>
      </c>
      <c r="J1588" s="4">
        <v>8.180112007168459</v>
      </c>
      <c r="K1588" s="37">
        <v>8.8578673835125432</v>
      </c>
      <c r="L1588" s="4">
        <v>8.3781496415770604</v>
      </c>
      <c r="M1588" s="37">
        <v>2.317727150537634</v>
      </c>
      <c r="N1588" s="5">
        <v>253.22390909090899</v>
      </c>
      <c r="O1588" s="41">
        <v>253.22390909090899</v>
      </c>
      <c r="P1588" s="4">
        <v>21.878545745454534</v>
      </c>
      <c r="Q1588" s="44">
        <f t="shared" si="54"/>
        <v>21.878545745454538</v>
      </c>
      <c r="R1588" s="8">
        <v>127.29375</v>
      </c>
      <c r="S1588" s="89">
        <v>928.81158000000096</v>
      </c>
      <c r="T1588" s="31">
        <v>34157.916942841337</v>
      </c>
      <c r="U1588" s="89">
        <v>70446.711024525197</v>
      </c>
      <c r="V1588" s="51">
        <v>2.3555418886775023E-2</v>
      </c>
      <c r="W1588" s="9">
        <v>3.0959069882863178E-4</v>
      </c>
      <c r="X1588" s="86">
        <f t="shared" si="55"/>
        <v>10956.437986620489</v>
      </c>
    </row>
    <row r="1589" spans="1:24" x14ac:dyDescent="0.3">
      <c r="A1589" s="33">
        <v>2010</v>
      </c>
      <c r="B1589" s="3">
        <v>40516</v>
      </c>
      <c r="C1589" s="33">
        <v>12</v>
      </c>
      <c r="D1589" s="2">
        <v>4</v>
      </c>
      <c r="E1589" s="33">
        <v>338</v>
      </c>
      <c r="F1589" s="92">
        <v>338</v>
      </c>
      <c r="G1589" s="37">
        <v>-4.8517916666666663</v>
      </c>
      <c r="H1589" s="4">
        <v>134.53124999999997</v>
      </c>
      <c r="I1589" s="37">
        <v>-2.9398437499999996</v>
      </c>
      <c r="J1589" s="4">
        <v>8.0854861111111109</v>
      </c>
      <c r="K1589" s="37">
        <v>8.8154861111111114</v>
      </c>
      <c r="L1589" s="4">
        <v>8.3593055555555562</v>
      </c>
      <c r="M1589" s="37">
        <v>2.2690555555555556</v>
      </c>
      <c r="N1589" s="5" t="s">
        <v>27</v>
      </c>
      <c r="O1589" s="41">
        <v>111.87383939393899</v>
      </c>
      <c r="P1589" s="4" t="s">
        <v>27</v>
      </c>
      <c r="Q1589" s="44">
        <f t="shared" si="54"/>
        <v>9.6658997236363291</v>
      </c>
      <c r="R1589" s="8">
        <v>134.53125</v>
      </c>
      <c r="S1589" s="89">
        <v>981.62071999999898</v>
      </c>
      <c r="T1589" s="27"/>
      <c r="U1589" s="89">
        <v>70423.18033463294</v>
      </c>
      <c r="V1589" s="51" t="s">
        <v>27</v>
      </c>
      <c r="W1589" s="9" t="s">
        <v>27</v>
      </c>
      <c r="X1589" s="86">
        <f t="shared" si="55"/>
        <v>10966.103886344124</v>
      </c>
    </row>
    <row r="1590" spans="1:24" x14ac:dyDescent="0.3">
      <c r="A1590" s="33">
        <v>2010</v>
      </c>
      <c r="B1590" s="3">
        <v>40517</v>
      </c>
      <c r="C1590" s="33">
        <v>12</v>
      </c>
      <c r="D1590" s="2">
        <v>5</v>
      </c>
      <c r="E1590" s="33">
        <v>339</v>
      </c>
      <c r="F1590" s="92">
        <v>339</v>
      </c>
      <c r="G1590" s="37">
        <v>-5.4479791666666664</v>
      </c>
      <c r="H1590" s="4">
        <v>134.83124999999998</v>
      </c>
      <c r="I1590" s="37">
        <v>-3.3873854166666648</v>
      </c>
      <c r="J1590" s="4">
        <v>7.9733333333333336</v>
      </c>
      <c r="K1590" s="37">
        <v>8.6040972222222223</v>
      </c>
      <c r="L1590" s="4">
        <v>8.1013194444444423</v>
      </c>
      <c r="M1590" s="37">
        <v>1.7983472222222219</v>
      </c>
      <c r="N1590" s="5" t="s">
        <v>27</v>
      </c>
      <c r="O1590" s="41">
        <v>-29.476230303030299</v>
      </c>
      <c r="P1590" s="4" t="s">
        <v>27</v>
      </c>
      <c r="Q1590" s="44">
        <f t="shared" si="54"/>
        <v>-2.5467462981818181</v>
      </c>
      <c r="R1590" s="8">
        <v>134.83125000000001</v>
      </c>
      <c r="S1590" s="89">
        <v>983.80970000000002</v>
      </c>
      <c r="T1590" s="27"/>
      <c r="U1590" s="89">
        <v>70399.649644740683</v>
      </c>
      <c r="V1590" s="51" t="s">
        <v>27</v>
      </c>
      <c r="W1590" s="9" t="s">
        <v>27</v>
      </c>
      <c r="X1590" s="86">
        <f t="shared" si="55"/>
        <v>10963.557140045943</v>
      </c>
    </row>
    <row r="1591" spans="1:24" x14ac:dyDescent="0.3">
      <c r="A1591" s="33">
        <v>2010</v>
      </c>
      <c r="B1591" s="3">
        <v>40518</v>
      </c>
      <c r="C1591" s="33">
        <v>12</v>
      </c>
      <c r="D1591" s="2">
        <v>6</v>
      </c>
      <c r="E1591" s="33">
        <v>340</v>
      </c>
      <c r="F1591" s="92">
        <v>340</v>
      </c>
      <c r="G1591" s="37">
        <v>-6.7291250000000007</v>
      </c>
      <c r="H1591" s="4">
        <v>140.29166666666669</v>
      </c>
      <c r="I1591" s="37">
        <v>-4.4888645833333332</v>
      </c>
      <c r="J1591" s="4">
        <v>7.9084722222222199</v>
      </c>
      <c r="K1591" s="37">
        <v>8.5087499999999991</v>
      </c>
      <c r="L1591" s="4">
        <v>8.0342361111111114</v>
      </c>
      <c r="M1591" s="37">
        <v>1.739638888888889</v>
      </c>
      <c r="N1591" s="5">
        <v>-170.8263</v>
      </c>
      <c r="O1591" s="41">
        <v>-170.8263</v>
      </c>
      <c r="P1591" s="4">
        <v>-14.75939232</v>
      </c>
      <c r="Q1591" s="44">
        <f t="shared" ref="Q1591:Q1615" si="56">O1591*60*60*24/10^6</f>
        <v>-14.759392319999998</v>
      </c>
      <c r="R1591" s="8">
        <v>140.29167000000001</v>
      </c>
      <c r="S1591" s="89">
        <v>1023.6522</v>
      </c>
      <c r="T1591" s="27"/>
      <c r="U1591" s="89">
        <v>70376.118954848425</v>
      </c>
      <c r="V1591" s="51">
        <v>-1.4418366590194562E-2</v>
      </c>
      <c r="W1591" s="9">
        <v>-2.0907535775469059E-4</v>
      </c>
      <c r="X1591" s="86">
        <f t="shared" si="55"/>
        <v>10948.797747725943</v>
      </c>
    </row>
    <row r="1592" spans="1:24" x14ac:dyDescent="0.3">
      <c r="A1592" s="33">
        <v>2010</v>
      </c>
      <c r="B1592" s="3">
        <v>40519</v>
      </c>
      <c r="C1592" s="33">
        <v>12</v>
      </c>
      <c r="D1592" s="2">
        <v>7</v>
      </c>
      <c r="E1592" s="33">
        <v>341</v>
      </c>
      <c r="F1592" s="92">
        <v>341</v>
      </c>
      <c r="G1592" s="37">
        <v>-7.2513333333333341</v>
      </c>
      <c r="H1592" s="4">
        <v>140.73333333333332</v>
      </c>
      <c r="I1592" s="37">
        <v>-5.2572187499999998</v>
      </c>
      <c r="J1592" s="4">
        <v>7.8130555555555548</v>
      </c>
      <c r="K1592" s="37">
        <v>8.5607638888888875</v>
      </c>
      <c r="L1592" s="4">
        <v>7.9870138888888889</v>
      </c>
      <c r="M1592" s="37">
        <v>1.7381527777777777</v>
      </c>
      <c r="N1592" s="5">
        <v>-120.8176</v>
      </c>
      <c r="O1592" s="41">
        <v>-120.8176</v>
      </c>
      <c r="P1592" s="4">
        <v>-10.438640640000001</v>
      </c>
      <c r="Q1592" s="44">
        <f t="shared" si="56"/>
        <v>-10.438640640000001</v>
      </c>
      <c r="R1592" s="8">
        <v>140.73333</v>
      </c>
      <c r="S1592" s="89">
        <v>1026.8748000000001</v>
      </c>
      <c r="T1592" s="27"/>
      <c r="U1592" s="89">
        <v>70352.588264956168</v>
      </c>
      <c r="V1592" s="51">
        <v>-1.0165445907701862E-2</v>
      </c>
      <c r="W1592" s="9">
        <v>-1.4792221523117184E-4</v>
      </c>
      <c r="X1592" s="86">
        <f t="shared" ref="X1592:X1655" si="57">X1591+Q1592</f>
        <v>10938.359107085942</v>
      </c>
    </row>
    <row r="1593" spans="1:24" x14ac:dyDescent="0.3">
      <c r="A1593" s="33">
        <v>2010</v>
      </c>
      <c r="B1593" s="3">
        <v>40520</v>
      </c>
      <c r="C1593" s="33">
        <v>12</v>
      </c>
      <c r="D1593" s="2">
        <v>8</v>
      </c>
      <c r="E1593" s="33">
        <v>342</v>
      </c>
      <c r="F1593" s="92">
        <v>342</v>
      </c>
      <c r="G1593" s="37">
        <v>-10.218124999999999</v>
      </c>
      <c r="H1593" s="4">
        <v>140.22499999999994</v>
      </c>
      <c r="I1593" s="37">
        <v>-10.761572916666669</v>
      </c>
      <c r="J1593" s="4">
        <v>7.7420833333333334</v>
      </c>
      <c r="K1593" s="37">
        <v>8.4986805555555538</v>
      </c>
      <c r="L1593" s="4">
        <v>7.9079861111111116</v>
      </c>
      <c r="M1593" s="37">
        <v>1.6979097222222224</v>
      </c>
      <c r="N1593" s="5" t="s">
        <v>27</v>
      </c>
      <c r="O1593" s="41">
        <v>14.97509</v>
      </c>
      <c r="P1593" s="4" t="s">
        <v>27</v>
      </c>
      <c r="Q1593" s="44">
        <f t="shared" si="56"/>
        <v>1.293847776</v>
      </c>
      <c r="R1593" s="8">
        <v>140.22499999999999</v>
      </c>
      <c r="S1593" s="89">
        <v>1023.1657</v>
      </c>
      <c r="T1593" s="27"/>
      <c r="U1593" s="89">
        <v>70329.057575063911</v>
      </c>
      <c r="V1593" s="51" t="s">
        <v>27</v>
      </c>
      <c r="W1593" s="9" t="s">
        <v>27</v>
      </c>
      <c r="X1593" s="86">
        <f t="shared" si="57"/>
        <v>10939.652954861942</v>
      </c>
    </row>
    <row r="1594" spans="1:24" x14ac:dyDescent="0.3">
      <c r="A1594" s="33">
        <v>2010</v>
      </c>
      <c r="B1594" s="3">
        <v>40521</v>
      </c>
      <c r="C1594" s="33">
        <v>12</v>
      </c>
      <c r="D1594" s="2">
        <v>9</v>
      </c>
      <c r="E1594" s="33">
        <v>343</v>
      </c>
      <c r="F1594" s="92">
        <v>343</v>
      </c>
      <c r="G1594" s="37">
        <v>-11.264104166666669</v>
      </c>
      <c r="H1594" s="4">
        <v>138.70208333333332</v>
      </c>
      <c r="I1594" s="37">
        <v>-11.929333333333336</v>
      </c>
      <c r="J1594" s="4">
        <v>7.6904027777777779</v>
      </c>
      <c r="K1594" s="37">
        <v>8.5490277777777788</v>
      </c>
      <c r="L1594" s="4">
        <v>7.8149999999999977</v>
      </c>
      <c r="M1594" s="37">
        <v>1.5921458333333331</v>
      </c>
      <c r="N1594" s="5">
        <v>150.76777999999999</v>
      </c>
      <c r="O1594" s="41">
        <v>150.76777999999999</v>
      </c>
      <c r="P1594" s="4">
        <v>13.026336191999999</v>
      </c>
      <c r="Q1594" s="44">
        <f t="shared" si="56"/>
        <v>13.026336191999999</v>
      </c>
      <c r="R1594" s="8">
        <v>138.70208</v>
      </c>
      <c r="S1594" s="89">
        <v>1012.0536</v>
      </c>
      <c r="T1594" s="27"/>
      <c r="U1594" s="89">
        <v>70305.526885171654</v>
      </c>
      <c r="V1594" s="51">
        <v>1.2871191721947509E-2</v>
      </c>
      <c r="W1594" s="9">
        <v>1.8472346694885315E-4</v>
      </c>
      <c r="X1594" s="86">
        <f t="shared" si="57"/>
        <v>10952.679291053943</v>
      </c>
    </row>
    <row r="1595" spans="1:24" x14ac:dyDescent="0.3">
      <c r="A1595" s="33">
        <v>2010</v>
      </c>
      <c r="B1595" s="3">
        <v>40522</v>
      </c>
      <c r="C1595" s="33">
        <v>12</v>
      </c>
      <c r="D1595" s="2">
        <v>10</v>
      </c>
      <c r="E1595" s="33">
        <v>344</v>
      </c>
      <c r="F1595" s="92">
        <v>344</v>
      </c>
      <c r="G1595" s="37">
        <v>-3.1680833333333331</v>
      </c>
      <c r="H1595" s="4">
        <v>140.78749999999997</v>
      </c>
      <c r="I1595" s="37">
        <v>-1.020833333333333</v>
      </c>
      <c r="J1595" s="4">
        <v>7.5312400793650793</v>
      </c>
      <c r="K1595" s="37">
        <v>8.4085515873015879</v>
      </c>
      <c r="L1595" s="4">
        <v>7.6467182539682526</v>
      </c>
      <c r="M1595" s="37">
        <v>1.5410416666666666</v>
      </c>
      <c r="N1595" s="5">
        <v>134.90104705882399</v>
      </c>
      <c r="O1595" s="41">
        <v>134.90104705882399</v>
      </c>
      <c r="P1595" s="4">
        <v>11.655450465882392</v>
      </c>
      <c r="Q1595" s="44">
        <f t="shared" si="56"/>
        <v>11.655450465882392</v>
      </c>
      <c r="R1595" s="8">
        <v>140.78749999999999</v>
      </c>
      <c r="S1595" s="89">
        <v>1027.2701</v>
      </c>
      <c r="T1595" s="27"/>
      <c r="U1595" s="89">
        <v>70281.996195279396</v>
      </c>
      <c r="V1595" s="51">
        <v>1.1346043049338806E-2</v>
      </c>
      <c r="W1595" s="9">
        <v>1.6534234822247922E-4</v>
      </c>
      <c r="X1595" s="86">
        <f t="shared" si="57"/>
        <v>10964.334741519824</v>
      </c>
    </row>
    <row r="1596" spans="1:24" x14ac:dyDescent="0.3">
      <c r="A1596" s="33">
        <v>2010</v>
      </c>
      <c r="B1596" s="3">
        <v>40523</v>
      </c>
      <c r="C1596" s="33">
        <v>12</v>
      </c>
      <c r="D1596" s="2">
        <v>11</v>
      </c>
      <c r="E1596" s="33">
        <v>345</v>
      </c>
      <c r="F1596" s="92">
        <v>345</v>
      </c>
      <c r="G1596" s="37">
        <v>-0.25727659574468092</v>
      </c>
      <c r="H1596" s="4">
        <v>140.69375000000002</v>
      </c>
      <c r="I1596" s="37">
        <v>1.3251875000000002</v>
      </c>
      <c r="J1596" s="4">
        <v>7.3316919191919192</v>
      </c>
      <c r="K1596" s="37">
        <v>8.2652714646464673</v>
      </c>
      <c r="L1596" s="4">
        <v>7.50169191919192</v>
      </c>
      <c r="M1596" s="37">
        <v>1.4376426767676767</v>
      </c>
      <c r="N1596" s="5" t="s">
        <v>27</v>
      </c>
      <c r="O1596" s="41">
        <v>59.243898039215701</v>
      </c>
      <c r="P1596" s="4" t="s">
        <v>27</v>
      </c>
      <c r="Q1596" s="44">
        <f t="shared" si="56"/>
        <v>5.1186727905882368</v>
      </c>
      <c r="R1596" s="8">
        <v>140.69374999999999</v>
      </c>
      <c r="S1596" s="89">
        <v>1026.586</v>
      </c>
      <c r="T1596" s="27"/>
      <c r="U1596" s="89">
        <v>70258.465505387139</v>
      </c>
      <c r="V1596" s="51" t="s">
        <v>27</v>
      </c>
      <c r="W1596" s="9" t="s">
        <v>27</v>
      </c>
      <c r="X1596" s="86">
        <f t="shared" si="57"/>
        <v>10969.453414310412</v>
      </c>
    </row>
    <row r="1597" spans="1:24" x14ac:dyDescent="0.3">
      <c r="A1597" s="33">
        <v>2010</v>
      </c>
      <c r="B1597" s="3">
        <v>40524</v>
      </c>
      <c r="C1597" s="33">
        <v>12</v>
      </c>
      <c r="D1597" s="2">
        <v>12</v>
      </c>
      <c r="E1597" s="33">
        <v>346</v>
      </c>
      <c r="F1597" s="92">
        <v>346</v>
      </c>
      <c r="G1597" s="37">
        <v>-1.695875</v>
      </c>
      <c r="H1597" s="4">
        <v>144.37916666666666</v>
      </c>
      <c r="I1597" s="37">
        <v>0.57320833333333265</v>
      </c>
      <c r="J1597" s="4">
        <v>7.1189930555555554</v>
      </c>
      <c r="K1597" s="37">
        <v>8.1890000000000001</v>
      </c>
      <c r="L1597" s="4">
        <v>7.3968749999999988</v>
      </c>
      <c r="M1597" s="37">
        <v>1.5971180555555557</v>
      </c>
      <c r="N1597" s="5" t="s">
        <v>27</v>
      </c>
      <c r="O1597" s="41">
        <v>-16.413250980392199</v>
      </c>
      <c r="P1597" s="4" t="s">
        <v>27</v>
      </c>
      <c r="Q1597" s="44">
        <f t="shared" si="56"/>
        <v>-1.4181048847058857</v>
      </c>
      <c r="R1597" s="8">
        <v>144.37916999999999</v>
      </c>
      <c r="S1597" s="89">
        <v>1053.4771000000001</v>
      </c>
      <c r="T1597" s="27"/>
      <c r="U1597" s="89">
        <v>70234.934815494882</v>
      </c>
      <c r="V1597" s="51" t="s">
        <v>27</v>
      </c>
      <c r="W1597" s="9" t="s">
        <v>27</v>
      </c>
      <c r="X1597" s="86">
        <f t="shared" si="57"/>
        <v>10968.035309425706</v>
      </c>
    </row>
    <row r="1598" spans="1:24" x14ac:dyDescent="0.3">
      <c r="A1598" s="33">
        <v>2010</v>
      </c>
      <c r="B1598" s="3">
        <v>40525</v>
      </c>
      <c r="C1598" s="33">
        <v>12</v>
      </c>
      <c r="D1598" s="2">
        <v>13</v>
      </c>
      <c r="E1598" s="33">
        <v>347</v>
      </c>
      <c r="F1598" s="92">
        <v>347</v>
      </c>
      <c r="G1598" s="37">
        <v>-12.350833333333339</v>
      </c>
      <c r="H1598" s="4">
        <v>146.79583333333338</v>
      </c>
      <c r="I1598" s="37">
        <v>-8.3119375000000026</v>
      </c>
      <c r="J1598" s="4">
        <v>7.2771241666666668</v>
      </c>
      <c r="K1598" s="37">
        <v>8.1326694444444456</v>
      </c>
      <c r="L1598" s="4">
        <v>7.4979861111111115</v>
      </c>
      <c r="M1598" s="37">
        <v>1.9734191666666667</v>
      </c>
      <c r="N1598" s="5">
        <v>-92.070400000000006</v>
      </c>
      <c r="O1598" s="41">
        <v>-92.070400000000006</v>
      </c>
      <c r="P1598" s="4">
        <v>-7.9548825600000006</v>
      </c>
      <c r="Q1598" s="44">
        <f t="shared" si="56"/>
        <v>-7.9548825600000006</v>
      </c>
      <c r="R1598" s="8">
        <v>146.79583</v>
      </c>
      <c r="S1598" s="89">
        <v>1071.1105</v>
      </c>
      <c r="T1598" s="27"/>
      <c r="U1598" s="89">
        <v>70211.404125602625</v>
      </c>
      <c r="V1598" s="51">
        <v>-7.4267619700321696E-3</v>
      </c>
      <c r="W1598" s="9">
        <v>-1.1296785781177035E-4</v>
      </c>
      <c r="X1598" s="86">
        <f t="shared" si="57"/>
        <v>10960.080426865707</v>
      </c>
    </row>
    <row r="1599" spans="1:24" x14ac:dyDescent="0.3">
      <c r="A1599" s="33">
        <v>2010</v>
      </c>
      <c r="B1599" s="3">
        <v>40526</v>
      </c>
      <c r="C1599" s="33">
        <v>12</v>
      </c>
      <c r="D1599" s="2">
        <v>14</v>
      </c>
      <c r="E1599" s="33">
        <v>348</v>
      </c>
      <c r="F1599" s="92">
        <v>348</v>
      </c>
      <c r="G1599" s="37">
        <v>-11.487083333333333</v>
      </c>
      <c r="H1599" s="4">
        <v>140.2208333333333</v>
      </c>
      <c r="I1599" s="37">
        <v>-7.8436979166666667</v>
      </c>
      <c r="J1599" s="4">
        <v>7.2149438131313124</v>
      </c>
      <c r="K1599" s="37">
        <v>8.0132196969696938</v>
      </c>
      <c r="L1599" s="4">
        <v>7.363822601010102</v>
      </c>
      <c r="M1599" s="37">
        <v>1.7704760101010102</v>
      </c>
      <c r="N1599" s="5">
        <v>-1.5885</v>
      </c>
      <c r="O1599" s="41">
        <v>-1.5885</v>
      </c>
      <c r="P1599" s="4">
        <v>-0.13724639999999999</v>
      </c>
      <c r="Q1599" s="44">
        <f t="shared" si="56"/>
        <v>-0.13724640000000002</v>
      </c>
      <c r="R1599" s="8">
        <v>140.22083000000001</v>
      </c>
      <c r="S1599" s="89">
        <v>1023.1353</v>
      </c>
      <c r="T1599" s="27"/>
      <c r="U1599" s="89">
        <v>70187.873435710368</v>
      </c>
      <c r="V1599" s="51">
        <v>-1.3414295806268622E-4</v>
      </c>
      <c r="W1599" s="9">
        <v>-1.9497438302115182E-6</v>
      </c>
      <c r="X1599" s="86">
        <f t="shared" si="57"/>
        <v>10959.943180465707</v>
      </c>
    </row>
    <row r="1600" spans="1:24" x14ac:dyDescent="0.3">
      <c r="A1600" s="33">
        <v>2010</v>
      </c>
      <c r="B1600" s="3">
        <v>40527</v>
      </c>
      <c r="C1600" s="33">
        <v>12</v>
      </c>
      <c r="D1600" s="2">
        <v>15</v>
      </c>
      <c r="E1600" s="33">
        <v>349</v>
      </c>
      <c r="F1600" s="92">
        <v>349</v>
      </c>
      <c r="G1600" s="37">
        <v>-9.0481874999999992</v>
      </c>
      <c r="H1600" s="4">
        <v>139.30416666666673</v>
      </c>
      <c r="I1600" s="37">
        <v>-7.0017604166666665</v>
      </c>
      <c r="J1600" s="4">
        <v>7.1140763888888907</v>
      </c>
      <c r="K1600" s="37">
        <v>8.1112499999999965</v>
      </c>
      <c r="L1600" s="4">
        <v>7.429743055555555</v>
      </c>
      <c r="M1600" s="37">
        <v>2.0992013888888894</v>
      </c>
      <c r="N1600" s="5" t="s">
        <v>27</v>
      </c>
      <c r="O1600" s="41">
        <v>36.742192307692299</v>
      </c>
      <c r="P1600" s="4" t="s">
        <v>27</v>
      </c>
      <c r="Q1600" s="44">
        <f t="shared" si="56"/>
        <v>3.1745254153846143</v>
      </c>
      <c r="R1600" s="8">
        <v>139.30417</v>
      </c>
      <c r="S1600" s="89">
        <v>1016.4468000000001</v>
      </c>
      <c r="T1600" s="27"/>
      <c r="U1600" s="89">
        <v>70164.34274581811</v>
      </c>
      <c r="V1600" s="51" t="s">
        <v>27</v>
      </c>
      <c r="W1600" s="9" t="s">
        <v>27</v>
      </c>
      <c r="X1600" s="86">
        <f t="shared" si="57"/>
        <v>10963.117705881092</v>
      </c>
    </row>
    <row r="1601" spans="1:24" x14ac:dyDescent="0.3">
      <c r="A1601" s="33">
        <v>2010</v>
      </c>
      <c r="B1601" s="3">
        <v>40528</v>
      </c>
      <c r="C1601" s="33">
        <v>12</v>
      </c>
      <c r="D1601" s="2">
        <v>16</v>
      </c>
      <c r="E1601" s="33">
        <v>350</v>
      </c>
      <c r="F1601" s="92">
        <v>350</v>
      </c>
      <c r="G1601" s="37">
        <v>-6.6684791666666667</v>
      </c>
      <c r="H1601" s="4">
        <v>140.71458333333337</v>
      </c>
      <c r="I1601" s="37">
        <v>-4.3885208333333319</v>
      </c>
      <c r="J1601" s="4">
        <v>7.0571805555555569</v>
      </c>
      <c r="K1601" s="37">
        <v>8.1653472222222234</v>
      </c>
      <c r="L1601" s="4">
        <v>7.48948611111111</v>
      </c>
      <c r="M1601" s="37">
        <v>2.6273333333333331</v>
      </c>
      <c r="N1601" s="5">
        <v>75.072884615384595</v>
      </c>
      <c r="O1601" s="41">
        <v>75.072884615384595</v>
      </c>
      <c r="P1601" s="4">
        <v>6.486297230769229</v>
      </c>
      <c r="Q1601" s="44">
        <f t="shared" si="56"/>
        <v>6.4862972307692299</v>
      </c>
      <c r="R1601" s="8">
        <v>140.71458000000001</v>
      </c>
      <c r="S1601" s="89">
        <v>1026.7380000000001</v>
      </c>
      <c r="T1601" s="27"/>
      <c r="U1601" s="89">
        <v>70140.812055925853</v>
      </c>
      <c r="V1601" s="51">
        <v>6.3173828660714514E-3</v>
      </c>
      <c r="W1601" s="9">
        <v>9.2211386144532394E-5</v>
      </c>
      <c r="X1601" s="86">
        <f t="shared" si="57"/>
        <v>10969.604003111861</v>
      </c>
    </row>
    <row r="1602" spans="1:24" x14ac:dyDescent="0.3">
      <c r="A1602" s="33">
        <v>2010</v>
      </c>
      <c r="B1602" s="3">
        <v>40529</v>
      </c>
      <c r="C1602" s="33">
        <v>12</v>
      </c>
      <c r="D1602" s="2">
        <v>17</v>
      </c>
      <c r="E1602" s="33">
        <v>351</v>
      </c>
      <c r="F1602" s="92">
        <v>351</v>
      </c>
      <c r="G1602" s="37">
        <v>-4.9186041666666664</v>
      </c>
      <c r="H1602" s="4">
        <v>143.51041666666666</v>
      </c>
      <c r="I1602" s="37">
        <v>-2.542020833333333</v>
      </c>
      <c r="J1602" s="4">
        <v>6.8041111111111121</v>
      </c>
      <c r="K1602" s="37">
        <v>8.1984027777777797</v>
      </c>
      <c r="L1602" s="4">
        <v>7.3771944444444442</v>
      </c>
      <c r="M1602" s="37">
        <v>2.4941458333333331</v>
      </c>
      <c r="N1602" s="5">
        <v>75.145300000000006</v>
      </c>
      <c r="O1602" s="41">
        <v>75.145300000000006</v>
      </c>
      <c r="P1602" s="4">
        <v>6.4925539200000006</v>
      </c>
      <c r="Q1602" s="44">
        <f t="shared" si="56"/>
        <v>6.4925539200000015</v>
      </c>
      <c r="R1602" s="8">
        <v>143.51042000000001</v>
      </c>
      <c r="S1602" s="89">
        <v>1047.1380999999999</v>
      </c>
      <c r="T1602" s="27"/>
      <c r="U1602" s="89">
        <v>70117.281366033596</v>
      </c>
      <c r="V1602" s="51">
        <v>6.2002842616921544E-3</v>
      </c>
      <c r="W1602" s="9">
        <v>9.2333417191599895E-5</v>
      </c>
      <c r="X1602" s="86">
        <f t="shared" si="57"/>
        <v>10976.09655703186</v>
      </c>
    </row>
    <row r="1603" spans="1:24" x14ac:dyDescent="0.3">
      <c r="A1603" s="33">
        <v>2010</v>
      </c>
      <c r="B1603" s="3">
        <v>40530</v>
      </c>
      <c r="C1603" s="33">
        <v>12</v>
      </c>
      <c r="D1603" s="2">
        <v>18</v>
      </c>
      <c r="E1603" s="33">
        <v>352</v>
      </c>
      <c r="F1603" s="92">
        <v>352</v>
      </c>
      <c r="G1603" s="37">
        <v>-8.5852500000000003</v>
      </c>
      <c r="H1603" s="4">
        <v>144.29791666666662</v>
      </c>
      <c r="I1603" s="37">
        <v>-6.1878229166666667</v>
      </c>
      <c r="J1603" s="4">
        <v>6.3527361111111107</v>
      </c>
      <c r="K1603" s="37">
        <v>8.0225972222222222</v>
      </c>
      <c r="L1603" s="4">
        <v>7.2284861111111125</v>
      </c>
      <c r="M1603" s="37">
        <v>2.4621874999999993</v>
      </c>
      <c r="N1603" s="5">
        <v>66.406336170212796</v>
      </c>
      <c r="O1603" s="41">
        <v>66.406336170212796</v>
      </c>
      <c r="P1603" s="4">
        <v>5.7375074451063854</v>
      </c>
      <c r="Q1603" s="44">
        <f t="shared" si="56"/>
        <v>5.7375074451063854</v>
      </c>
      <c r="R1603" s="8">
        <v>144.29792</v>
      </c>
      <c r="S1603" s="89">
        <v>1052.8842</v>
      </c>
      <c r="T1603" s="27"/>
      <c r="U1603" s="89">
        <v>70093.750676141339</v>
      </c>
      <c r="V1603" s="51">
        <v>5.4493243994966694E-3</v>
      </c>
      <c r="W1603" s="9">
        <v>8.1624832082135998E-5</v>
      </c>
      <c r="X1603" s="86">
        <f t="shared" si="57"/>
        <v>10981.834064476967</v>
      </c>
    </row>
    <row r="1604" spans="1:24" x14ac:dyDescent="0.3">
      <c r="A1604" s="33">
        <v>2010</v>
      </c>
      <c r="B1604" s="3">
        <v>40531</v>
      </c>
      <c r="C1604" s="33">
        <v>12</v>
      </c>
      <c r="D1604" s="2">
        <v>19</v>
      </c>
      <c r="E1604" s="33">
        <v>353</v>
      </c>
      <c r="F1604" s="92">
        <v>353</v>
      </c>
      <c r="G1604" s="37">
        <v>-7.5834791666666659</v>
      </c>
      <c r="H1604" s="4">
        <v>143.49166666666667</v>
      </c>
      <c r="I1604" s="37">
        <v>-5.1263125000000009</v>
      </c>
      <c r="J1604" s="4">
        <v>6.2612013888888889</v>
      </c>
      <c r="K1604" s="37">
        <v>7.8487013888888884</v>
      </c>
      <c r="L1604" s="4">
        <v>7.1312847222222233</v>
      </c>
      <c r="M1604" s="37">
        <v>2.4616874999999996</v>
      </c>
      <c r="N1604" s="5">
        <v>67.6023</v>
      </c>
      <c r="O1604" s="41">
        <v>67.6023</v>
      </c>
      <c r="P1604" s="4">
        <v>5.8408387199999998</v>
      </c>
      <c r="Q1604" s="44">
        <f t="shared" si="56"/>
        <v>5.8408387199999998</v>
      </c>
      <c r="R1604" s="8">
        <v>143.49167</v>
      </c>
      <c r="S1604" s="89">
        <v>1047.0012999999999</v>
      </c>
      <c r="T1604" s="27"/>
      <c r="U1604" s="89">
        <v>70070.219986249082</v>
      </c>
      <c r="V1604" s="51">
        <v>5.5786356214583286E-3</v>
      </c>
      <c r="W1604" s="9">
        <v>8.3124683387130643E-5</v>
      </c>
      <c r="X1604" s="86">
        <f t="shared" si="57"/>
        <v>10987.674903196967</v>
      </c>
    </row>
    <row r="1605" spans="1:24" x14ac:dyDescent="0.3">
      <c r="A1605" s="33">
        <v>2010</v>
      </c>
      <c r="B1605" s="3">
        <v>40532</v>
      </c>
      <c r="C1605" s="33">
        <v>12</v>
      </c>
      <c r="D1605" s="2">
        <v>20</v>
      </c>
      <c r="E1605" s="33">
        <v>354</v>
      </c>
      <c r="F1605" s="92">
        <v>354</v>
      </c>
      <c r="G1605" s="37">
        <v>-5.3669583333333337</v>
      </c>
      <c r="H1605" s="4">
        <v>143.73541666666665</v>
      </c>
      <c r="I1605" s="37">
        <v>-3.6413437500000008</v>
      </c>
      <c r="J1605" s="4">
        <v>6.2615486111111123</v>
      </c>
      <c r="K1605" s="37">
        <v>7.8566944444444458</v>
      </c>
      <c r="L1605" s="4">
        <v>7.1181666666666672</v>
      </c>
      <c r="M1605" s="37">
        <v>2.4487569444444444</v>
      </c>
      <c r="N1605" s="5">
        <v>71.349599999999995</v>
      </c>
      <c r="O1605" s="41">
        <v>71.349599999999995</v>
      </c>
      <c r="P1605" s="4">
        <v>6.164605439999999</v>
      </c>
      <c r="Q1605" s="44">
        <f t="shared" si="56"/>
        <v>6.1646054399999999</v>
      </c>
      <c r="R1605" s="8">
        <v>143.73542</v>
      </c>
      <c r="S1605" s="89">
        <v>1048.7799</v>
      </c>
      <c r="T1605" s="27"/>
      <c r="U1605" s="89">
        <v>70046.689296356824</v>
      </c>
      <c r="V1605" s="51">
        <v>5.8778832291938848E-3</v>
      </c>
      <c r="W1605" s="9">
        <v>8.7763893480986469E-5</v>
      </c>
      <c r="X1605" s="86">
        <f t="shared" si="57"/>
        <v>10993.839508636967</v>
      </c>
    </row>
    <row r="1606" spans="1:24" x14ac:dyDescent="0.3">
      <c r="A1606" s="33">
        <v>2010</v>
      </c>
      <c r="B1606" s="3">
        <v>40533</v>
      </c>
      <c r="C1606" s="33">
        <v>12</v>
      </c>
      <c r="D1606" s="2">
        <v>21</v>
      </c>
      <c r="E1606" s="33">
        <v>355</v>
      </c>
      <c r="F1606" s="92">
        <v>355</v>
      </c>
      <c r="G1606" s="37">
        <v>-6.5112291666666664</v>
      </c>
      <c r="H1606" s="4">
        <v>143.89791666666667</v>
      </c>
      <c r="I1606" s="37">
        <v>-4.2387812500000006</v>
      </c>
      <c r="J1606" s="4">
        <v>6.3008333333333333</v>
      </c>
      <c r="K1606" s="37">
        <v>7.8138125</v>
      </c>
      <c r="L1606" s="4">
        <v>7.0691527777777781</v>
      </c>
      <c r="M1606" s="37">
        <v>2.4092638888888889</v>
      </c>
      <c r="N1606" s="5">
        <v>54.786949999999997</v>
      </c>
      <c r="O1606" s="41">
        <v>54.786949999999997</v>
      </c>
      <c r="P1606" s="4">
        <v>4.7335924799999995</v>
      </c>
      <c r="Q1606" s="44">
        <f t="shared" si="56"/>
        <v>4.7335924799999995</v>
      </c>
      <c r="R1606" s="8">
        <v>143.89792</v>
      </c>
      <c r="S1606" s="89">
        <v>1049.9656</v>
      </c>
      <c r="T1606" s="27"/>
      <c r="U1606" s="89">
        <v>70023.158606464567</v>
      </c>
      <c r="V1606" s="51">
        <v>4.5083312787916963E-3</v>
      </c>
      <c r="W1606" s="9">
        <v>6.7415122109130063E-5</v>
      </c>
      <c r="X1606" s="86">
        <f t="shared" si="57"/>
        <v>10998.573101116968</v>
      </c>
    </row>
    <row r="1607" spans="1:24" x14ac:dyDescent="0.3">
      <c r="A1607" s="33">
        <v>2010</v>
      </c>
      <c r="B1607" s="3">
        <v>40534</v>
      </c>
      <c r="C1607" s="33">
        <v>12</v>
      </c>
      <c r="D1607" s="2">
        <v>22</v>
      </c>
      <c r="E1607" s="33">
        <v>356</v>
      </c>
      <c r="F1607" s="92">
        <v>356</v>
      </c>
      <c r="G1607" s="37">
        <v>-5.7275416666666672</v>
      </c>
      <c r="H1607" s="4">
        <v>143.43958333333333</v>
      </c>
      <c r="I1607" s="37">
        <v>-2.9892708333333338</v>
      </c>
      <c r="J1607" s="4">
        <v>6.1352569444444462</v>
      </c>
      <c r="K1607" s="37">
        <v>7.7926666666666646</v>
      </c>
      <c r="L1607" s="4">
        <v>6.8844791666666652</v>
      </c>
      <c r="M1607" s="37">
        <v>2.353951388888889</v>
      </c>
      <c r="N1607" s="5" t="s">
        <v>27</v>
      </c>
      <c r="O1607" s="41">
        <v>-14.653775</v>
      </c>
      <c r="P1607" s="4" t="s">
        <v>27</v>
      </c>
      <c r="Q1607" s="44">
        <f t="shared" si="56"/>
        <v>-1.26608616</v>
      </c>
      <c r="R1607" s="8">
        <v>143.43958000000001</v>
      </c>
      <c r="S1607" s="89">
        <v>1046.6212</v>
      </c>
      <c r="T1607" s="27"/>
      <c r="U1607" s="89">
        <v>69999.62791657231</v>
      </c>
      <c r="V1607" s="51" t="s">
        <v>27</v>
      </c>
      <c r="W1607" s="9" t="s">
        <v>27</v>
      </c>
      <c r="X1607" s="86">
        <f t="shared" si="57"/>
        <v>10997.307014956968</v>
      </c>
    </row>
    <row r="1608" spans="1:24" x14ac:dyDescent="0.3">
      <c r="A1608" s="33">
        <v>2010</v>
      </c>
      <c r="B1608" s="3">
        <v>40535</v>
      </c>
      <c r="C1608" s="33">
        <v>12</v>
      </c>
      <c r="D1608" s="2">
        <v>23</v>
      </c>
      <c r="E1608" s="33">
        <v>357</v>
      </c>
      <c r="F1608" s="92">
        <v>357</v>
      </c>
      <c r="G1608" s="37">
        <v>-5.3465000000000016</v>
      </c>
      <c r="H1608" s="4">
        <v>143.01458333333332</v>
      </c>
      <c r="I1608" s="37">
        <v>-3.2740624999999999</v>
      </c>
      <c r="J1608" s="4">
        <v>6.2049444444444442</v>
      </c>
      <c r="K1608" s="37">
        <v>7.7046944444444421</v>
      </c>
      <c r="L1608" s="4">
        <v>6.9621249999999995</v>
      </c>
      <c r="M1608" s="37">
        <v>2.3537569444444442</v>
      </c>
      <c r="N1608" s="5">
        <v>-84.094499999999996</v>
      </c>
      <c r="O1608" s="41">
        <v>-84.094499999999996</v>
      </c>
      <c r="P1608" s="4">
        <v>-7.2657647999999995</v>
      </c>
      <c r="Q1608" s="44">
        <f t="shared" si="56"/>
        <v>-7.2657648000000004</v>
      </c>
      <c r="R1608" s="8">
        <v>143.01458</v>
      </c>
      <c r="S1608" s="89">
        <v>1043.5201999999999</v>
      </c>
      <c r="T1608" s="27"/>
      <c r="U1608" s="89">
        <v>69976.097226680053</v>
      </c>
      <c r="V1608" s="51">
        <v>-6.9627446973005254E-3</v>
      </c>
      <c r="W1608" s="9">
        <v>-1.0355228527610074E-4</v>
      </c>
      <c r="X1608" s="86">
        <f t="shared" si="57"/>
        <v>10990.041250156968</v>
      </c>
    </row>
    <row r="1609" spans="1:24" x14ac:dyDescent="0.3">
      <c r="A1609" s="33">
        <v>2010</v>
      </c>
      <c r="B1609" s="3">
        <v>40536</v>
      </c>
      <c r="C1609" s="33">
        <v>12</v>
      </c>
      <c r="D1609" s="2">
        <v>24</v>
      </c>
      <c r="E1609" s="33">
        <v>358</v>
      </c>
      <c r="F1609" s="92">
        <v>358</v>
      </c>
      <c r="G1609" s="37">
        <v>-6.3153750000000004</v>
      </c>
      <c r="H1609" s="4">
        <v>142.97500000000005</v>
      </c>
      <c r="I1609" s="37">
        <v>-4.877052083333334</v>
      </c>
      <c r="J1609" s="4">
        <v>6.2332430555555547</v>
      </c>
      <c r="K1609" s="37">
        <v>7.5545763888888926</v>
      </c>
      <c r="L1609" s="4">
        <v>6.9254027777777791</v>
      </c>
      <c r="M1609" s="37">
        <v>2.3185416666666674</v>
      </c>
      <c r="N1609" s="5" t="s">
        <v>27</v>
      </c>
      <c r="O1609" s="41">
        <v>-56.926261428571401</v>
      </c>
      <c r="P1609" s="4" t="s">
        <v>27</v>
      </c>
      <c r="Q1609" s="44">
        <f t="shared" si="56"/>
        <v>-4.9184289874285696</v>
      </c>
      <c r="R1609" s="8">
        <v>142.97499999999999</v>
      </c>
      <c r="S1609" s="89">
        <v>1043.2313999999999</v>
      </c>
      <c r="T1609" s="27"/>
      <c r="U1609" s="89">
        <v>69952.566536787795</v>
      </c>
      <c r="V1609" s="51" t="s">
        <v>27</v>
      </c>
      <c r="W1609" s="9" t="s">
        <v>27</v>
      </c>
      <c r="X1609" s="86">
        <f t="shared" si="57"/>
        <v>10985.12282116954</v>
      </c>
    </row>
    <row r="1610" spans="1:24" x14ac:dyDescent="0.3">
      <c r="A1610" s="33">
        <v>2010</v>
      </c>
      <c r="B1610" s="3">
        <v>40537</v>
      </c>
      <c r="C1610" s="33">
        <v>12</v>
      </c>
      <c r="D1610" s="2">
        <v>25</v>
      </c>
      <c r="E1610" s="33">
        <v>359</v>
      </c>
      <c r="F1610" s="92">
        <v>359</v>
      </c>
      <c r="G1610" s="37">
        <v>-8.0123333333333324</v>
      </c>
      <c r="H1610" s="4">
        <v>143.01875000000001</v>
      </c>
      <c r="I1610" s="37">
        <v>-5.9787395833333328</v>
      </c>
      <c r="J1610" s="4">
        <v>6.1386458333333325</v>
      </c>
      <c r="K1610" s="37">
        <v>7.5524236111111094</v>
      </c>
      <c r="L1610" s="4">
        <v>6.8556458333333339</v>
      </c>
      <c r="M1610" s="37">
        <v>2.2808958333333336</v>
      </c>
      <c r="N1610" s="5" t="s">
        <v>27</v>
      </c>
      <c r="O1610" s="41">
        <v>-29.758022857142901</v>
      </c>
      <c r="P1610" s="4" t="s">
        <v>27</v>
      </c>
      <c r="Q1610" s="44">
        <f t="shared" si="56"/>
        <v>-2.5710931748571464</v>
      </c>
      <c r="R1610" s="8">
        <v>143.01875000000001</v>
      </c>
      <c r="S1610" s="89">
        <v>1043.5506</v>
      </c>
      <c r="T1610" s="27"/>
      <c r="U1610" s="89">
        <v>69929.035846895538</v>
      </c>
      <c r="V1610" s="51" t="s">
        <v>27</v>
      </c>
      <c r="W1610" s="9" t="s">
        <v>27</v>
      </c>
      <c r="X1610" s="86">
        <f t="shared" si="57"/>
        <v>10982.551727994683</v>
      </c>
    </row>
    <row r="1611" spans="1:24" x14ac:dyDescent="0.3">
      <c r="A1611" s="33">
        <v>2010</v>
      </c>
      <c r="B1611" s="3">
        <v>40538</v>
      </c>
      <c r="C1611" s="33">
        <v>12</v>
      </c>
      <c r="D1611" s="2">
        <v>26</v>
      </c>
      <c r="E1611" s="33">
        <v>360</v>
      </c>
      <c r="F1611" s="92">
        <v>360</v>
      </c>
      <c r="G1611" s="37">
        <v>-9.4718750000000007</v>
      </c>
      <c r="H1611" s="4">
        <v>142.92708333333326</v>
      </c>
      <c r="I1611" s="37">
        <v>-9.0988854166666648</v>
      </c>
      <c r="J1611" s="4">
        <v>5.9238333333333344</v>
      </c>
      <c r="K1611" s="37">
        <v>7.5457777777777784</v>
      </c>
      <c r="L1611" s="4">
        <v>6.7716527777777786</v>
      </c>
      <c r="M1611" s="37">
        <v>2.1992708333333328</v>
      </c>
      <c r="N1611" s="5" t="s">
        <v>27</v>
      </c>
      <c r="O1611" s="41">
        <v>-2.5897842857142899</v>
      </c>
      <c r="P1611" s="4" t="s">
        <v>27</v>
      </c>
      <c r="Q1611" s="44">
        <f t="shared" si="56"/>
        <v>-0.22375736228571466</v>
      </c>
      <c r="R1611" s="8">
        <v>142.92707999999999</v>
      </c>
      <c r="S1611" s="89">
        <v>1042.8816999999999</v>
      </c>
      <c r="T1611" s="27"/>
      <c r="U1611" s="89">
        <v>69905.505157003281</v>
      </c>
      <c r="V1611" s="51" t="s">
        <v>27</v>
      </c>
      <c r="W1611" s="9" t="s">
        <v>27</v>
      </c>
      <c r="X1611" s="86">
        <f t="shared" si="57"/>
        <v>10982.327970632397</v>
      </c>
    </row>
    <row r="1612" spans="1:24" x14ac:dyDescent="0.3">
      <c r="A1612" s="33">
        <v>2010</v>
      </c>
      <c r="B1612" s="3">
        <v>40539</v>
      </c>
      <c r="C1612" s="33">
        <v>12</v>
      </c>
      <c r="D1612" s="2">
        <v>27</v>
      </c>
      <c r="E1612" s="33">
        <v>361</v>
      </c>
      <c r="F1612" s="92">
        <v>361</v>
      </c>
      <c r="G1612" s="37">
        <v>-7.8297083333333335</v>
      </c>
      <c r="H1612" s="4">
        <v>142.99791666666681</v>
      </c>
      <c r="I1612" s="37">
        <v>-7.002604166666667</v>
      </c>
      <c r="J1612" s="4">
        <v>5.931111111111111</v>
      </c>
      <c r="K1612" s="37">
        <v>7.4905833333333334</v>
      </c>
      <c r="L1612" s="4">
        <v>6.7305555555555552</v>
      </c>
      <c r="M1612" s="37">
        <v>2.1196736111111107</v>
      </c>
      <c r="N1612" s="5" t="s">
        <v>27</v>
      </c>
      <c r="O1612" s="41">
        <v>24.578454285714301</v>
      </c>
      <c r="P1612" s="4" t="s">
        <v>27</v>
      </c>
      <c r="Q1612" s="44">
        <f t="shared" si="56"/>
        <v>2.1235784502857156</v>
      </c>
      <c r="R1612" s="8">
        <v>142.99791999999999</v>
      </c>
      <c r="S1612" s="89">
        <v>1043.3986</v>
      </c>
      <c r="T1612" s="27"/>
      <c r="U1612" s="89">
        <v>69881.974467111024</v>
      </c>
      <c r="V1612" s="51" t="s">
        <v>27</v>
      </c>
      <c r="W1612" s="9" t="s">
        <v>27</v>
      </c>
      <c r="X1612" s="86">
        <f t="shared" si="57"/>
        <v>10984.451549082683</v>
      </c>
    </row>
    <row r="1613" spans="1:24" x14ac:dyDescent="0.3">
      <c r="A1613" s="33">
        <v>2010</v>
      </c>
      <c r="B1613" s="3">
        <v>40540</v>
      </c>
      <c r="C1613" s="33">
        <v>12</v>
      </c>
      <c r="D1613" s="2">
        <v>28</v>
      </c>
      <c r="E1613" s="33">
        <v>362</v>
      </c>
      <c r="F1613" s="92">
        <v>362</v>
      </c>
      <c r="G1613" s="37">
        <v>-4.9232916666666666</v>
      </c>
      <c r="H1613" s="4">
        <v>143.23541666666668</v>
      </c>
      <c r="I1613" s="37">
        <v>-2.6554791666666673</v>
      </c>
      <c r="J1613" s="4">
        <v>5.7301319444444454</v>
      </c>
      <c r="K1613" s="37">
        <v>7.3683125000000009</v>
      </c>
      <c r="L1613" s="4">
        <v>6.6664930555555566</v>
      </c>
      <c r="M1613" s="37">
        <v>2.0137361111111112</v>
      </c>
      <c r="N1613" s="5">
        <v>51.746692857142897</v>
      </c>
      <c r="O1613" s="41">
        <v>51.746692857142897</v>
      </c>
      <c r="P1613" s="4">
        <v>4.4709142628571463</v>
      </c>
      <c r="Q1613" s="44">
        <f t="shared" si="56"/>
        <v>4.4709142628571463</v>
      </c>
      <c r="R1613" s="8">
        <v>143.23542</v>
      </c>
      <c r="S1613" s="89">
        <v>1045.1315999999999</v>
      </c>
      <c r="T1613" s="27"/>
      <c r="U1613" s="89">
        <v>69858.443777218767</v>
      </c>
      <c r="V1613" s="51">
        <v>4.2778483725692895E-3</v>
      </c>
      <c r="W1613" s="9">
        <v>6.3834492324775835E-5</v>
      </c>
      <c r="X1613" s="86">
        <f t="shared" si="57"/>
        <v>10988.92246334554</v>
      </c>
    </row>
    <row r="1614" spans="1:24" x14ac:dyDescent="0.3">
      <c r="A1614" s="33">
        <v>2010</v>
      </c>
      <c r="B1614" s="3">
        <v>40541</v>
      </c>
      <c r="C1614" s="33">
        <v>12</v>
      </c>
      <c r="D1614" s="2">
        <v>29</v>
      </c>
      <c r="E1614" s="33">
        <v>363</v>
      </c>
      <c r="F1614" s="92">
        <v>363</v>
      </c>
      <c r="G1614" s="37">
        <v>-3.8877708333333332</v>
      </c>
      <c r="H1614" s="4">
        <v>143.74166666666665</v>
      </c>
      <c r="I1614" s="37">
        <v>-1.3131041666666663</v>
      </c>
      <c r="J1614" s="4">
        <v>5.6283541666666652</v>
      </c>
      <c r="K1614" s="37">
        <v>7.2164236111111109</v>
      </c>
      <c r="L1614" s="4">
        <v>6.5075624999999997</v>
      </c>
      <c r="M1614" s="37">
        <v>1.8999930555555558</v>
      </c>
      <c r="N1614" s="5">
        <v>38.948647826086997</v>
      </c>
      <c r="O1614" s="41">
        <v>38.948647826086997</v>
      </c>
      <c r="P1614" s="4">
        <v>3.3651631721739164</v>
      </c>
      <c r="Q1614" s="44">
        <f t="shared" si="56"/>
        <v>3.3651631721739164</v>
      </c>
      <c r="R1614" s="8">
        <v>143.74167</v>
      </c>
      <c r="S1614" s="89">
        <v>1048.8254999999999</v>
      </c>
      <c r="T1614" s="27"/>
      <c r="U1614" s="89">
        <v>69834.913087326509</v>
      </c>
      <c r="V1614" s="51">
        <v>3.2085064185050521E-3</v>
      </c>
      <c r="W1614" s="9">
        <v>4.8064176529650658E-5</v>
      </c>
      <c r="X1614" s="86">
        <f t="shared" si="57"/>
        <v>10992.287626517713</v>
      </c>
    </row>
    <row r="1615" spans="1:24" x14ac:dyDescent="0.3">
      <c r="A1615" s="33">
        <v>2010</v>
      </c>
      <c r="B1615" s="3">
        <v>40542</v>
      </c>
      <c r="C1615" s="33">
        <v>12</v>
      </c>
      <c r="D1615" s="2">
        <v>30</v>
      </c>
      <c r="E1615" s="33">
        <v>364</v>
      </c>
      <c r="F1615" s="92">
        <v>364</v>
      </c>
      <c r="G1615" s="37">
        <v>-1.3373333333333337</v>
      </c>
      <c r="H1615" s="4">
        <v>143.53958333333335</v>
      </c>
      <c r="I1615" s="37">
        <v>1.0123020833333334</v>
      </c>
      <c r="J1615" s="4">
        <v>5.2920138888888895</v>
      </c>
      <c r="K1615" s="37">
        <v>7.1422986111111122</v>
      </c>
      <c r="L1615" s="4">
        <v>6.5236111111111095</v>
      </c>
      <c r="M1615" s="37">
        <v>1.8616875000000002</v>
      </c>
      <c r="N1615" s="5" t="s">
        <v>27</v>
      </c>
      <c r="O1615" s="41">
        <v>54.77</v>
      </c>
      <c r="P1615" s="4" t="s">
        <v>27</v>
      </c>
      <c r="Q1615" s="44">
        <f t="shared" si="56"/>
        <v>4.7321280000000012</v>
      </c>
      <c r="R1615" s="8">
        <v>143.53958</v>
      </c>
      <c r="S1615" s="89">
        <v>1047.3508999999999</v>
      </c>
      <c r="T1615" s="27"/>
      <c r="U1615" s="89">
        <v>69811.382397434252</v>
      </c>
      <c r="V1615" s="51" t="s">
        <v>27</v>
      </c>
      <c r="W1615" s="9" t="s">
        <v>27</v>
      </c>
      <c r="X1615" s="86">
        <f t="shared" si="57"/>
        <v>10997.019754517712</v>
      </c>
    </row>
    <row r="1616" spans="1:24" x14ac:dyDescent="0.3">
      <c r="A1616" s="35">
        <v>2010</v>
      </c>
      <c r="B1616" s="54">
        <v>40543</v>
      </c>
      <c r="C1616" s="35">
        <v>12</v>
      </c>
      <c r="D1616" s="55">
        <v>31</v>
      </c>
      <c r="E1616" s="35">
        <v>365</v>
      </c>
      <c r="F1616" s="93">
        <v>365</v>
      </c>
      <c r="G1616" s="39">
        <v>3.7442708333333332</v>
      </c>
      <c r="H1616" s="56">
        <v>139.91458333333335</v>
      </c>
      <c r="I1616" s="39">
        <v>4.7210104166666671</v>
      </c>
      <c r="J1616" s="56">
        <v>5.3360763888888885</v>
      </c>
      <c r="K1616" s="39">
        <v>7.3320833333333333</v>
      </c>
      <c r="L1616" s="56">
        <v>6.3599097222222225</v>
      </c>
      <c r="M1616" s="39">
        <v>1.2077083333333334</v>
      </c>
      <c r="N1616" s="57" t="s">
        <v>27</v>
      </c>
      <c r="O1616" s="42">
        <v>70.64</v>
      </c>
      <c r="P1616" s="56" t="s">
        <v>27</v>
      </c>
      <c r="Q1616" s="45">
        <f>O1616*60*60*24/10^6</f>
        <v>6.1032959999999994</v>
      </c>
      <c r="R1616" s="58">
        <v>139.91458</v>
      </c>
      <c r="S1616" s="90">
        <v>1020.9007</v>
      </c>
      <c r="T1616" s="58"/>
      <c r="U1616" s="90">
        <v>69787.851707541995</v>
      </c>
      <c r="V1616" s="53" t="s">
        <v>27</v>
      </c>
      <c r="W1616" s="59" t="s">
        <v>27</v>
      </c>
      <c r="X1616" s="88">
        <f t="shared" si="57"/>
        <v>11003.123050517712</v>
      </c>
    </row>
    <row r="1617" spans="1:24" x14ac:dyDescent="0.3">
      <c r="A1617" s="32">
        <v>2011</v>
      </c>
      <c r="B1617" s="3">
        <v>40544</v>
      </c>
      <c r="C1617" s="32">
        <v>1</v>
      </c>
      <c r="D1617" s="2">
        <v>1</v>
      </c>
      <c r="E1617" s="32">
        <v>1</v>
      </c>
      <c r="F1617" s="92">
        <v>366</v>
      </c>
      <c r="G1617" s="4">
        <v>4.9129166666666668</v>
      </c>
      <c r="H1617" s="36">
        <v>139.10416666666666</v>
      </c>
      <c r="I1617" s="4">
        <v>6.3305312499999982</v>
      </c>
      <c r="J1617" s="36">
        <v>5.5449236111111118</v>
      </c>
      <c r="K1617" s="4">
        <v>7.3491388888888878</v>
      </c>
      <c r="L1617" s="36">
        <v>6.3426180555555556</v>
      </c>
      <c r="M1617" s="4">
        <v>1.7948055555555555</v>
      </c>
      <c r="N1617" s="62">
        <v>86.507203703703695</v>
      </c>
      <c r="O1617" s="6">
        <v>86.507203703703695</v>
      </c>
      <c r="P1617" s="36">
        <v>7.4742223999999995</v>
      </c>
      <c r="Q1617" s="7">
        <f>O1617*60*60*24/10^6</f>
        <v>7.4742223999999986</v>
      </c>
      <c r="R1617" s="60">
        <v>139.10416666666666</v>
      </c>
      <c r="S1617" s="65">
        <v>1014.9874624999998</v>
      </c>
      <c r="T1617" s="91"/>
      <c r="U1617" s="89">
        <v>69764.321017649738</v>
      </c>
      <c r="V1617" s="78">
        <v>7.3638568712862318E-3</v>
      </c>
      <c r="W1617" s="79">
        <v>1.0686873467048835E-4</v>
      </c>
      <c r="X1617" s="85">
        <f t="shared" si="57"/>
        <v>11010.597272917712</v>
      </c>
    </row>
    <row r="1618" spans="1:24" x14ac:dyDescent="0.3">
      <c r="A1618" s="33">
        <v>2011</v>
      </c>
      <c r="B1618" s="3">
        <v>40545</v>
      </c>
      <c r="C1618" s="33">
        <v>1</v>
      </c>
      <c r="D1618" s="2">
        <v>2</v>
      </c>
      <c r="E1618" s="33">
        <v>2</v>
      </c>
      <c r="F1618" s="92">
        <v>367</v>
      </c>
      <c r="G1618" s="4">
        <v>-6.3317083333333342</v>
      </c>
      <c r="H1618" s="37">
        <v>139.97499999999997</v>
      </c>
      <c r="I1618" s="4">
        <v>-2.2267812500000002</v>
      </c>
      <c r="J1618" s="37">
        <v>5.6748888888888898</v>
      </c>
      <c r="K1618" s="4">
        <v>7.2855069444444451</v>
      </c>
      <c r="L1618" s="37">
        <v>6.2503055555555562</v>
      </c>
      <c r="M1618" s="4">
        <v>2.0853402777777776</v>
      </c>
      <c r="N1618" s="63" t="s">
        <v>27</v>
      </c>
      <c r="O1618" s="6">
        <v>66.964299905033201</v>
      </c>
      <c r="P1618" s="37" t="s">
        <v>27</v>
      </c>
      <c r="Q1618" s="7">
        <f t="shared" ref="Q1618:Q1681" si="58">O1618*60*60*24/10^6</f>
        <v>5.7857155117948684</v>
      </c>
      <c r="R1618" s="60">
        <v>139.97499999999997</v>
      </c>
      <c r="S1618" s="61">
        <v>1021.3415849999998</v>
      </c>
      <c r="T1618" s="91"/>
      <c r="U1618" s="89">
        <v>69740.790327757481</v>
      </c>
      <c r="V1618" s="77" t="s">
        <v>27</v>
      </c>
      <c r="W1618" s="80" t="s">
        <v>27</v>
      </c>
      <c r="X1618" s="86">
        <f t="shared" si="57"/>
        <v>11016.382988429506</v>
      </c>
    </row>
    <row r="1619" spans="1:24" x14ac:dyDescent="0.3">
      <c r="A1619" s="33">
        <v>2011</v>
      </c>
      <c r="B1619" s="3">
        <v>40546</v>
      </c>
      <c r="C1619" s="33">
        <v>1</v>
      </c>
      <c r="D1619" s="2">
        <v>3</v>
      </c>
      <c r="E1619" s="33">
        <v>3</v>
      </c>
      <c r="F1619" s="92">
        <v>368</v>
      </c>
      <c r="G1619" s="4">
        <v>-5.6746041666666676</v>
      </c>
      <c r="H1619" s="37">
        <v>141.57499999999996</v>
      </c>
      <c r="I1619" s="4">
        <v>-4.1219062499999994</v>
      </c>
      <c r="J1619" s="37">
        <v>5.6611736111111108</v>
      </c>
      <c r="K1619" s="4">
        <v>7.3113125000000041</v>
      </c>
      <c r="L1619" s="37">
        <v>6.2368472222222211</v>
      </c>
      <c r="M1619" s="4">
        <v>2.0716666666666668</v>
      </c>
      <c r="N1619" s="63" t="s">
        <v>27</v>
      </c>
      <c r="O1619" s="6">
        <v>47.421396106362799</v>
      </c>
      <c r="P1619" s="37" t="s">
        <v>27</v>
      </c>
      <c r="Q1619" s="7">
        <f t="shared" si="58"/>
        <v>4.0972086235897454</v>
      </c>
      <c r="R1619" s="60">
        <v>141.57499999999996</v>
      </c>
      <c r="S1619" s="61">
        <v>1033.0161449999996</v>
      </c>
      <c r="T1619" s="91"/>
      <c r="U1619" s="89">
        <v>69717.259637865223</v>
      </c>
      <c r="V1619" s="77" t="s">
        <v>27</v>
      </c>
      <c r="W1619" s="80" t="s">
        <v>27</v>
      </c>
      <c r="X1619" s="86">
        <f t="shared" si="57"/>
        <v>11020.480197053097</v>
      </c>
    </row>
    <row r="1620" spans="1:24" x14ac:dyDescent="0.3">
      <c r="A1620" s="33">
        <v>2011</v>
      </c>
      <c r="B1620" s="3">
        <v>40547</v>
      </c>
      <c r="C1620" s="33">
        <v>1</v>
      </c>
      <c r="D1620" s="2">
        <v>4</v>
      </c>
      <c r="E1620" s="33">
        <v>4</v>
      </c>
      <c r="F1620" s="92">
        <v>369</v>
      </c>
      <c r="G1620" s="4">
        <v>-3.1403750000000001</v>
      </c>
      <c r="H1620" s="37">
        <v>146.12916666666669</v>
      </c>
      <c r="I1620" s="4">
        <v>-1.2328020833333333</v>
      </c>
      <c r="J1620" s="37">
        <v>5.6337430555555557</v>
      </c>
      <c r="K1620" s="4">
        <v>7.2970000000000006</v>
      </c>
      <c r="L1620" s="37">
        <v>6.1680694444444448</v>
      </c>
      <c r="M1620" s="4">
        <v>2.0664375000000001</v>
      </c>
      <c r="N1620" s="63">
        <v>27.878492307692301</v>
      </c>
      <c r="O1620" s="6">
        <v>27.878492307692301</v>
      </c>
      <c r="P1620" s="37">
        <v>2.4087017353846147</v>
      </c>
      <c r="Q1620" s="7">
        <f t="shared" si="58"/>
        <v>2.4087017353846152</v>
      </c>
      <c r="R1620" s="60">
        <v>146.12916666666669</v>
      </c>
      <c r="S1620" s="61">
        <v>1066.2460775000002</v>
      </c>
      <c r="T1620" s="91"/>
      <c r="U1620" s="89">
        <v>69693.728947972966</v>
      </c>
      <c r="V1620" s="77">
        <v>2.2590486250905943E-3</v>
      </c>
      <c r="W1620" s="80">
        <v>3.4477634107354734E-5</v>
      </c>
      <c r="X1620" s="86">
        <f t="shared" si="57"/>
        <v>11022.888898788482</v>
      </c>
    </row>
    <row r="1621" spans="1:24" x14ac:dyDescent="0.3">
      <c r="A1621" s="33">
        <v>2011</v>
      </c>
      <c r="B1621" s="3">
        <v>40548</v>
      </c>
      <c r="C1621" s="33">
        <v>1</v>
      </c>
      <c r="D1621" s="2">
        <v>5</v>
      </c>
      <c r="E1621" s="33">
        <v>5</v>
      </c>
      <c r="F1621" s="92">
        <v>370</v>
      </c>
      <c r="G1621" s="4">
        <v>-8.6475833333333316</v>
      </c>
      <c r="H1621" s="37">
        <v>149.09791666666675</v>
      </c>
      <c r="I1621" s="4">
        <v>-8.9307083333333335</v>
      </c>
      <c r="J1621" s="37">
        <v>5.4721458333333333</v>
      </c>
      <c r="K1621" s="4">
        <v>7.1832708333333342</v>
      </c>
      <c r="L1621" s="37">
        <v>6.1090833333333334</v>
      </c>
      <c r="M1621" s="4">
        <v>2.013826388888889</v>
      </c>
      <c r="N1621" s="63">
        <v>36.534149999999997</v>
      </c>
      <c r="O1621" s="6">
        <v>36.534149999999997</v>
      </c>
      <c r="P1621" s="37">
        <v>3.1565505599999995</v>
      </c>
      <c r="Q1621" s="7">
        <f t="shared" si="58"/>
        <v>3.1565505599999999</v>
      </c>
      <c r="R1621" s="60">
        <v>149.09791666666675</v>
      </c>
      <c r="S1621" s="61">
        <v>1087.9078587500005</v>
      </c>
      <c r="T1621" s="91"/>
      <c r="U1621" s="89">
        <v>69670.198258080709</v>
      </c>
      <c r="V1621" s="77">
        <v>2.9014870465471744E-3</v>
      </c>
      <c r="W1621" s="80">
        <v>4.5198485957398057E-5</v>
      </c>
      <c r="X1621" s="86">
        <f t="shared" si="57"/>
        <v>11026.045449348481</v>
      </c>
    </row>
    <row r="1622" spans="1:24" x14ac:dyDescent="0.3">
      <c r="A1622" s="33">
        <v>2011</v>
      </c>
      <c r="B1622" s="3">
        <v>40549</v>
      </c>
      <c r="C1622" s="33">
        <v>1</v>
      </c>
      <c r="D1622" s="2">
        <v>6</v>
      </c>
      <c r="E1622" s="33">
        <v>6</v>
      </c>
      <c r="F1622" s="92">
        <v>371</v>
      </c>
      <c r="G1622" s="4">
        <v>-8.1749166666666682</v>
      </c>
      <c r="H1622" s="37">
        <v>148.52708333333334</v>
      </c>
      <c r="I1622" s="4">
        <v>-6.2862916666666662</v>
      </c>
      <c r="J1622" s="37">
        <v>5.5031805555555557</v>
      </c>
      <c r="K1622" s="4">
        <v>7.1708819444444467</v>
      </c>
      <c r="L1622" s="37">
        <v>5.9692152777777778</v>
      </c>
      <c r="M1622" s="4">
        <v>1.9442986111111107</v>
      </c>
      <c r="N1622" s="63">
        <v>37.1072214285714</v>
      </c>
      <c r="O1622" s="6">
        <v>37.1072214285714</v>
      </c>
      <c r="P1622" s="37">
        <v>3.2060639314285688</v>
      </c>
      <c r="Q1622" s="7">
        <f t="shared" si="58"/>
        <v>3.2060639314285684</v>
      </c>
      <c r="R1622" s="60">
        <v>148.52708333333334</v>
      </c>
      <c r="S1622" s="61">
        <v>1083.7427162499998</v>
      </c>
      <c r="T1622" s="91"/>
      <c r="U1622" s="89">
        <v>69646.667568188452</v>
      </c>
      <c r="V1622" s="77">
        <v>2.9583257016225131E-3</v>
      </c>
      <c r="W1622" s="80">
        <v>4.5924039131948762E-5</v>
      </c>
      <c r="X1622" s="86">
        <f t="shared" si="57"/>
        <v>11029.251513279909</v>
      </c>
    </row>
    <row r="1623" spans="1:24" x14ac:dyDescent="0.3">
      <c r="A1623" s="33">
        <v>2011</v>
      </c>
      <c r="B1623" s="3">
        <v>40550</v>
      </c>
      <c r="C1623" s="33">
        <v>1</v>
      </c>
      <c r="D1623" s="2">
        <v>7</v>
      </c>
      <c r="E1623" s="33">
        <v>7</v>
      </c>
      <c r="F1623" s="92">
        <v>372</v>
      </c>
      <c r="G1623" s="4">
        <v>-10.492083333333333</v>
      </c>
      <c r="H1623" s="37">
        <v>151.25624999999999</v>
      </c>
      <c r="I1623" s="4">
        <v>-10.585447916666666</v>
      </c>
      <c r="J1623" s="37">
        <v>5.575277777777778</v>
      </c>
      <c r="K1623" s="4">
        <v>7.1992777777777777</v>
      </c>
      <c r="L1623" s="37">
        <v>5.9924791666666657</v>
      </c>
      <c r="M1623" s="4">
        <v>1.9918472222222221</v>
      </c>
      <c r="N1623" s="63">
        <v>37.058477777777803</v>
      </c>
      <c r="O1623" s="6">
        <v>37.058477777777803</v>
      </c>
      <c r="P1623" s="37">
        <v>3.2018524800000021</v>
      </c>
      <c r="Q1623" s="7">
        <f t="shared" si="58"/>
        <v>3.2018524800000017</v>
      </c>
      <c r="R1623" s="60">
        <v>151.25624999999999</v>
      </c>
      <c r="S1623" s="61">
        <v>1103.6563537499999</v>
      </c>
      <c r="T1623" s="91"/>
      <c r="U1623" s="89">
        <v>69623.136878296194</v>
      </c>
      <c r="V1623" s="77">
        <v>2.9011317418875526E-3</v>
      </c>
      <c r="W1623" s="80">
        <v>4.5880277730430364E-5</v>
      </c>
      <c r="X1623" s="86">
        <f t="shared" si="57"/>
        <v>11032.45336575991</v>
      </c>
    </row>
    <row r="1624" spans="1:24" x14ac:dyDescent="0.3">
      <c r="A1624" s="33">
        <v>2011</v>
      </c>
      <c r="B1624" s="3">
        <v>40551</v>
      </c>
      <c r="C1624" s="33">
        <v>1</v>
      </c>
      <c r="D1624" s="2">
        <v>8</v>
      </c>
      <c r="E1624" s="33">
        <v>8</v>
      </c>
      <c r="F1624" s="92">
        <v>373</v>
      </c>
      <c r="G1624" s="4">
        <v>-11.04</v>
      </c>
      <c r="H1624" s="37">
        <v>150.48541666666668</v>
      </c>
      <c r="I1624" s="4">
        <v>-11.484364583333333</v>
      </c>
      <c r="J1624" s="37">
        <v>5.4591041666666671</v>
      </c>
      <c r="K1624" s="4">
        <v>7.2063055555555566</v>
      </c>
      <c r="L1624" s="37">
        <v>5.9201388888888893</v>
      </c>
      <c r="M1624" s="4">
        <v>1.8644652777777775</v>
      </c>
      <c r="N1624" s="63">
        <v>30.576264285714299</v>
      </c>
      <c r="O1624" s="6">
        <v>30.576264285714299</v>
      </c>
      <c r="P1624" s="37">
        <v>2.6417892342857154</v>
      </c>
      <c r="Q1624" s="7">
        <f t="shared" si="58"/>
        <v>2.6417892342857154</v>
      </c>
      <c r="R1624" s="60">
        <v>150.48541666666668</v>
      </c>
      <c r="S1624" s="61">
        <v>1098.0318912499999</v>
      </c>
      <c r="T1624" s="91"/>
      <c r="U1624" s="89">
        <v>69599.606188403937</v>
      </c>
      <c r="V1624" s="77">
        <v>2.4059312441993843E-3</v>
      </c>
      <c r="W1624" s="80">
        <v>3.7868644653217449E-5</v>
      </c>
      <c r="X1624" s="86">
        <f t="shared" si="57"/>
        <v>11035.095154994195</v>
      </c>
    </row>
    <row r="1625" spans="1:24" x14ac:dyDescent="0.3">
      <c r="A1625" s="33">
        <v>2011</v>
      </c>
      <c r="B1625" s="3">
        <v>40552</v>
      </c>
      <c r="C1625" s="33">
        <v>1</v>
      </c>
      <c r="D1625" s="2">
        <v>9</v>
      </c>
      <c r="E1625" s="33">
        <v>9</v>
      </c>
      <c r="F1625" s="92">
        <v>374</v>
      </c>
      <c r="G1625" s="4">
        <v>-10.163333333333332</v>
      </c>
      <c r="H1625" s="37">
        <v>150.23750000000004</v>
      </c>
      <c r="I1625" s="4">
        <v>-9.3784062499999994</v>
      </c>
      <c r="J1625" s="37">
        <v>5.4695416666666672</v>
      </c>
      <c r="K1625" s="4">
        <v>7.1523749999999993</v>
      </c>
      <c r="L1625" s="37">
        <v>5.9023541666666661</v>
      </c>
      <c r="M1625" s="4">
        <v>1.8859097222222223</v>
      </c>
      <c r="N1625" s="63" t="s">
        <v>27</v>
      </c>
      <c r="O1625" s="6">
        <v>31.495432712215301</v>
      </c>
      <c r="P1625" s="37" t="s">
        <v>27</v>
      </c>
      <c r="Q1625" s="7">
        <f t="shared" si="58"/>
        <v>2.7212053863354018</v>
      </c>
      <c r="R1625" s="60">
        <v>150.23750000000004</v>
      </c>
      <c r="S1625" s="61">
        <v>1096.2229425000003</v>
      </c>
      <c r="T1625" s="91"/>
      <c r="U1625" s="89">
        <v>69576.07549851168</v>
      </c>
      <c r="V1625" s="77" t="s">
        <v>27</v>
      </c>
      <c r="W1625" s="80" t="s">
        <v>27</v>
      </c>
      <c r="X1625" s="86">
        <f t="shared" si="57"/>
        <v>11037.81636038053</v>
      </c>
    </row>
    <row r="1626" spans="1:24" x14ac:dyDescent="0.3">
      <c r="A1626" s="33">
        <v>2011</v>
      </c>
      <c r="B1626" s="3">
        <v>40553</v>
      </c>
      <c r="C1626" s="33">
        <v>1</v>
      </c>
      <c r="D1626" s="2">
        <v>10</v>
      </c>
      <c r="E1626" s="33">
        <v>10</v>
      </c>
      <c r="F1626" s="92">
        <v>375</v>
      </c>
      <c r="G1626" s="4">
        <v>-10.672916666666667</v>
      </c>
      <c r="H1626" s="37">
        <v>150.73124999999996</v>
      </c>
      <c r="I1626" s="4">
        <v>-10.361229166666668</v>
      </c>
      <c r="J1626" s="37">
        <v>5.5321736111111113</v>
      </c>
      <c r="K1626" s="4">
        <v>7.1297777777777789</v>
      </c>
      <c r="L1626" s="37">
        <v>5.8594374999999985</v>
      </c>
      <c r="M1626" s="4">
        <v>1.8558263888888886</v>
      </c>
      <c r="N1626" s="63" t="s">
        <v>27</v>
      </c>
      <c r="O1626" s="6">
        <v>32.414601138716399</v>
      </c>
      <c r="P1626" s="37" t="s">
        <v>27</v>
      </c>
      <c r="Q1626" s="7">
        <f t="shared" si="58"/>
        <v>2.800621538385097</v>
      </c>
      <c r="R1626" s="60">
        <v>150.73124999999996</v>
      </c>
      <c r="S1626" s="61">
        <v>1099.8256387499996</v>
      </c>
      <c r="T1626" s="31">
        <v>27720</v>
      </c>
      <c r="U1626" s="89">
        <v>69552.544808619423</v>
      </c>
      <c r="V1626" s="77" t="s">
        <v>27</v>
      </c>
      <c r="W1626" s="80" t="s">
        <v>27</v>
      </c>
      <c r="X1626" s="86">
        <f t="shared" si="57"/>
        <v>11040.616981918914</v>
      </c>
    </row>
    <row r="1627" spans="1:24" x14ac:dyDescent="0.3">
      <c r="A1627" s="33">
        <v>2011</v>
      </c>
      <c r="B1627" s="3">
        <v>40554</v>
      </c>
      <c r="C1627" s="33">
        <v>1</v>
      </c>
      <c r="D1627" s="2">
        <v>11</v>
      </c>
      <c r="E1627" s="33">
        <v>11</v>
      </c>
      <c r="F1627" s="92">
        <v>376</v>
      </c>
      <c r="G1627" s="4">
        <v>-7.8780833333333362</v>
      </c>
      <c r="H1627" s="37">
        <v>151.00208333333333</v>
      </c>
      <c r="I1627" s="4">
        <v>-5.6626979166666676</v>
      </c>
      <c r="J1627" s="37">
        <v>5.3356458333333334</v>
      </c>
      <c r="K1627" s="4">
        <v>7.1710625000000006</v>
      </c>
      <c r="L1627" s="37">
        <v>5.9073541666666669</v>
      </c>
      <c r="M1627" s="4">
        <v>1.7421597222222216</v>
      </c>
      <c r="N1627" s="63">
        <v>33.333769565217402</v>
      </c>
      <c r="O1627" s="6">
        <v>33.333769565217402</v>
      </c>
      <c r="P1627" s="37">
        <v>2.8800376904347837</v>
      </c>
      <c r="Q1627" s="7">
        <f t="shared" si="58"/>
        <v>2.8800376904347837</v>
      </c>
      <c r="R1627" s="60">
        <v>151.00208333333333</v>
      </c>
      <c r="S1627" s="61">
        <v>1101.8018012499999</v>
      </c>
      <c r="T1627" s="91"/>
      <c r="U1627" s="89">
        <v>69529.014118727166</v>
      </c>
      <c r="V1627" s="77">
        <v>2.6139344546064146E-3</v>
      </c>
      <c r="W1627" s="80">
        <v>4.1328603972250964E-5</v>
      </c>
      <c r="X1627" s="86">
        <f t="shared" si="57"/>
        <v>11043.497019609349</v>
      </c>
    </row>
    <row r="1628" spans="1:24" x14ac:dyDescent="0.3">
      <c r="A1628" s="33">
        <v>2011</v>
      </c>
      <c r="B1628" s="3">
        <v>40555</v>
      </c>
      <c r="C1628" s="33">
        <v>1</v>
      </c>
      <c r="D1628" s="2">
        <v>12</v>
      </c>
      <c r="E1628" s="33">
        <v>12</v>
      </c>
      <c r="F1628" s="92">
        <v>377</v>
      </c>
      <c r="G1628" s="4">
        <v>-9.7610416666666673</v>
      </c>
      <c r="H1628" s="37">
        <v>156.30833333333337</v>
      </c>
      <c r="I1628" s="4">
        <v>-7.2446666666666673</v>
      </c>
      <c r="J1628" s="37">
        <v>5.2826805555555572</v>
      </c>
      <c r="K1628" s="4">
        <v>7.1894027777777767</v>
      </c>
      <c r="L1628" s="37">
        <v>5.8953055555555549</v>
      </c>
      <c r="M1628" s="4">
        <v>1.6964652777777778</v>
      </c>
      <c r="N1628" s="63">
        <v>24.155080000000002</v>
      </c>
      <c r="O1628" s="6">
        <v>24.155080000000002</v>
      </c>
      <c r="P1628" s="37">
        <v>2.0869989120000003</v>
      </c>
      <c r="Q1628" s="7">
        <f t="shared" si="58"/>
        <v>2.0869989119999999</v>
      </c>
      <c r="R1628" s="60">
        <v>156.30833333333337</v>
      </c>
      <c r="S1628" s="61">
        <v>1140.5193850000003</v>
      </c>
      <c r="T1628" s="91"/>
      <c r="U1628" s="89">
        <v>69505.483428834908</v>
      </c>
      <c r="V1628" s="77">
        <v>1.8298671109391095E-3</v>
      </c>
      <c r="W1628" s="80">
        <v>2.9959315744186529E-5</v>
      </c>
      <c r="X1628" s="86">
        <f t="shared" si="57"/>
        <v>11045.584018521349</v>
      </c>
    </row>
    <row r="1629" spans="1:24" x14ac:dyDescent="0.3">
      <c r="A1629" s="33">
        <v>2011</v>
      </c>
      <c r="B1629" s="3">
        <v>40556</v>
      </c>
      <c r="C1629" s="33">
        <v>1</v>
      </c>
      <c r="D1629" s="2">
        <v>13</v>
      </c>
      <c r="E1629" s="33">
        <v>13</v>
      </c>
      <c r="F1629" s="92">
        <v>378</v>
      </c>
      <c r="G1629" s="4">
        <v>-9.9439583333333346</v>
      </c>
      <c r="H1629" s="37">
        <v>159.30208333333331</v>
      </c>
      <c r="I1629" s="4">
        <v>-8.8063229166666694</v>
      </c>
      <c r="J1629" s="37">
        <v>5.3134722222222219</v>
      </c>
      <c r="K1629" s="4">
        <v>7.1104513888888903</v>
      </c>
      <c r="L1629" s="37">
        <v>5.9671388888888899</v>
      </c>
      <c r="M1629" s="4">
        <v>1.6808888888888889</v>
      </c>
      <c r="N1629" s="63">
        <v>56.9069</v>
      </c>
      <c r="O1629" s="6">
        <v>56.9069</v>
      </c>
      <c r="P1629" s="37">
        <v>4.9167561600000003</v>
      </c>
      <c r="Q1629" s="7">
        <f t="shared" si="58"/>
        <v>4.9167561600000003</v>
      </c>
      <c r="R1629" s="60">
        <v>159.30208333333331</v>
      </c>
      <c r="S1629" s="61">
        <v>1162.3635812499999</v>
      </c>
      <c r="T1629" s="91"/>
      <c r="U1629" s="89">
        <v>69481.952738942651</v>
      </c>
      <c r="V1629" s="77">
        <v>4.2299640485230494E-3</v>
      </c>
      <c r="W1629" s="80">
        <v>7.0606632356912338E-5</v>
      </c>
      <c r="X1629" s="86">
        <f t="shared" si="57"/>
        <v>11050.50077468135</v>
      </c>
    </row>
    <row r="1630" spans="1:24" x14ac:dyDescent="0.3">
      <c r="A1630" s="33">
        <v>2011</v>
      </c>
      <c r="B1630" s="3">
        <v>40557</v>
      </c>
      <c r="C1630" s="33">
        <v>1</v>
      </c>
      <c r="D1630" s="2">
        <v>14</v>
      </c>
      <c r="E1630" s="33">
        <v>14</v>
      </c>
      <c r="F1630" s="92">
        <v>379</v>
      </c>
      <c r="G1630" s="4">
        <v>-8.5393750000000015</v>
      </c>
      <c r="H1630" s="37">
        <v>198.35208333333333</v>
      </c>
      <c r="I1630" s="4">
        <v>-7.5737499999999995</v>
      </c>
      <c r="J1630" s="37">
        <v>5.7482013888888899</v>
      </c>
      <c r="K1630" s="4">
        <v>6.9254027777777774</v>
      </c>
      <c r="L1630" s="37">
        <v>5.623520833333334</v>
      </c>
      <c r="M1630" s="4">
        <v>2.0020694444444445</v>
      </c>
      <c r="N1630" s="63">
        <v>103.850920930233</v>
      </c>
      <c r="O1630" s="6">
        <v>103.850920930233</v>
      </c>
      <c r="P1630" s="37">
        <v>8.9727195683721312</v>
      </c>
      <c r="Q1630" s="7">
        <f t="shared" si="58"/>
        <v>8.9727195683721312</v>
      </c>
      <c r="R1630" s="60">
        <v>198.35208333333333</v>
      </c>
      <c r="S1630" s="61">
        <v>1447.29581125</v>
      </c>
      <c r="T1630" s="91"/>
      <c r="U1630" s="89">
        <v>69458.422049050394</v>
      </c>
      <c r="V1630" s="77">
        <v>6.1996445361246332E-3</v>
      </c>
      <c r="W1630" s="80">
        <v>1.2889858173200142E-4</v>
      </c>
      <c r="X1630" s="86">
        <f t="shared" si="57"/>
        <v>11059.473494249722</v>
      </c>
    </row>
    <row r="1631" spans="1:24" x14ac:dyDescent="0.3">
      <c r="A1631" s="33">
        <v>2011</v>
      </c>
      <c r="B1631" s="3">
        <v>40558</v>
      </c>
      <c r="C1631" s="33">
        <v>1</v>
      </c>
      <c r="D1631" s="2">
        <v>15</v>
      </c>
      <c r="E1631" s="33">
        <v>15</v>
      </c>
      <c r="F1631" s="92">
        <v>380</v>
      </c>
      <c r="G1631" s="4">
        <v>-6.5272083333333351</v>
      </c>
      <c r="H1631" s="37">
        <v>209.41041666666669</v>
      </c>
      <c r="I1631" s="4">
        <v>-4.5704270833333336</v>
      </c>
      <c r="J1631" s="37">
        <v>6.076458333333334</v>
      </c>
      <c r="K1631" s="4">
        <v>6.873298611111113</v>
      </c>
      <c r="L1631" s="37">
        <v>5.4722986111111132</v>
      </c>
      <c r="M1631" s="4">
        <v>2.4580138888888885</v>
      </c>
      <c r="N1631" s="63">
        <v>104.107252173913</v>
      </c>
      <c r="O1631" s="6">
        <v>104.107252173913</v>
      </c>
      <c r="P1631" s="37">
        <v>8.9948665878260829</v>
      </c>
      <c r="Q1631" s="7">
        <f t="shared" si="58"/>
        <v>8.9948665878260847</v>
      </c>
      <c r="R1631" s="60">
        <v>209.41041666666669</v>
      </c>
      <c r="S1631" s="61">
        <v>1527.9840462500003</v>
      </c>
      <c r="T1631" s="91"/>
      <c r="U1631" s="89">
        <v>69434.891359158137</v>
      </c>
      <c r="V1631" s="77">
        <v>5.8867542563035323E-3</v>
      </c>
      <c r="W1631" s="80">
        <v>1.2926353969986408E-4</v>
      </c>
      <c r="X1631" s="86">
        <f t="shared" si="57"/>
        <v>11068.468360837547</v>
      </c>
    </row>
    <row r="1632" spans="1:24" x14ac:dyDescent="0.3">
      <c r="A1632" s="33">
        <v>2011</v>
      </c>
      <c r="B1632" s="3">
        <v>40559</v>
      </c>
      <c r="C1632" s="33">
        <v>1</v>
      </c>
      <c r="D1632" s="2">
        <v>16</v>
      </c>
      <c r="E1632" s="33">
        <v>16</v>
      </c>
      <c r="F1632" s="92">
        <v>381</v>
      </c>
      <c r="G1632" s="4">
        <v>-13.209999999999999</v>
      </c>
      <c r="H1632" s="37">
        <v>208.72291666666663</v>
      </c>
      <c r="I1632" s="4">
        <v>-10.93403125</v>
      </c>
      <c r="J1632" s="37">
        <v>6.2711527777777762</v>
      </c>
      <c r="K1632" s="4">
        <v>6.9165000000000019</v>
      </c>
      <c r="L1632" s="37">
        <v>6.0347083333333345</v>
      </c>
      <c r="M1632" s="4">
        <v>2.986548611111111</v>
      </c>
      <c r="N1632" s="63" t="s">
        <v>27</v>
      </c>
      <c r="O1632" s="6">
        <v>108.445397515528</v>
      </c>
      <c r="P1632" s="37" t="s">
        <v>27</v>
      </c>
      <c r="Q1632" s="7">
        <f t="shared" si="58"/>
        <v>9.3696823453416194</v>
      </c>
      <c r="R1632" s="60">
        <v>208.72291666666663</v>
      </c>
      <c r="S1632" s="61">
        <v>1522.9676337499998</v>
      </c>
      <c r="T1632" s="91"/>
      <c r="U1632" s="89">
        <v>69411.36066926588</v>
      </c>
      <c r="V1632" s="77" t="s">
        <v>27</v>
      </c>
      <c r="W1632" s="80" t="s">
        <v>27</v>
      </c>
      <c r="X1632" s="86">
        <f t="shared" si="57"/>
        <v>11077.838043182888</v>
      </c>
    </row>
    <row r="1633" spans="1:24" x14ac:dyDescent="0.3">
      <c r="A1633" s="33">
        <v>2011</v>
      </c>
      <c r="B1633" s="3">
        <v>40560</v>
      </c>
      <c r="C1633" s="33">
        <v>1</v>
      </c>
      <c r="D1633" s="2">
        <v>17</v>
      </c>
      <c r="E1633" s="33">
        <v>17</v>
      </c>
      <c r="F1633" s="92">
        <v>382</v>
      </c>
      <c r="G1633" s="4">
        <v>-12.836520833333326</v>
      </c>
      <c r="H1633" s="37">
        <v>205.9083333333333</v>
      </c>
      <c r="I1633" s="4">
        <v>-11.572406249999997</v>
      </c>
      <c r="J1633" s="37">
        <v>6.1562361111111095</v>
      </c>
      <c r="K1633" s="4">
        <v>6.9005347222222229</v>
      </c>
      <c r="L1633" s="37">
        <v>6.0565347222222208</v>
      </c>
      <c r="M1633" s="4">
        <v>3.3828472222222215</v>
      </c>
      <c r="N1633" s="63">
        <v>112.783542857143</v>
      </c>
      <c r="O1633" s="6">
        <v>112.783542857143</v>
      </c>
      <c r="P1633" s="37">
        <v>9.7444981028571558</v>
      </c>
      <c r="Q1633" s="7">
        <f t="shared" si="58"/>
        <v>9.7444981028571558</v>
      </c>
      <c r="R1633" s="60">
        <v>205.9083333333333</v>
      </c>
      <c r="S1633" s="61">
        <v>1502.4307449999997</v>
      </c>
      <c r="T1633" s="91"/>
      <c r="U1633" s="89">
        <v>69387.829979373622</v>
      </c>
      <c r="V1633" s="77">
        <v>6.4858218159381167E-3</v>
      </c>
      <c r="W1633" s="80">
        <v>1.4013786991927762E-4</v>
      </c>
      <c r="X1633" s="86">
        <f t="shared" si="57"/>
        <v>11087.582541285745</v>
      </c>
    </row>
    <row r="1634" spans="1:24" x14ac:dyDescent="0.3">
      <c r="A1634" s="33">
        <v>2011</v>
      </c>
      <c r="B1634" s="3">
        <v>40561</v>
      </c>
      <c r="C1634" s="33">
        <v>1</v>
      </c>
      <c r="D1634" s="2">
        <v>18</v>
      </c>
      <c r="E1634" s="33">
        <v>18</v>
      </c>
      <c r="F1634" s="92">
        <v>383</v>
      </c>
      <c r="G1634" s="4">
        <v>-1.5427083333333329</v>
      </c>
      <c r="H1634" s="37">
        <v>203.19583333333335</v>
      </c>
      <c r="I1634" s="4">
        <v>0.98883333333333301</v>
      </c>
      <c r="J1634" s="37">
        <v>5.4668680555555556</v>
      </c>
      <c r="K1634" s="4">
        <v>6.5087986111111116</v>
      </c>
      <c r="L1634" s="37">
        <v>5.6804861111111107</v>
      </c>
      <c r="M1634" s="4">
        <v>2.9773402777777775</v>
      </c>
      <c r="N1634" s="63">
        <v>216.151344827586</v>
      </c>
      <c r="O1634" s="6">
        <v>216.151344827586</v>
      </c>
      <c r="P1634" s="37">
        <v>18.675476193103428</v>
      </c>
      <c r="Q1634" s="7">
        <f t="shared" si="58"/>
        <v>18.675476193103432</v>
      </c>
      <c r="R1634" s="60">
        <v>203.19583333333335</v>
      </c>
      <c r="S1634" s="61">
        <v>1482.6387175000002</v>
      </c>
      <c r="T1634" s="91"/>
      <c r="U1634" s="89">
        <v>69364.299289481365</v>
      </c>
      <c r="V1634" s="77">
        <v>1.2596107178823505E-2</v>
      </c>
      <c r="W1634" s="80">
        <v>2.6867370597002645E-4</v>
      </c>
      <c r="X1634" s="86">
        <f t="shared" si="57"/>
        <v>11106.258017478849</v>
      </c>
    </row>
    <row r="1635" spans="1:24" x14ac:dyDescent="0.3">
      <c r="A1635" s="33">
        <v>2011</v>
      </c>
      <c r="B1635" s="3">
        <v>40562</v>
      </c>
      <c r="C1635" s="33">
        <v>1</v>
      </c>
      <c r="D1635" s="2">
        <v>19</v>
      </c>
      <c r="E1635" s="33">
        <v>19</v>
      </c>
      <c r="F1635" s="92">
        <v>384</v>
      </c>
      <c r="G1635" s="4">
        <v>-10.028333333333331</v>
      </c>
      <c r="H1635" s="37">
        <v>202.70624999999993</v>
      </c>
      <c r="I1635" s="4">
        <v>-7.1251666666666669</v>
      </c>
      <c r="J1635" s="37">
        <v>5.8313055555555549</v>
      </c>
      <c r="K1635" s="4">
        <v>6.630097222222223</v>
      </c>
      <c r="L1635" s="37">
        <v>5.7673888888888882</v>
      </c>
      <c r="M1635" s="4">
        <v>3.0905833333333335</v>
      </c>
      <c r="N1635" s="63">
        <v>138.20634999999999</v>
      </c>
      <c r="O1635" s="6">
        <v>138.20634999999999</v>
      </c>
      <c r="P1635" s="37">
        <v>11.941028639999999</v>
      </c>
      <c r="Q1635" s="7">
        <f t="shared" si="58"/>
        <v>11.941028640000001</v>
      </c>
      <c r="R1635" s="60">
        <v>202.70624999999993</v>
      </c>
      <c r="S1635" s="61">
        <v>1479.0664237499993</v>
      </c>
      <c r="T1635" s="91"/>
      <c r="U1635" s="89">
        <v>69340.768599589108</v>
      </c>
      <c r="V1635" s="77">
        <v>8.0733552247943818E-3</v>
      </c>
      <c r="W1635" s="80">
        <v>1.7185126104967991E-4</v>
      </c>
      <c r="X1635" s="86">
        <f t="shared" si="57"/>
        <v>11118.199046118849</v>
      </c>
    </row>
    <row r="1636" spans="1:24" x14ac:dyDescent="0.3">
      <c r="A1636" s="33">
        <v>2011</v>
      </c>
      <c r="B1636" s="3">
        <v>40563</v>
      </c>
      <c r="C1636" s="33">
        <v>1</v>
      </c>
      <c r="D1636" s="2">
        <v>20</v>
      </c>
      <c r="E1636" s="33">
        <v>20</v>
      </c>
      <c r="F1636" s="92">
        <v>385</v>
      </c>
      <c r="G1636" s="4">
        <v>-10.523541666666668</v>
      </c>
      <c r="H1636" s="37">
        <v>202.51250000000002</v>
      </c>
      <c r="I1636" s="4">
        <v>-8.4178854166666675</v>
      </c>
      <c r="J1636" s="37">
        <v>5.7563055555555556</v>
      </c>
      <c r="K1636" s="4">
        <v>6.5880972222222232</v>
      </c>
      <c r="L1636" s="37">
        <v>5.7473750000000008</v>
      </c>
      <c r="M1636" s="4">
        <v>2.8635277777777781</v>
      </c>
      <c r="N1636" s="63">
        <v>188.60376086956501</v>
      </c>
      <c r="O1636" s="6">
        <v>188.60376086956501</v>
      </c>
      <c r="P1636" s="37">
        <v>16.295364939130415</v>
      </c>
      <c r="Q1636" s="7">
        <f t="shared" si="58"/>
        <v>16.295364939130419</v>
      </c>
      <c r="R1636" s="60">
        <v>202.51250000000002</v>
      </c>
      <c r="S1636" s="61">
        <v>1477.6527074999999</v>
      </c>
      <c r="T1636" s="91"/>
      <c r="U1636" s="89">
        <v>69317.237909696851</v>
      </c>
      <c r="V1636" s="77">
        <v>1.1027872013783331E-2</v>
      </c>
      <c r="W1636" s="80">
        <v>2.3460249876917021E-4</v>
      </c>
      <c r="X1636" s="86">
        <f t="shared" si="57"/>
        <v>11134.49441105798</v>
      </c>
    </row>
    <row r="1637" spans="1:24" x14ac:dyDescent="0.3">
      <c r="A1637" s="33">
        <v>2011</v>
      </c>
      <c r="B1637" s="3">
        <v>40564</v>
      </c>
      <c r="C1637" s="33">
        <v>1</v>
      </c>
      <c r="D1637" s="2">
        <v>21</v>
      </c>
      <c r="E1637" s="33">
        <v>21</v>
      </c>
      <c r="F1637" s="92">
        <v>386</v>
      </c>
      <c r="G1637" s="4">
        <v>-11.803749999999999</v>
      </c>
      <c r="H1637" s="37">
        <v>206.89583333333334</v>
      </c>
      <c r="I1637" s="4">
        <v>-11.099437500000001</v>
      </c>
      <c r="J1637" s="37">
        <v>5.5522847222222218</v>
      </c>
      <c r="K1637" s="4">
        <v>6.4714652777777752</v>
      </c>
      <c r="L1637" s="37">
        <v>5.7033749999999985</v>
      </c>
      <c r="M1637" s="4">
        <v>2.6531458333333333</v>
      </c>
      <c r="N1637" s="63">
        <v>180.63969166666701</v>
      </c>
      <c r="O1637" s="6">
        <v>180.63969166666701</v>
      </c>
      <c r="P1637" s="37">
        <v>15.607269360000029</v>
      </c>
      <c r="Q1637" s="7">
        <f t="shared" si="58"/>
        <v>15.607269360000029</v>
      </c>
      <c r="R1637" s="60">
        <v>206.89583333333334</v>
      </c>
      <c r="S1637" s="61">
        <v>1509.6361374999999</v>
      </c>
      <c r="T1637" s="91"/>
      <c r="U1637" s="89">
        <v>69293.707219804593</v>
      </c>
      <c r="V1637" s="77">
        <v>1.0338431210216064E-2</v>
      </c>
      <c r="W1637" s="80">
        <v>2.2477762827911814E-4</v>
      </c>
      <c r="X1637" s="86">
        <f t="shared" si="57"/>
        <v>11150.10168041798</v>
      </c>
    </row>
    <row r="1638" spans="1:24" x14ac:dyDescent="0.3">
      <c r="A1638" s="33">
        <v>2011</v>
      </c>
      <c r="B1638" s="3">
        <v>40565</v>
      </c>
      <c r="C1638" s="33">
        <v>1</v>
      </c>
      <c r="D1638" s="2">
        <v>22</v>
      </c>
      <c r="E1638" s="33">
        <v>22</v>
      </c>
      <c r="F1638" s="92">
        <v>387</v>
      </c>
      <c r="G1638" s="4">
        <v>-13.624375000000001</v>
      </c>
      <c r="H1638" s="37">
        <v>204.63958333333332</v>
      </c>
      <c r="I1638" s="4">
        <v>-11.690312500000003</v>
      </c>
      <c r="J1638" s="37">
        <v>5.6197013888888891</v>
      </c>
      <c r="K1638" s="4">
        <v>6.3908125000000027</v>
      </c>
      <c r="L1638" s="37">
        <v>5.577263888888889</v>
      </c>
      <c r="M1638" s="4">
        <v>2.5014791666666665</v>
      </c>
      <c r="N1638" s="63">
        <v>151.927222727273</v>
      </c>
      <c r="O1638" s="6">
        <v>151.927222727273</v>
      </c>
      <c r="P1638" s="37">
        <v>13.126512043636387</v>
      </c>
      <c r="Q1638" s="7">
        <f t="shared" si="58"/>
        <v>13.126512043636385</v>
      </c>
      <c r="R1638" s="60">
        <v>204.63958333333332</v>
      </c>
      <c r="S1638" s="61">
        <v>1493.1731837499997</v>
      </c>
      <c r="T1638" s="91"/>
      <c r="U1638" s="89">
        <v>69270.176529912336</v>
      </c>
      <c r="V1638" s="77">
        <v>8.7910178045590617E-3</v>
      </c>
      <c r="W1638" s="80">
        <v>1.8911813376842174E-4</v>
      </c>
      <c r="X1638" s="86">
        <f t="shared" si="57"/>
        <v>11163.228192461616</v>
      </c>
    </row>
    <row r="1639" spans="1:24" x14ac:dyDescent="0.3">
      <c r="A1639" s="33">
        <v>2011</v>
      </c>
      <c r="B1639" s="3">
        <v>40566</v>
      </c>
      <c r="C1639" s="33">
        <v>1</v>
      </c>
      <c r="D1639" s="2">
        <v>23</v>
      </c>
      <c r="E1639" s="33">
        <v>23</v>
      </c>
      <c r="F1639" s="92">
        <v>388</v>
      </c>
      <c r="G1639" s="4">
        <v>-19.687083333333337</v>
      </c>
      <c r="H1639" s="37">
        <v>207.28958333333324</v>
      </c>
      <c r="I1639" s="4">
        <v>-19.329895833333332</v>
      </c>
      <c r="J1639" s="37">
        <v>5.6770416666666668</v>
      </c>
      <c r="K1639" s="4">
        <v>6.3677499999999982</v>
      </c>
      <c r="L1639" s="37">
        <v>5.6598611111111117</v>
      </c>
      <c r="M1639" s="4">
        <v>2.5069652777777778</v>
      </c>
      <c r="N1639" s="63" t="s">
        <v>27</v>
      </c>
      <c r="O1639" s="6">
        <v>126.207753671329</v>
      </c>
      <c r="P1639" s="37" t="s">
        <v>27</v>
      </c>
      <c r="Q1639" s="7">
        <f t="shared" si="58"/>
        <v>10.904349917202826</v>
      </c>
      <c r="R1639" s="60">
        <v>207.28958333333324</v>
      </c>
      <c r="S1639" s="61">
        <v>1512.5091737499993</v>
      </c>
      <c r="T1639" s="91"/>
      <c r="U1639" s="89">
        <v>69246.645840020079</v>
      </c>
      <c r="V1639" s="77" t="s">
        <v>27</v>
      </c>
      <c r="W1639" s="80" t="s">
        <v>27</v>
      </c>
      <c r="X1639" s="86">
        <f t="shared" si="57"/>
        <v>11174.132542378818</v>
      </c>
    </row>
    <row r="1640" spans="1:24" x14ac:dyDescent="0.3">
      <c r="A1640" s="33">
        <v>2011</v>
      </c>
      <c r="B1640" s="3">
        <v>40567</v>
      </c>
      <c r="C1640" s="33">
        <v>1</v>
      </c>
      <c r="D1640" s="2">
        <v>24</v>
      </c>
      <c r="E1640" s="33">
        <v>24</v>
      </c>
      <c r="F1640" s="92">
        <v>389</v>
      </c>
      <c r="G1640" s="4">
        <v>-16.081666666666667</v>
      </c>
      <c r="H1640" s="37">
        <v>206.96875000000003</v>
      </c>
      <c r="I1640" s="4">
        <v>-14.142468749999999</v>
      </c>
      <c r="J1640" s="37">
        <v>5.6681805555555549</v>
      </c>
      <c r="K1640" s="4">
        <v>6.3072083333333326</v>
      </c>
      <c r="L1640" s="37">
        <v>5.6023472222222219</v>
      </c>
      <c r="M1640" s="4">
        <v>2.4228888888888886</v>
      </c>
      <c r="N1640" s="63">
        <v>100.488284615385</v>
      </c>
      <c r="O1640" s="6">
        <v>100.488284615385</v>
      </c>
      <c r="P1640" s="37">
        <v>8.6821877907692642</v>
      </c>
      <c r="Q1640" s="7">
        <f t="shared" si="58"/>
        <v>8.6821877907692642</v>
      </c>
      <c r="R1640" s="60">
        <v>206.96875000000003</v>
      </c>
      <c r="S1640" s="61">
        <v>1510.1681812500001</v>
      </c>
      <c r="T1640" s="91"/>
      <c r="U1640" s="89">
        <v>69223.115150127822</v>
      </c>
      <c r="V1640" s="77">
        <v>5.7491529079779858E-3</v>
      </c>
      <c r="W1640" s="80">
        <v>1.2517814922596217E-4</v>
      </c>
      <c r="X1640" s="86">
        <f t="shared" si="57"/>
        <v>11182.814730169588</v>
      </c>
    </row>
    <row r="1641" spans="1:24" x14ac:dyDescent="0.3">
      <c r="A1641" s="33">
        <v>2011</v>
      </c>
      <c r="B1641" s="3">
        <v>40568</v>
      </c>
      <c r="C1641" s="33">
        <v>1</v>
      </c>
      <c r="D1641" s="2">
        <v>25</v>
      </c>
      <c r="E1641" s="33">
        <v>25</v>
      </c>
      <c r="F1641" s="92">
        <v>390</v>
      </c>
      <c r="G1641" s="4">
        <v>-4.6300624999999984</v>
      </c>
      <c r="H1641" s="37">
        <v>207.46041666666665</v>
      </c>
      <c r="I1641" s="4">
        <v>-2.0134895833333335</v>
      </c>
      <c r="J1641" s="37">
        <v>5.3685555555555551</v>
      </c>
      <c r="K1641" s="4">
        <v>6.1410555555555559</v>
      </c>
      <c r="L1641" s="37">
        <v>5.3539513888888903</v>
      </c>
      <c r="M1641" s="4">
        <v>2.2867569444444436</v>
      </c>
      <c r="N1641" s="63">
        <v>120.578761904762</v>
      </c>
      <c r="O1641" s="6">
        <v>120.578761904762</v>
      </c>
      <c r="P1641" s="37">
        <v>10.418005028571438</v>
      </c>
      <c r="Q1641" s="7">
        <f t="shared" si="58"/>
        <v>10.418005028571438</v>
      </c>
      <c r="R1641" s="60">
        <v>207.46041666666665</v>
      </c>
      <c r="S1641" s="61">
        <v>1513.7556762499996</v>
      </c>
      <c r="T1641" s="91"/>
      <c r="U1641" s="89">
        <v>69199.584460235565</v>
      </c>
      <c r="V1641" s="77">
        <v>6.8822235926340363E-3</v>
      </c>
      <c r="W1641" s="80">
        <v>1.5025943765193636E-4</v>
      </c>
      <c r="X1641" s="86">
        <f t="shared" si="57"/>
        <v>11193.23273519816</v>
      </c>
    </row>
    <row r="1642" spans="1:24" x14ac:dyDescent="0.3">
      <c r="A1642" s="33">
        <v>2011</v>
      </c>
      <c r="B1642" s="3">
        <v>40569</v>
      </c>
      <c r="C1642" s="33">
        <v>1</v>
      </c>
      <c r="D1642" s="2">
        <v>26</v>
      </c>
      <c r="E1642" s="33">
        <v>26</v>
      </c>
      <c r="F1642" s="92">
        <v>391</v>
      </c>
      <c r="G1642" s="4">
        <v>-3.9290416666666665</v>
      </c>
      <c r="H1642" s="37">
        <v>205.85416666666671</v>
      </c>
      <c r="I1642" s="4">
        <v>-2.1057291666666664</v>
      </c>
      <c r="J1642" s="37">
        <v>5.4291527777777766</v>
      </c>
      <c r="K1642" s="4">
        <v>6.1948680555555553</v>
      </c>
      <c r="L1642" s="37">
        <v>5.5149791666666665</v>
      </c>
      <c r="M1642" s="4">
        <v>2.274729166666666</v>
      </c>
      <c r="N1642" s="63">
        <v>102.4426</v>
      </c>
      <c r="O1642" s="6">
        <v>102.4426</v>
      </c>
      <c r="P1642" s="37">
        <v>8.8510406400000008</v>
      </c>
      <c r="Q1642" s="7">
        <f t="shared" si="58"/>
        <v>8.8510406400000008</v>
      </c>
      <c r="R1642" s="60">
        <v>205.85416666666671</v>
      </c>
      <c r="S1642" s="61">
        <v>1502.0355125000001</v>
      </c>
      <c r="T1642" s="91"/>
      <c r="U1642" s="89">
        <v>69176.053770343307</v>
      </c>
      <c r="V1642" s="77">
        <v>5.8926973206300942E-3</v>
      </c>
      <c r="W1642" s="80">
        <v>1.2770545068059095E-4</v>
      </c>
      <c r="X1642" s="86">
        <f t="shared" si="57"/>
        <v>11202.08377583816</v>
      </c>
    </row>
    <row r="1643" spans="1:24" x14ac:dyDescent="0.3">
      <c r="A1643" s="33">
        <v>2011</v>
      </c>
      <c r="B1643" s="3">
        <v>40570</v>
      </c>
      <c r="C1643" s="33">
        <v>1</v>
      </c>
      <c r="D1643" s="2">
        <v>27</v>
      </c>
      <c r="E1643" s="33">
        <v>27</v>
      </c>
      <c r="F1643" s="92">
        <v>392</v>
      </c>
      <c r="G1643" s="4">
        <v>-4.9658124999999993</v>
      </c>
      <c r="H1643" s="37">
        <v>206.47083333333339</v>
      </c>
      <c r="I1643" s="4">
        <v>-3.2893958333333337</v>
      </c>
      <c r="J1643" s="37">
        <v>5.4445000000000014</v>
      </c>
      <c r="K1643" s="4">
        <v>6.1561944444444459</v>
      </c>
      <c r="L1643" s="37">
        <v>5.5283958333333336</v>
      </c>
      <c r="M1643" s="4">
        <v>2.2705625</v>
      </c>
      <c r="N1643" s="63">
        <v>131.383030434783</v>
      </c>
      <c r="O1643" s="6">
        <v>131.383030434783</v>
      </c>
      <c r="P1643" s="37">
        <v>11.35149382956525</v>
      </c>
      <c r="Q1643" s="7">
        <f t="shared" si="58"/>
        <v>11.351493829565252</v>
      </c>
      <c r="R1643" s="60">
        <v>206.47083333333339</v>
      </c>
      <c r="S1643" s="61">
        <v>1506.5350825000005</v>
      </c>
      <c r="T1643" s="91"/>
      <c r="U1643" s="89">
        <v>69152.52308045105</v>
      </c>
      <c r="V1643" s="77">
        <v>7.5348353725212674E-3</v>
      </c>
      <c r="W1643" s="80">
        <v>1.6384231545075878E-4</v>
      </c>
      <c r="X1643" s="86">
        <f t="shared" si="57"/>
        <v>11213.435269667725</v>
      </c>
    </row>
    <row r="1644" spans="1:24" x14ac:dyDescent="0.3">
      <c r="A1644" s="33">
        <v>2011</v>
      </c>
      <c r="B1644" s="3">
        <v>40571</v>
      </c>
      <c r="C1644" s="33">
        <v>1</v>
      </c>
      <c r="D1644" s="2">
        <v>28</v>
      </c>
      <c r="E1644" s="33">
        <v>28</v>
      </c>
      <c r="F1644" s="92">
        <v>393</v>
      </c>
      <c r="G1644" s="4">
        <v>-6.1017500000000018</v>
      </c>
      <c r="H1644" s="37">
        <v>206.06874999999994</v>
      </c>
      <c r="I1644" s="4">
        <v>-3.9360208333333331</v>
      </c>
      <c r="J1644" s="37">
        <v>5.3781249999999998</v>
      </c>
      <c r="K1644" s="4">
        <v>6.1335347222222216</v>
      </c>
      <c r="L1644" s="37">
        <v>5.4904791666666668</v>
      </c>
      <c r="M1644" s="4">
        <v>2.2920000000000003</v>
      </c>
      <c r="N1644" s="63">
        <v>116.63684000000001</v>
      </c>
      <c r="O1644" s="6">
        <v>116.63684000000001</v>
      </c>
      <c r="P1644" s="37">
        <v>10.077422975999999</v>
      </c>
      <c r="Q1644" s="7">
        <f t="shared" si="58"/>
        <v>10.077422975999999</v>
      </c>
      <c r="R1644" s="60">
        <v>206.06874999999994</v>
      </c>
      <c r="S1644" s="61">
        <v>1503.6012412499995</v>
      </c>
      <c r="T1644" s="91"/>
      <c r="U1644" s="89">
        <v>69128.992390558793</v>
      </c>
      <c r="V1644" s="77">
        <v>6.7021911791069443E-3</v>
      </c>
      <c r="W1644" s="80">
        <v>1.4550588695435074E-4</v>
      </c>
      <c r="X1644" s="86">
        <f t="shared" si="57"/>
        <v>11223.512692643726</v>
      </c>
    </row>
    <row r="1645" spans="1:24" x14ac:dyDescent="0.3">
      <c r="A1645" s="33">
        <v>2011</v>
      </c>
      <c r="B1645" s="3">
        <v>40572</v>
      </c>
      <c r="C1645" s="33">
        <v>1</v>
      </c>
      <c r="D1645" s="2">
        <v>29</v>
      </c>
      <c r="E1645" s="33">
        <v>29</v>
      </c>
      <c r="F1645" s="92">
        <v>394</v>
      </c>
      <c r="G1645" s="4">
        <v>-9.9174999999999986</v>
      </c>
      <c r="H1645" s="37">
        <v>207.89999999999995</v>
      </c>
      <c r="I1645" s="4">
        <v>-9.7516145833333336</v>
      </c>
      <c r="J1645" s="37">
        <v>5.3603402777777776</v>
      </c>
      <c r="K1645" s="4">
        <v>6.1077569444444437</v>
      </c>
      <c r="L1645" s="37">
        <v>5.3530833333333332</v>
      </c>
      <c r="M1645" s="4">
        <v>2.2196180555555558</v>
      </c>
      <c r="N1645" s="63" t="s">
        <v>27</v>
      </c>
      <c r="O1645" s="6">
        <v>114.65941896551701</v>
      </c>
      <c r="P1645" s="37" t="s">
        <v>27</v>
      </c>
      <c r="Q1645" s="7">
        <f t="shared" si="58"/>
        <v>9.9065737986206699</v>
      </c>
      <c r="R1645" s="60">
        <v>207.89999999999995</v>
      </c>
      <c r="S1645" s="61">
        <v>1516.9631399999996</v>
      </c>
      <c r="T1645" s="91"/>
      <c r="U1645" s="89">
        <v>69105.461700666536</v>
      </c>
      <c r="V1645" s="77" t="s">
        <v>27</v>
      </c>
      <c r="W1645" s="80" t="s">
        <v>27</v>
      </c>
      <c r="X1645" s="86">
        <f t="shared" si="57"/>
        <v>11233.419266442346</v>
      </c>
    </row>
    <row r="1646" spans="1:24" x14ac:dyDescent="0.3">
      <c r="A1646" s="33">
        <v>2011</v>
      </c>
      <c r="B1646" s="3">
        <v>40573</v>
      </c>
      <c r="C1646" s="33">
        <v>1</v>
      </c>
      <c r="D1646" s="2">
        <v>30</v>
      </c>
      <c r="E1646" s="33">
        <v>30</v>
      </c>
      <c r="F1646" s="92">
        <v>395</v>
      </c>
      <c r="G1646" s="4">
        <v>-11.995416666666669</v>
      </c>
      <c r="H1646" s="37">
        <v>208.02291666666665</v>
      </c>
      <c r="I1646" s="4">
        <v>-11.597447916666665</v>
      </c>
      <c r="J1646" s="37">
        <v>5.2371249999999998</v>
      </c>
      <c r="K1646" s="4">
        <v>6.0394722222222201</v>
      </c>
      <c r="L1646" s="37">
        <v>5.3390347222222223</v>
      </c>
      <c r="M1646" s="4">
        <v>2.0832361111111117</v>
      </c>
      <c r="N1646" s="63" t="s">
        <v>27</v>
      </c>
      <c r="O1646" s="6">
        <v>112.681997931034</v>
      </c>
      <c r="P1646" s="37" t="s">
        <v>27</v>
      </c>
      <c r="Q1646" s="7">
        <f t="shared" si="58"/>
        <v>9.7357246212413386</v>
      </c>
      <c r="R1646" s="60">
        <v>208.02291666666665</v>
      </c>
      <c r="S1646" s="61">
        <v>1517.86001375</v>
      </c>
      <c r="T1646" s="91"/>
      <c r="U1646" s="89">
        <v>69081.931010774279</v>
      </c>
      <c r="V1646" s="77" t="s">
        <v>27</v>
      </c>
      <c r="W1646" s="80" t="s">
        <v>27</v>
      </c>
      <c r="X1646" s="86">
        <f t="shared" si="57"/>
        <v>11243.154991063588</v>
      </c>
    </row>
    <row r="1647" spans="1:24" x14ac:dyDescent="0.3">
      <c r="A1647" s="33">
        <v>2011</v>
      </c>
      <c r="B1647" s="3">
        <v>40574</v>
      </c>
      <c r="C1647" s="33">
        <v>1</v>
      </c>
      <c r="D1647" s="2">
        <v>31</v>
      </c>
      <c r="E1647" s="33">
        <v>31</v>
      </c>
      <c r="F1647" s="92">
        <v>396</v>
      </c>
      <c r="G1647" s="4">
        <v>-16.198125000000005</v>
      </c>
      <c r="H1647" s="37">
        <v>208.24374999999989</v>
      </c>
      <c r="I1647" s="4">
        <v>-14.413229166666667</v>
      </c>
      <c r="J1647" s="37">
        <v>5.4113263888888889</v>
      </c>
      <c r="K1647" s="4">
        <v>6.0294652777777777</v>
      </c>
      <c r="L1647" s="37">
        <v>5.4286944444444449</v>
      </c>
      <c r="M1647" s="4">
        <v>2.1191458333333331</v>
      </c>
      <c r="N1647" s="63" t="s">
        <v>27</v>
      </c>
      <c r="O1647" s="6">
        <v>110.704576896552</v>
      </c>
      <c r="P1647" s="37" t="s">
        <v>27</v>
      </c>
      <c r="Q1647" s="7">
        <f t="shared" si="58"/>
        <v>9.5648754438620909</v>
      </c>
      <c r="R1647" s="60">
        <v>208.24374999999989</v>
      </c>
      <c r="S1647" s="61">
        <v>1519.4713462499992</v>
      </c>
      <c r="T1647" s="91"/>
      <c r="U1647" s="89">
        <v>69058.400320882021</v>
      </c>
      <c r="V1647" s="77" t="s">
        <v>27</v>
      </c>
      <c r="W1647" s="80" t="s">
        <v>27</v>
      </c>
      <c r="X1647" s="86">
        <f t="shared" si="57"/>
        <v>11252.71986650745</v>
      </c>
    </row>
    <row r="1648" spans="1:24" x14ac:dyDescent="0.3">
      <c r="A1648" s="33">
        <v>2011</v>
      </c>
      <c r="B1648" s="3">
        <v>40575</v>
      </c>
      <c r="C1648" s="33">
        <v>2</v>
      </c>
      <c r="D1648" s="2">
        <v>1</v>
      </c>
      <c r="E1648" s="33">
        <v>32</v>
      </c>
      <c r="F1648" s="92">
        <v>397</v>
      </c>
      <c r="G1648" s="4">
        <v>-11.831041666666669</v>
      </c>
      <c r="H1648" s="37">
        <v>207.88541666666671</v>
      </c>
      <c r="I1648" s="4">
        <v>-8.4258750000000013</v>
      </c>
      <c r="J1648" s="37">
        <v>5.4887430555555552</v>
      </c>
      <c r="K1648" s="4">
        <v>6.0945486111111116</v>
      </c>
      <c r="L1648" s="37">
        <v>5.4185555555555558</v>
      </c>
      <c r="M1648" s="4">
        <v>2.0639444444444446</v>
      </c>
      <c r="N1648" s="63" t="s">
        <v>27</v>
      </c>
      <c r="O1648" s="6">
        <v>108.727155862069</v>
      </c>
      <c r="P1648" s="37" t="s">
        <v>27</v>
      </c>
      <c r="Q1648" s="7">
        <f t="shared" si="58"/>
        <v>9.3940262664827614</v>
      </c>
      <c r="R1648" s="60">
        <v>207.88541666666671</v>
      </c>
      <c r="S1648" s="61">
        <v>1516.8567312500004</v>
      </c>
      <c r="T1648" s="91"/>
      <c r="U1648" s="89">
        <v>69034.869630989764</v>
      </c>
      <c r="V1648" s="77" t="s">
        <v>27</v>
      </c>
      <c r="W1648" s="80" t="s">
        <v>27</v>
      </c>
      <c r="X1648" s="86">
        <f t="shared" si="57"/>
        <v>11262.113892773932</v>
      </c>
    </row>
    <row r="1649" spans="1:24" x14ac:dyDescent="0.3">
      <c r="A1649" s="33">
        <v>2011</v>
      </c>
      <c r="B1649" s="3">
        <v>40576</v>
      </c>
      <c r="C1649" s="33">
        <v>2</v>
      </c>
      <c r="D1649" s="2">
        <v>2</v>
      </c>
      <c r="E1649" s="33">
        <v>33</v>
      </c>
      <c r="F1649" s="92">
        <v>398</v>
      </c>
      <c r="G1649" s="4">
        <v>-11.540416666666667</v>
      </c>
      <c r="H1649" s="37">
        <v>206.70208333333335</v>
      </c>
      <c r="I1649" s="4">
        <v>-9.8616666666666664</v>
      </c>
      <c r="J1649" s="37">
        <v>5.4025833333333333</v>
      </c>
      <c r="K1649" s="4">
        <v>6.0252222222222223</v>
      </c>
      <c r="L1649" s="37">
        <v>5.4377777777777778</v>
      </c>
      <c r="M1649" s="4">
        <v>2.0900277777777778</v>
      </c>
      <c r="N1649" s="63" t="s">
        <v>27</v>
      </c>
      <c r="O1649" s="6">
        <v>106.749734827586</v>
      </c>
      <c r="P1649" s="37" t="s">
        <v>27</v>
      </c>
      <c r="Q1649" s="7">
        <f t="shared" si="58"/>
        <v>9.2231770891034301</v>
      </c>
      <c r="R1649" s="60">
        <v>206.70208333333335</v>
      </c>
      <c r="S1649" s="61">
        <v>1508.2224212500003</v>
      </c>
      <c r="T1649" s="91"/>
      <c r="U1649" s="89">
        <v>69011.338941097507</v>
      </c>
      <c r="V1649" s="77" t="s">
        <v>27</v>
      </c>
      <c r="W1649" s="80" t="s">
        <v>27</v>
      </c>
      <c r="X1649" s="86">
        <f t="shared" si="57"/>
        <v>11271.337069863035</v>
      </c>
    </row>
    <row r="1650" spans="1:24" x14ac:dyDescent="0.3">
      <c r="A1650" s="33">
        <v>2011</v>
      </c>
      <c r="B1650" s="3">
        <v>40577</v>
      </c>
      <c r="C1650" s="33">
        <v>2</v>
      </c>
      <c r="D1650" s="2">
        <v>3</v>
      </c>
      <c r="E1650" s="33">
        <v>34</v>
      </c>
      <c r="F1650" s="92">
        <v>399</v>
      </c>
      <c r="G1650" s="4">
        <v>-11.762291666666668</v>
      </c>
      <c r="H1650" s="37">
        <v>207.07916666666657</v>
      </c>
      <c r="I1650" s="4">
        <v>-13.751458333333332</v>
      </c>
      <c r="J1650" s="37">
        <v>5.3079652777777779</v>
      </c>
      <c r="K1650" s="4">
        <v>5.9755486111111118</v>
      </c>
      <c r="L1650" s="37">
        <v>5.3338680555555555</v>
      </c>
      <c r="M1650" s="4">
        <v>2.0374722222222226</v>
      </c>
      <c r="N1650" s="63">
        <v>104.772313793103</v>
      </c>
      <c r="O1650" s="6">
        <v>104.772313793103</v>
      </c>
      <c r="P1650" s="37">
        <v>9.0523279117240971</v>
      </c>
      <c r="Q1650" s="7">
        <f t="shared" si="58"/>
        <v>9.0523279117240989</v>
      </c>
      <c r="R1650" s="60">
        <v>207.07916666666657</v>
      </c>
      <c r="S1650" s="61">
        <v>1510.973847499999</v>
      </c>
      <c r="T1650" s="91"/>
      <c r="U1650" s="89">
        <v>68987.80825120525</v>
      </c>
      <c r="V1650" s="77">
        <v>5.991055322831524E-3</v>
      </c>
      <c r="W1650" s="80">
        <v>1.3099076248924085E-4</v>
      </c>
      <c r="X1650" s="86">
        <f t="shared" si="57"/>
        <v>11280.389397774759</v>
      </c>
    </row>
    <row r="1651" spans="1:24" x14ac:dyDescent="0.3">
      <c r="A1651" s="33">
        <v>2011</v>
      </c>
      <c r="B1651" s="3">
        <v>40578</v>
      </c>
      <c r="C1651" s="33">
        <v>2</v>
      </c>
      <c r="D1651" s="2">
        <v>4</v>
      </c>
      <c r="E1651" s="33">
        <v>35</v>
      </c>
      <c r="F1651" s="92">
        <v>400</v>
      </c>
      <c r="G1651" s="4">
        <v>-10.759583333333333</v>
      </c>
      <c r="H1651" s="37">
        <v>207.23958333333329</v>
      </c>
      <c r="I1651" s="4">
        <v>-10.394885416666668</v>
      </c>
      <c r="J1651" s="37">
        <v>5.3659166666666662</v>
      </c>
      <c r="K1651" s="4">
        <v>6.0127222222222221</v>
      </c>
      <c r="L1651" s="37">
        <v>5.3727847222222218</v>
      </c>
      <c r="M1651" s="4">
        <v>1.9357222222222223</v>
      </c>
      <c r="N1651" s="63">
        <v>120.2685125</v>
      </c>
      <c r="O1651" s="6">
        <v>120.2685125</v>
      </c>
      <c r="P1651" s="37">
        <v>10.391199479999999</v>
      </c>
      <c r="Q1651" s="7">
        <f t="shared" si="58"/>
        <v>10.391199480000001</v>
      </c>
      <c r="R1651" s="60">
        <v>207.23958333333329</v>
      </c>
      <c r="S1651" s="61">
        <v>1512.1443437499995</v>
      </c>
      <c r="T1651" s="91"/>
      <c r="U1651" s="89">
        <v>68964.277561312992</v>
      </c>
      <c r="V1651" s="77">
        <v>6.8718304062366413E-3</v>
      </c>
      <c r="W1651" s="80">
        <v>1.5041962302809444E-4</v>
      </c>
      <c r="X1651" s="86">
        <f t="shared" si="57"/>
        <v>11290.780597254759</v>
      </c>
    </row>
    <row r="1652" spans="1:24" x14ac:dyDescent="0.3">
      <c r="A1652" s="33">
        <v>2011</v>
      </c>
      <c r="B1652" s="3">
        <v>40579</v>
      </c>
      <c r="C1652" s="33">
        <v>2</v>
      </c>
      <c r="D1652" s="2">
        <v>5</v>
      </c>
      <c r="E1652" s="33">
        <v>36</v>
      </c>
      <c r="F1652" s="92">
        <v>401</v>
      </c>
      <c r="G1652" s="4">
        <v>-6.8058750000000003</v>
      </c>
      <c r="H1652" s="37">
        <v>207.13750000000005</v>
      </c>
      <c r="I1652" s="4">
        <v>-6.8647499999999999</v>
      </c>
      <c r="J1652" s="37">
        <v>5.2987499999999992</v>
      </c>
      <c r="K1652" s="4">
        <v>5.9341388888888886</v>
      </c>
      <c r="L1652" s="37">
        <v>5.2102777777777769</v>
      </c>
      <c r="M1652" s="4">
        <v>1.7962013888888884</v>
      </c>
      <c r="N1652" s="63">
        <v>141.58775652173901</v>
      </c>
      <c r="O1652" s="6">
        <v>141.58775652173901</v>
      </c>
      <c r="P1652" s="37">
        <v>12.233182163478249</v>
      </c>
      <c r="Q1652" s="7">
        <f t="shared" si="58"/>
        <v>12.233182163478251</v>
      </c>
      <c r="R1652" s="60">
        <v>207.13750000000005</v>
      </c>
      <c r="S1652" s="61">
        <v>1511.3994825000002</v>
      </c>
      <c r="T1652" s="91"/>
      <c r="U1652" s="89">
        <v>68940.746871420735</v>
      </c>
      <c r="V1652" s="77">
        <v>8.0939435967275764E-3</v>
      </c>
      <c r="W1652" s="80">
        <v>1.7714819669064664E-4</v>
      </c>
      <c r="X1652" s="86">
        <f t="shared" si="57"/>
        <v>11303.013779418237</v>
      </c>
    </row>
    <row r="1653" spans="1:24" x14ac:dyDescent="0.3">
      <c r="A1653" s="33">
        <v>2011</v>
      </c>
      <c r="B1653" s="3">
        <v>40580</v>
      </c>
      <c r="C1653" s="33">
        <v>2</v>
      </c>
      <c r="D1653" s="2">
        <v>6</v>
      </c>
      <c r="E1653" s="33">
        <v>37</v>
      </c>
      <c r="F1653" s="92">
        <v>402</v>
      </c>
      <c r="G1653" s="4">
        <v>-4.1757083333333345</v>
      </c>
      <c r="H1653" s="37">
        <v>207.96666666666661</v>
      </c>
      <c r="I1653" s="4">
        <v>-1.9226562500000004</v>
      </c>
      <c r="J1653" s="37">
        <v>5.0484166666666681</v>
      </c>
      <c r="K1653" s="4">
        <v>5.8300833333333344</v>
      </c>
      <c r="L1653" s="37">
        <v>5.0198333333333318</v>
      </c>
      <c r="M1653" s="4">
        <v>1.6620694444444439</v>
      </c>
      <c r="N1653" s="63">
        <v>97.174559459459502</v>
      </c>
      <c r="O1653" s="6">
        <v>97.174559459459502</v>
      </c>
      <c r="P1653" s="37">
        <v>8.3958819372973004</v>
      </c>
      <c r="Q1653" s="7">
        <f t="shared" si="58"/>
        <v>8.3958819372973004</v>
      </c>
      <c r="R1653" s="60">
        <v>207.96666666666661</v>
      </c>
      <c r="S1653" s="61">
        <v>1517.4495799999995</v>
      </c>
      <c r="T1653" s="91"/>
      <c r="U1653" s="89">
        <v>68917.216181528478</v>
      </c>
      <c r="V1653" s="77">
        <v>5.5328902178728755E-3</v>
      </c>
      <c r="W1653" s="80">
        <v>1.2162480379062802E-4</v>
      </c>
      <c r="X1653" s="86">
        <f t="shared" si="57"/>
        <v>11311.409661355534</v>
      </c>
    </row>
    <row r="1654" spans="1:24" x14ac:dyDescent="0.3">
      <c r="A1654" s="33">
        <v>2011</v>
      </c>
      <c r="B1654" s="3">
        <v>40581</v>
      </c>
      <c r="C1654" s="33">
        <v>2</v>
      </c>
      <c r="D1654" s="2">
        <v>7</v>
      </c>
      <c r="E1654" s="33">
        <v>38</v>
      </c>
      <c r="F1654" s="92">
        <v>403</v>
      </c>
      <c r="G1654" s="4">
        <v>-4.9620624999999992</v>
      </c>
      <c r="H1654" s="37">
        <v>209.88124999999999</v>
      </c>
      <c r="I1654" s="4">
        <v>-3.0560312500000002</v>
      </c>
      <c r="J1654" s="37">
        <v>4.9216180555555553</v>
      </c>
      <c r="K1654" s="4">
        <v>5.6950277777777778</v>
      </c>
      <c r="L1654" s="37">
        <v>5.0667638888888895</v>
      </c>
      <c r="M1654" s="4">
        <v>1.6586527777777775</v>
      </c>
      <c r="N1654" s="63">
        <v>101.41858999999999</v>
      </c>
      <c r="O1654" s="6">
        <v>101.41858999999999</v>
      </c>
      <c r="P1654" s="37">
        <v>8.7625661759999982</v>
      </c>
      <c r="Q1654" s="7">
        <f t="shared" si="58"/>
        <v>8.7625661759999982</v>
      </c>
      <c r="R1654" s="60">
        <v>209.88124999999999</v>
      </c>
      <c r="S1654" s="61">
        <v>1531.4195287499999</v>
      </c>
      <c r="T1654" s="91"/>
      <c r="U1654" s="89">
        <v>68893.685491636221</v>
      </c>
      <c r="V1654" s="77">
        <v>5.7218587144127137E-3</v>
      </c>
      <c r="W1654" s="80">
        <v>1.2698304449292893E-4</v>
      </c>
      <c r="X1654" s="86">
        <f t="shared" si="57"/>
        <v>11320.172227531533</v>
      </c>
    </row>
    <row r="1655" spans="1:24" x14ac:dyDescent="0.3">
      <c r="A1655" s="33">
        <v>2011</v>
      </c>
      <c r="B1655" s="3">
        <v>40582</v>
      </c>
      <c r="C1655" s="33">
        <v>2</v>
      </c>
      <c r="D1655" s="2">
        <v>8</v>
      </c>
      <c r="E1655" s="33">
        <v>39</v>
      </c>
      <c r="F1655" s="92">
        <v>404</v>
      </c>
      <c r="G1655" s="4">
        <v>-14.221666666666662</v>
      </c>
      <c r="H1655" s="37">
        <v>210.10833333333332</v>
      </c>
      <c r="I1655" s="4">
        <v>-13.954583333333337</v>
      </c>
      <c r="J1655" s="37">
        <v>5.130472222222223</v>
      </c>
      <c r="K1655" s="4">
        <v>5.8953750000000014</v>
      </c>
      <c r="L1655" s="37">
        <v>5.183937499999999</v>
      </c>
      <c r="M1655" s="4">
        <v>1.7188125000000001</v>
      </c>
      <c r="N1655" s="63">
        <v>80.370388888888897</v>
      </c>
      <c r="O1655" s="6">
        <v>80.370388888888897</v>
      </c>
      <c r="P1655" s="37">
        <v>6.9440016</v>
      </c>
      <c r="Q1655" s="7">
        <f t="shared" si="58"/>
        <v>6.9440016000000009</v>
      </c>
      <c r="R1655" s="60">
        <v>210.10833333333332</v>
      </c>
      <c r="S1655" s="61">
        <v>1533.0764649999996</v>
      </c>
      <c r="T1655" s="91"/>
      <c r="U1655" s="89">
        <v>68870.154801743964</v>
      </c>
      <c r="V1655" s="77">
        <v>4.5294554828352943E-3</v>
      </c>
      <c r="W1655" s="80">
        <v>1.0066601792031542E-4</v>
      </c>
      <c r="X1655" s="86">
        <f t="shared" si="57"/>
        <v>11327.116229131534</v>
      </c>
    </row>
    <row r="1656" spans="1:24" x14ac:dyDescent="0.3">
      <c r="A1656" s="33">
        <v>2011</v>
      </c>
      <c r="B1656" s="3">
        <v>40583</v>
      </c>
      <c r="C1656" s="33">
        <v>2</v>
      </c>
      <c r="D1656" s="2">
        <v>9</v>
      </c>
      <c r="E1656" s="33">
        <v>40</v>
      </c>
      <c r="F1656" s="92">
        <v>405</v>
      </c>
      <c r="G1656" s="4">
        <v>-13.144166666666665</v>
      </c>
      <c r="H1656" s="37">
        <v>211.2083333333334</v>
      </c>
      <c r="I1656" s="4">
        <v>-12.675531250000001</v>
      </c>
      <c r="J1656" s="37">
        <v>5.1101041666666669</v>
      </c>
      <c r="K1656" s="4">
        <v>5.9091319444444439</v>
      </c>
      <c r="L1656" s="37">
        <v>5.1488958333333334</v>
      </c>
      <c r="M1656" s="4">
        <v>1.7194861111111113</v>
      </c>
      <c r="N1656" s="63">
        <v>100.47879268292699</v>
      </c>
      <c r="O1656" s="6">
        <v>100.47879268292699</v>
      </c>
      <c r="P1656" s="37">
        <v>8.681367687804892</v>
      </c>
      <c r="Q1656" s="7">
        <f t="shared" si="58"/>
        <v>8.681367687804892</v>
      </c>
      <c r="R1656" s="60">
        <v>211.2083333333334</v>
      </c>
      <c r="S1656" s="61">
        <v>1541.1027250000004</v>
      </c>
      <c r="T1656" s="91"/>
      <c r="U1656" s="89">
        <v>68846.624111851706</v>
      </c>
      <c r="V1656" s="77">
        <v>5.6332180502794774E-3</v>
      </c>
      <c r="W1656" s="80">
        <v>1.2589832102831124E-4</v>
      </c>
      <c r="X1656" s="86">
        <f t="shared" ref="X1656:X1719" si="59">X1655+Q1656</f>
        <v>11335.797596819339</v>
      </c>
    </row>
    <row r="1657" spans="1:24" x14ac:dyDescent="0.3">
      <c r="A1657" s="33">
        <v>2011</v>
      </c>
      <c r="B1657" s="3">
        <v>40584</v>
      </c>
      <c r="C1657" s="33">
        <v>2</v>
      </c>
      <c r="D1657" s="2">
        <v>10</v>
      </c>
      <c r="E1657" s="33">
        <v>41</v>
      </c>
      <c r="F1657" s="92">
        <v>406</v>
      </c>
      <c r="G1657" s="4">
        <v>-15.538958333333333</v>
      </c>
      <c r="H1657" s="37">
        <v>211.84583333333333</v>
      </c>
      <c r="I1657" s="4">
        <v>-15.307812500000001</v>
      </c>
      <c r="J1657" s="37">
        <v>5.2072499999999993</v>
      </c>
      <c r="K1657" s="4">
        <v>5.8461250000000007</v>
      </c>
      <c r="L1657" s="37">
        <v>5.1036666666666664</v>
      </c>
      <c r="M1657" s="4">
        <v>1.6955069444444444</v>
      </c>
      <c r="N1657" s="63">
        <v>108.45958043478301</v>
      </c>
      <c r="O1657" s="6">
        <v>108.45958043478301</v>
      </c>
      <c r="P1657" s="37">
        <v>9.3709077495652515</v>
      </c>
      <c r="Q1657" s="7">
        <f t="shared" si="58"/>
        <v>9.3709077495652515</v>
      </c>
      <c r="R1657" s="60">
        <v>211.84583333333333</v>
      </c>
      <c r="S1657" s="61">
        <v>1545.7543075000001</v>
      </c>
      <c r="T1657" s="91"/>
      <c r="U1657" s="89">
        <v>68823.093421959449</v>
      </c>
      <c r="V1657" s="77">
        <v>6.0623526676248651E-3</v>
      </c>
      <c r="W1657" s="80">
        <v>1.3594781100592261E-4</v>
      </c>
      <c r="X1657" s="86">
        <f t="shared" si="59"/>
        <v>11345.168504568905</v>
      </c>
    </row>
    <row r="1658" spans="1:24" x14ac:dyDescent="0.3">
      <c r="A1658" s="33">
        <v>2011</v>
      </c>
      <c r="B1658" s="3">
        <v>40585</v>
      </c>
      <c r="C1658" s="33">
        <v>2</v>
      </c>
      <c r="D1658" s="2">
        <v>11</v>
      </c>
      <c r="E1658" s="33">
        <v>42</v>
      </c>
      <c r="F1658" s="92">
        <v>407</v>
      </c>
      <c r="G1658" s="4">
        <v>-13.500000000000005</v>
      </c>
      <c r="H1658" s="37">
        <v>211.79999999999998</v>
      </c>
      <c r="I1658" s="4">
        <v>-13.665812500000001</v>
      </c>
      <c r="J1658" s="37">
        <v>5.1549097222222224</v>
      </c>
      <c r="K1658" s="4">
        <v>5.8244930555555543</v>
      </c>
      <c r="L1658" s="37">
        <v>5.0683541666666665</v>
      </c>
      <c r="M1658" s="4">
        <v>1.7165347222222216</v>
      </c>
      <c r="N1658" s="63">
        <v>112.035258536585</v>
      </c>
      <c r="O1658" s="6">
        <v>112.035258536585</v>
      </c>
      <c r="P1658" s="37">
        <v>9.679846337560944</v>
      </c>
      <c r="Q1658" s="7">
        <f t="shared" si="58"/>
        <v>9.679846337560944</v>
      </c>
      <c r="R1658" s="60">
        <v>211.79999999999998</v>
      </c>
      <c r="S1658" s="61">
        <v>1545.4198799999999</v>
      </c>
      <c r="T1658" s="91"/>
      <c r="U1658" s="89">
        <v>68799.562732067192</v>
      </c>
      <c r="V1658" s="77">
        <v>6.2635704786979602E-3</v>
      </c>
      <c r="W1658" s="80">
        <v>1.4048108293679984E-4</v>
      </c>
      <c r="X1658" s="86">
        <f t="shared" si="59"/>
        <v>11354.848350906466</v>
      </c>
    </row>
    <row r="1659" spans="1:24" x14ac:dyDescent="0.3">
      <c r="A1659" s="33">
        <v>2011</v>
      </c>
      <c r="B1659" s="3">
        <v>40586</v>
      </c>
      <c r="C1659" s="33">
        <v>2</v>
      </c>
      <c r="D1659" s="2">
        <v>12</v>
      </c>
      <c r="E1659" s="33">
        <v>43</v>
      </c>
      <c r="F1659" s="92">
        <v>408</v>
      </c>
      <c r="G1659" s="4">
        <v>-7.214291666666667</v>
      </c>
      <c r="H1659" s="37">
        <v>217.24583333333331</v>
      </c>
      <c r="I1659" s="4">
        <v>-6.5715312500000014</v>
      </c>
      <c r="J1659" s="37">
        <v>5.1120069444444445</v>
      </c>
      <c r="K1659" s="4">
        <v>5.7975972222222225</v>
      </c>
      <c r="L1659" s="37">
        <v>4.9640902777777782</v>
      </c>
      <c r="M1659" s="4">
        <v>1.7259722222222218</v>
      </c>
      <c r="N1659" s="63">
        <v>95.326815384615401</v>
      </c>
      <c r="O1659" s="6">
        <v>95.326815384615401</v>
      </c>
      <c r="P1659" s="37">
        <v>8.2362368492307709</v>
      </c>
      <c r="Q1659" s="7">
        <f t="shared" si="58"/>
        <v>8.2362368492307692</v>
      </c>
      <c r="R1659" s="60">
        <v>217.24583333333331</v>
      </c>
      <c r="S1659" s="61">
        <v>1585.1559474999999</v>
      </c>
      <c r="T1659" s="91"/>
      <c r="U1659" s="89">
        <v>68776.032042174935</v>
      </c>
      <c r="V1659" s="77">
        <v>5.1958527249135354E-3</v>
      </c>
      <c r="W1659" s="80">
        <v>1.1957409298318831E-4</v>
      </c>
      <c r="X1659" s="86">
        <f t="shared" si="59"/>
        <v>11363.084587755697</v>
      </c>
    </row>
    <row r="1660" spans="1:24" x14ac:dyDescent="0.3">
      <c r="A1660" s="33">
        <v>2011</v>
      </c>
      <c r="B1660" s="3">
        <v>40587</v>
      </c>
      <c r="C1660" s="33">
        <v>2</v>
      </c>
      <c r="D1660" s="2">
        <v>13</v>
      </c>
      <c r="E1660" s="33">
        <v>44</v>
      </c>
      <c r="F1660" s="92">
        <v>409</v>
      </c>
      <c r="G1660" s="4">
        <v>-0.99074999999999969</v>
      </c>
      <c r="H1660" s="37">
        <v>215.89374999999998</v>
      </c>
      <c r="I1660" s="4">
        <v>3.7062499999999748E-2</v>
      </c>
      <c r="J1660" s="37">
        <v>5.0748402777777786</v>
      </c>
      <c r="K1660" s="4">
        <v>5.7527152777777779</v>
      </c>
      <c r="L1660" s="37">
        <v>4.9955902777777785</v>
      </c>
      <c r="M1660" s="4">
        <v>1.6233194444444443</v>
      </c>
      <c r="N1660" s="63">
        <v>101.876827659575</v>
      </c>
      <c r="O1660" s="6">
        <v>101.876827659575</v>
      </c>
      <c r="P1660" s="37">
        <v>8.8021579097872795</v>
      </c>
      <c r="Q1660" s="7">
        <f t="shared" si="58"/>
        <v>8.8021579097872813</v>
      </c>
      <c r="R1660" s="60">
        <v>215.89374999999998</v>
      </c>
      <c r="S1660" s="61">
        <v>1575.2903362499999</v>
      </c>
      <c r="T1660" s="91"/>
      <c r="U1660" s="89">
        <v>68752.501352282678</v>
      </c>
      <c r="V1660" s="77">
        <v>5.5876416602294006E-3</v>
      </c>
      <c r="W1660" s="80">
        <v>1.2783694004176371E-4</v>
      </c>
      <c r="X1660" s="86">
        <f t="shared" si="59"/>
        <v>11371.886745665484</v>
      </c>
    </row>
    <row r="1661" spans="1:24" x14ac:dyDescent="0.3">
      <c r="A1661" s="33">
        <v>2011</v>
      </c>
      <c r="B1661" s="3">
        <v>40588</v>
      </c>
      <c r="C1661" s="33">
        <v>2</v>
      </c>
      <c r="D1661" s="2">
        <v>14</v>
      </c>
      <c r="E1661" s="33">
        <v>45</v>
      </c>
      <c r="F1661" s="92">
        <v>410</v>
      </c>
      <c r="G1661" s="4">
        <v>-1.7625000000000004</v>
      </c>
      <c r="H1661" s="37">
        <v>213.92291666666685</v>
      </c>
      <c r="I1661" s="4">
        <v>-1.2149062500000003</v>
      </c>
      <c r="J1661" s="37">
        <v>5.1283680555555549</v>
      </c>
      <c r="K1661" s="4">
        <v>5.7139236111111105</v>
      </c>
      <c r="L1661" s="37">
        <v>4.8358055555555559</v>
      </c>
      <c r="M1661" s="4">
        <v>1.6750902777777774</v>
      </c>
      <c r="N1661" s="63">
        <v>102.753053846154</v>
      </c>
      <c r="O1661" s="6">
        <v>102.753053846154</v>
      </c>
      <c r="P1661" s="37">
        <v>8.8778638523077049</v>
      </c>
      <c r="Q1661" s="7">
        <f t="shared" si="58"/>
        <v>8.8778638523077067</v>
      </c>
      <c r="R1661" s="60">
        <v>213.92291666666685</v>
      </c>
      <c r="S1661" s="61">
        <v>1560.9099537500013</v>
      </c>
      <c r="T1661" s="91"/>
      <c r="U1661" s="89">
        <v>68728.97066239042</v>
      </c>
      <c r="V1661" s="77">
        <v>5.687620756712532E-3</v>
      </c>
      <c r="W1661" s="80">
        <v>1.2898365902606679E-4</v>
      </c>
      <c r="X1661" s="86">
        <f t="shared" si="59"/>
        <v>11380.764609517792</v>
      </c>
    </row>
    <row r="1662" spans="1:24" x14ac:dyDescent="0.3">
      <c r="A1662" s="33">
        <v>2011</v>
      </c>
      <c r="B1662" s="3">
        <v>40589</v>
      </c>
      <c r="C1662" s="33">
        <v>2</v>
      </c>
      <c r="D1662" s="2">
        <v>15</v>
      </c>
      <c r="E1662" s="33">
        <v>46</v>
      </c>
      <c r="F1662" s="92">
        <v>411</v>
      </c>
      <c r="G1662" s="4">
        <v>-10.199270833333335</v>
      </c>
      <c r="H1662" s="37">
        <v>212.71875000000003</v>
      </c>
      <c r="I1662" s="4">
        <v>-11.262947916666668</v>
      </c>
      <c r="J1662" s="37">
        <v>5.103958333333332</v>
      </c>
      <c r="K1662" s="4">
        <v>5.7140555555555546</v>
      </c>
      <c r="L1662" s="37">
        <v>4.9129791666666671</v>
      </c>
      <c r="M1662" s="4">
        <v>1.6625972222222216</v>
      </c>
      <c r="N1662" s="63">
        <v>92.164124000000001</v>
      </c>
      <c r="O1662" s="6">
        <v>92.164124000000001</v>
      </c>
      <c r="P1662" s="37">
        <v>7.9629803135999992</v>
      </c>
      <c r="Q1662" s="7">
        <f t="shared" si="58"/>
        <v>7.962980313600001</v>
      </c>
      <c r="R1662" s="60">
        <v>212.71875000000003</v>
      </c>
      <c r="S1662" s="61">
        <v>1552.12363125</v>
      </c>
      <c r="T1662" s="91"/>
      <c r="U1662" s="89">
        <v>68705.439972498163</v>
      </c>
      <c r="V1662" s="77">
        <v>5.1303776021933431E-3</v>
      </c>
      <c r="W1662" s="80">
        <v>1.1573398676809161E-4</v>
      </c>
      <c r="X1662" s="86">
        <f t="shared" si="59"/>
        <v>11388.727589831391</v>
      </c>
    </row>
    <row r="1663" spans="1:24" x14ac:dyDescent="0.3">
      <c r="A1663" s="33">
        <v>2011</v>
      </c>
      <c r="B1663" s="3">
        <v>40590</v>
      </c>
      <c r="C1663" s="33">
        <v>2</v>
      </c>
      <c r="D1663" s="2">
        <v>16</v>
      </c>
      <c r="E1663" s="33">
        <v>47</v>
      </c>
      <c r="F1663" s="92">
        <v>412</v>
      </c>
      <c r="G1663" s="4">
        <v>-1.5124166666666661</v>
      </c>
      <c r="H1663" s="37">
        <v>213.08125000000015</v>
      </c>
      <c r="I1663" s="4">
        <v>-1.2371249999999991</v>
      </c>
      <c r="J1663" s="37">
        <v>4.936826388888889</v>
      </c>
      <c r="K1663" s="4">
        <v>5.7158888888888884</v>
      </c>
      <c r="L1663" s="37">
        <v>4.9079652777777776</v>
      </c>
      <c r="M1663" s="4">
        <v>1.5663958333333337</v>
      </c>
      <c r="N1663" s="63">
        <v>120.290327906977</v>
      </c>
      <c r="O1663" s="6">
        <v>120.290327906977</v>
      </c>
      <c r="P1663" s="37">
        <v>10.393084331162811</v>
      </c>
      <c r="Q1663" s="7">
        <f t="shared" si="58"/>
        <v>10.393084331162814</v>
      </c>
      <c r="R1663" s="60">
        <v>213.08125000000015</v>
      </c>
      <c r="S1663" s="61">
        <v>1554.7686487500011</v>
      </c>
      <c r="T1663" s="91"/>
      <c r="U1663" s="89">
        <v>68681.909282605906</v>
      </c>
      <c r="V1663" s="77">
        <v>6.6846500535746051E-3</v>
      </c>
      <c r="W1663" s="80">
        <v>1.5110848128209215E-4</v>
      </c>
      <c r="X1663" s="86">
        <f t="shared" si="59"/>
        <v>11399.120674162554</v>
      </c>
    </row>
    <row r="1664" spans="1:24" x14ac:dyDescent="0.3">
      <c r="A1664" s="33">
        <v>2011</v>
      </c>
      <c r="B1664" s="3">
        <v>40591</v>
      </c>
      <c r="C1664" s="33">
        <v>2</v>
      </c>
      <c r="D1664" s="2">
        <v>17</v>
      </c>
      <c r="E1664" s="33">
        <v>48</v>
      </c>
      <c r="F1664" s="92">
        <v>413</v>
      </c>
      <c r="G1664" s="4">
        <v>4.3403125000000005</v>
      </c>
      <c r="H1664" s="37">
        <v>210.04583333333326</v>
      </c>
      <c r="I1664" s="4">
        <v>3.3180208333333332</v>
      </c>
      <c r="J1664" s="37">
        <v>4.7723263888888887</v>
      </c>
      <c r="K1664" s="4">
        <v>5.6157916666666665</v>
      </c>
      <c r="L1664" s="37">
        <v>4.8389305555555557</v>
      </c>
      <c r="M1664" s="4">
        <v>1.5581875000000001</v>
      </c>
      <c r="N1664" s="63">
        <v>83.149737500000001</v>
      </c>
      <c r="O1664" s="6">
        <v>83.149737500000001</v>
      </c>
      <c r="P1664" s="37">
        <v>7.1841373199999996</v>
      </c>
      <c r="Q1664" s="7">
        <f t="shared" si="58"/>
        <v>7.1841373200000014</v>
      </c>
      <c r="R1664" s="60">
        <v>210.04583333333326</v>
      </c>
      <c r="S1664" s="61">
        <v>1532.6204274999993</v>
      </c>
      <c r="T1664" s="91"/>
      <c r="U1664" s="89">
        <v>68658.378592713649</v>
      </c>
      <c r="V1664" s="77">
        <v>4.6874863411018987E-3</v>
      </c>
      <c r="W1664" s="80">
        <v>1.0449083278623668E-4</v>
      </c>
      <c r="X1664" s="86">
        <f t="shared" si="59"/>
        <v>11406.304811482554</v>
      </c>
    </row>
    <row r="1665" spans="1:24" x14ac:dyDescent="0.3">
      <c r="A1665" s="33">
        <v>2011</v>
      </c>
      <c r="B1665" s="3">
        <v>40592</v>
      </c>
      <c r="C1665" s="33">
        <v>2</v>
      </c>
      <c r="D1665" s="2">
        <v>18</v>
      </c>
      <c r="E1665" s="33">
        <v>49</v>
      </c>
      <c r="F1665" s="92">
        <v>414</v>
      </c>
      <c r="G1665" s="4">
        <v>3.6884791666666668</v>
      </c>
      <c r="H1665" s="37">
        <v>197.92083333333335</v>
      </c>
      <c r="I1665" s="4">
        <v>2.5657708333333336</v>
      </c>
      <c r="J1665" s="37">
        <v>4.8851597222222232</v>
      </c>
      <c r="K1665" s="4">
        <v>5.5824999999999996</v>
      </c>
      <c r="L1665" s="37">
        <v>4.4909097222222227</v>
      </c>
      <c r="M1665" s="4">
        <v>1.4810347222222224</v>
      </c>
      <c r="N1665" s="63">
        <v>113.565144</v>
      </c>
      <c r="O1665" s="6">
        <v>113.565144</v>
      </c>
      <c r="P1665" s="37">
        <v>9.8120284416000008</v>
      </c>
      <c r="Q1665" s="7">
        <f t="shared" si="58"/>
        <v>9.8120284416000025</v>
      </c>
      <c r="R1665" s="60">
        <v>197.92083333333335</v>
      </c>
      <c r="S1665" s="61">
        <v>1444.1491524999999</v>
      </c>
      <c r="T1665" s="91"/>
      <c r="U1665" s="89">
        <v>68634.847902821391</v>
      </c>
      <c r="V1665" s="77">
        <v>6.794331752100655E-3</v>
      </c>
      <c r="W1665" s="80">
        <v>1.4276495024028251E-4</v>
      </c>
      <c r="X1665" s="86">
        <f t="shared" si="59"/>
        <v>11416.116839924154</v>
      </c>
    </row>
    <row r="1666" spans="1:24" x14ac:dyDescent="0.3">
      <c r="A1666" s="33">
        <v>2011</v>
      </c>
      <c r="B1666" s="3">
        <v>40593</v>
      </c>
      <c r="C1666" s="33">
        <v>2</v>
      </c>
      <c r="D1666" s="2">
        <v>19</v>
      </c>
      <c r="E1666" s="33">
        <v>50</v>
      </c>
      <c r="F1666" s="92">
        <v>415</v>
      </c>
      <c r="G1666" s="4">
        <v>-5.9830624999999991</v>
      </c>
      <c r="H1666" s="37">
        <v>197.63750000000002</v>
      </c>
      <c r="I1666" s="4">
        <v>-3.7803333333333331</v>
      </c>
      <c r="J1666" s="37">
        <v>5.0939583333333331</v>
      </c>
      <c r="K1666" s="4">
        <v>5.5680486111111103</v>
      </c>
      <c r="L1666" s="37">
        <v>4.5775555555555547</v>
      </c>
      <c r="M1666" s="4">
        <v>1.4657777777777774</v>
      </c>
      <c r="N1666" s="63" t="s">
        <v>27</v>
      </c>
      <c r="O1666" s="6">
        <v>81.658056999999999</v>
      </c>
      <c r="P1666" s="37" t="s">
        <v>27</v>
      </c>
      <c r="Q1666" s="7">
        <f t="shared" si="58"/>
        <v>7.0552561247999988</v>
      </c>
      <c r="R1666" s="60">
        <v>197.63750000000002</v>
      </c>
      <c r="S1666" s="61">
        <v>1442.0817824999999</v>
      </c>
      <c r="T1666" s="91"/>
      <c r="U1666" s="89">
        <v>68611.317212929134</v>
      </c>
      <c r="V1666" s="77" t="s">
        <v>27</v>
      </c>
      <c r="W1666" s="80" t="s">
        <v>27</v>
      </c>
      <c r="X1666" s="86">
        <f t="shared" si="59"/>
        <v>11423.172096048955</v>
      </c>
    </row>
    <row r="1667" spans="1:24" x14ac:dyDescent="0.3">
      <c r="A1667" s="33">
        <v>2011</v>
      </c>
      <c r="B1667" s="3">
        <v>40594</v>
      </c>
      <c r="C1667" s="33">
        <v>2</v>
      </c>
      <c r="D1667" s="2">
        <v>20</v>
      </c>
      <c r="E1667" s="33">
        <v>51</v>
      </c>
      <c r="F1667" s="92">
        <v>416</v>
      </c>
      <c r="G1667" s="4">
        <v>-6.7990833333333329</v>
      </c>
      <c r="H1667" s="37">
        <v>197.22708333333333</v>
      </c>
      <c r="I1667" s="4">
        <v>-5.4983020833333338</v>
      </c>
      <c r="J1667" s="37">
        <v>4.9551249999999998</v>
      </c>
      <c r="K1667" s="4">
        <v>5.5417916666666658</v>
      </c>
      <c r="L1667" s="37">
        <v>4.606694444444444</v>
      </c>
      <c r="M1667" s="4">
        <v>1.4405277777777774</v>
      </c>
      <c r="N1667" s="63">
        <v>49.750970000000002</v>
      </c>
      <c r="O1667" s="6">
        <v>49.750970000000002</v>
      </c>
      <c r="P1667" s="37">
        <v>4.2984838080000003</v>
      </c>
      <c r="Q1667" s="7">
        <f t="shared" si="58"/>
        <v>4.2984838080000003</v>
      </c>
      <c r="R1667" s="60">
        <v>197.22708333333333</v>
      </c>
      <c r="S1667" s="61">
        <v>1439.0871362499997</v>
      </c>
      <c r="T1667" s="91"/>
      <c r="U1667" s="89">
        <v>68587.786523036877</v>
      </c>
      <c r="V1667" s="77">
        <v>2.9869517277467091E-3</v>
      </c>
      <c r="W1667" s="80">
        <v>6.258881643618933E-5</v>
      </c>
      <c r="X1667" s="86">
        <f t="shared" si="59"/>
        <v>11427.470579856954</v>
      </c>
    </row>
    <row r="1668" spans="1:24" x14ac:dyDescent="0.3">
      <c r="A1668" s="33">
        <v>2011</v>
      </c>
      <c r="B1668" s="3">
        <v>40595</v>
      </c>
      <c r="C1668" s="33">
        <v>2</v>
      </c>
      <c r="D1668" s="2">
        <v>21</v>
      </c>
      <c r="E1668" s="33">
        <v>52</v>
      </c>
      <c r="F1668" s="92">
        <v>417</v>
      </c>
      <c r="G1668" s="4">
        <v>-11.197500000000003</v>
      </c>
      <c r="H1668" s="37">
        <v>200.46041666666667</v>
      </c>
      <c r="I1668" s="4">
        <v>-9.0806354166666701</v>
      </c>
      <c r="J1668" s="37">
        <v>4.8587152777777778</v>
      </c>
      <c r="K1668" s="4">
        <v>5.6356319444444436</v>
      </c>
      <c r="L1668" s="37">
        <v>4.5803611111111113</v>
      </c>
      <c r="M1668" s="4">
        <v>1.3653819444444446</v>
      </c>
      <c r="N1668" s="63">
        <v>78.108417073170799</v>
      </c>
      <c r="O1668" s="6">
        <v>78.108417073170799</v>
      </c>
      <c r="P1668" s="37">
        <v>6.748567235121957</v>
      </c>
      <c r="Q1668" s="7">
        <f t="shared" si="58"/>
        <v>6.7485672351219561</v>
      </c>
      <c r="R1668" s="60">
        <v>200.46041666666667</v>
      </c>
      <c r="S1668" s="61">
        <v>1462.6794762500001</v>
      </c>
      <c r="T1668" s="91"/>
      <c r="U1668" s="89">
        <v>68564.25583314462</v>
      </c>
      <c r="V1668" s="77">
        <v>4.6138387423223107E-3</v>
      </c>
      <c r="W1668" s="80">
        <v>9.8299754392374444E-5</v>
      </c>
      <c r="X1668" s="86">
        <f t="shared" si="59"/>
        <v>11434.219147092075</v>
      </c>
    </row>
    <row r="1669" spans="1:24" x14ac:dyDescent="0.3">
      <c r="A1669" s="33">
        <v>2011</v>
      </c>
      <c r="B1669" s="3">
        <v>40596</v>
      </c>
      <c r="C1669" s="33">
        <v>2</v>
      </c>
      <c r="D1669" s="2">
        <v>22</v>
      </c>
      <c r="E1669" s="33">
        <v>53</v>
      </c>
      <c r="F1669" s="92">
        <v>418</v>
      </c>
      <c r="G1669" s="4">
        <v>-10.942020833333332</v>
      </c>
      <c r="H1669" s="37">
        <v>199.67083333333338</v>
      </c>
      <c r="I1669" s="4">
        <v>-11.965947916666664</v>
      </c>
      <c r="J1669" s="37">
        <v>4.8878819444444455</v>
      </c>
      <c r="K1669" s="4">
        <v>5.6314166666666674</v>
      </c>
      <c r="L1669" s="37">
        <v>4.531493055555555</v>
      </c>
      <c r="M1669" s="4">
        <v>1.1646041666666667</v>
      </c>
      <c r="N1669" s="63">
        <v>77.798291176470599</v>
      </c>
      <c r="O1669" s="6">
        <v>77.798291176470599</v>
      </c>
      <c r="P1669" s="37">
        <v>6.7217723576470592</v>
      </c>
      <c r="Q1669" s="7">
        <f t="shared" si="58"/>
        <v>6.7217723576470583</v>
      </c>
      <c r="R1669" s="60">
        <v>199.67083333333338</v>
      </c>
      <c r="S1669" s="61">
        <v>1456.9182025000002</v>
      </c>
      <c r="T1669" s="91"/>
      <c r="U1669" s="89">
        <v>68540.725143252363</v>
      </c>
      <c r="V1669" s="77">
        <v>4.6136923446442133E-3</v>
      </c>
      <c r="W1669" s="80">
        <v>9.7945417616847555E-5</v>
      </c>
      <c r="X1669" s="86">
        <f t="shared" si="59"/>
        <v>11440.940919449722</v>
      </c>
    </row>
    <row r="1670" spans="1:24" x14ac:dyDescent="0.3">
      <c r="A1670" s="33">
        <v>2011</v>
      </c>
      <c r="B1670" s="3">
        <v>40597</v>
      </c>
      <c r="C1670" s="33">
        <v>2</v>
      </c>
      <c r="D1670" s="2">
        <v>23</v>
      </c>
      <c r="E1670" s="33">
        <v>54</v>
      </c>
      <c r="F1670" s="92">
        <v>419</v>
      </c>
      <c r="G1670" s="4">
        <v>-5.6935833333333354</v>
      </c>
      <c r="H1670" s="37">
        <v>199.51458333333332</v>
      </c>
      <c r="I1670" s="4">
        <v>-7.7861145833333332</v>
      </c>
      <c r="J1670" s="37">
        <v>4.8439305555555565</v>
      </c>
      <c r="K1670" s="4">
        <v>5.6398472222222216</v>
      </c>
      <c r="L1670" s="37">
        <v>4.5588194444444445</v>
      </c>
      <c r="M1670" s="4">
        <v>1.0371736111111109</v>
      </c>
      <c r="N1670" s="63">
        <v>53.684142857142902</v>
      </c>
      <c r="O1670" s="6">
        <v>53.684142857142902</v>
      </c>
      <c r="P1670" s="37">
        <v>4.6383099428571466</v>
      </c>
      <c r="Q1670" s="7">
        <f t="shared" si="58"/>
        <v>4.6383099428571466</v>
      </c>
      <c r="R1670" s="60">
        <v>199.51458333333332</v>
      </c>
      <c r="S1670" s="61">
        <v>1455.77810875</v>
      </c>
      <c r="T1670" s="91"/>
      <c r="U1670" s="89">
        <v>68517.194453360105</v>
      </c>
      <c r="V1670" s="77">
        <v>3.1861379938181783E-3</v>
      </c>
      <c r="W1670" s="80">
        <v>6.7611351092277145E-5</v>
      </c>
      <c r="X1670" s="86">
        <f t="shared" si="59"/>
        <v>11445.579229392579</v>
      </c>
    </row>
    <row r="1671" spans="1:24" x14ac:dyDescent="0.3">
      <c r="A1671" s="33">
        <v>2011</v>
      </c>
      <c r="B1671" s="3">
        <v>40598</v>
      </c>
      <c r="C1671" s="33">
        <v>2</v>
      </c>
      <c r="D1671" s="2">
        <v>24</v>
      </c>
      <c r="E1671" s="33">
        <v>55</v>
      </c>
      <c r="F1671" s="92">
        <v>420</v>
      </c>
      <c r="G1671" s="4">
        <v>-3.1733958333333341</v>
      </c>
      <c r="H1671" s="37">
        <v>215.46250000000009</v>
      </c>
      <c r="I1671" s="4">
        <v>-1.1914687500000003</v>
      </c>
      <c r="J1671" s="37">
        <v>4.9558958333333329</v>
      </c>
      <c r="K1671" s="4">
        <v>5.5590208333333342</v>
      </c>
      <c r="L1671" s="37">
        <v>4.584083333333334</v>
      </c>
      <c r="M1671" s="4">
        <v>1.3420208333333337</v>
      </c>
      <c r="N1671" s="63">
        <v>84.867628571428597</v>
      </c>
      <c r="O1671" s="6">
        <v>84.867628571428597</v>
      </c>
      <c r="P1671" s="37">
        <v>7.3325631085714305</v>
      </c>
      <c r="Q1671" s="7">
        <f t="shared" si="58"/>
        <v>7.3325631085714296</v>
      </c>
      <c r="R1671" s="60">
        <v>215.46250000000009</v>
      </c>
      <c r="S1671" s="61">
        <v>1572.1436775000006</v>
      </c>
      <c r="T1671" s="91"/>
      <c r="U1671" s="89">
        <v>68493.663763467848</v>
      </c>
      <c r="V1671" s="77">
        <v>4.6640540642134964E-3</v>
      </c>
      <c r="W1671" s="80">
        <v>1.0692401144010465E-4</v>
      </c>
      <c r="X1671" s="86">
        <f t="shared" si="59"/>
        <v>11452.911792501151</v>
      </c>
    </row>
    <row r="1672" spans="1:24" x14ac:dyDescent="0.3">
      <c r="A1672" s="33">
        <v>2011</v>
      </c>
      <c r="B1672" s="3">
        <v>40599</v>
      </c>
      <c r="C1672" s="33">
        <v>2</v>
      </c>
      <c r="D1672" s="2">
        <v>25</v>
      </c>
      <c r="E1672" s="33">
        <v>56</v>
      </c>
      <c r="F1672" s="92">
        <v>421</v>
      </c>
      <c r="G1672" s="4">
        <v>-5.1278333333333341</v>
      </c>
      <c r="H1672" s="37">
        <v>270.11875000000003</v>
      </c>
      <c r="I1672" s="4">
        <v>-4.4572708333333324</v>
      </c>
      <c r="J1672" s="37">
        <v>5.0156111111111121</v>
      </c>
      <c r="K1672" s="4">
        <v>5.256388888888889</v>
      </c>
      <c r="L1672" s="37">
        <v>4.5387777777777787</v>
      </c>
      <c r="M1672" s="4">
        <v>2.4877847222222216</v>
      </c>
      <c r="N1672" s="63">
        <v>43.08811</v>
      </c>
      <c r="O1672" s="6">
        <v>43.08811</v>
      </c>
      <c r="P1672" s="37">
        <v>3.7228127039999999</v>
      </c>
      <c r="Q1672" s="7">
        <f t="shared" si="58"/>
        <v>3.7228127039999999</v>
      </c>
      <c r="R1672" s="60">
        <v>270.11875000000003</v>
      </c>
      <c r="S1672" s="61">
        <v>1970.9484712500002</v>
      </c>
      <c r="T1672" s="91"/>
      <c r="U1672" s="89">
        <v>68470.133073575591</v>
      </c>
      <c r="V1672" s="77">
        <v>1.8888432439022342E-3</v>
      </c>
      <c r="W1672" s="80">
        <v>5.4306306400884853E-5</v>
      </c>
      <c r="X1672" s="86">
        <f t="shared" si="59"/>
        <v>11456.63460520515</v>
      </c>
    </row>
    <row r="1673" spans="1:24" x14ac:dyDescent="0.3">
      <c r="A1673" s="33">
        <v>2011</v>
      </c>
      <c r="B1673" s="3">
        <v>40600</v>
      </c>
      <c r="C1673" s="33">
        <v>2</v>
      </c>
      <c r="D1673" s="2">
        <v>26</v>
      </c>
      <c r="E1673" s="33">
        <v>57</v>
      </c>
      <c r="F1673" s="92">
        <v>422</v>
      </c>
      <c r="G1673" s="4">
        <v>-5.5345208333333318</v>
      </c>
      <c r="H1673" s="37">
        <v>273.58333333333331</v>
      </c>
      <c r="I1673" s="4">
        <v>-4.1911145833333343</v>
      </c>
      <c r="J1673" s="37">
        <v>5.0277986111111117</v>
      </c>
      <c r="K1673" s="4">
        <v>5.3392986111111114</v>
      </c>
      <c r="L1673" s="37">
        <v>4.4820416666666665</v>
      </c>
      <c r="M1673" s="4">
        <v>2.3062916666666666</v>
      </c>
      <c r="N1673" s="63">
        <v>56.704825925925903</v>
      </c>
      <c r="O1673" s="6">
        <v>56.704825925925903</v>
      </c>
      <c r="P1673" s="37">
        <v>4.8992969599999983</v>
      </c>
      <c r="Q1673" s="7">
        <f t="shared" si="58"/>
        <v>4.8992969599999983</v>
      </c>
      <c r="R1673" s="60">
        <v>273.58333333333331</v>
      </c>
      <c r="S1673" s="61">
        <v>1996.2281499999997</v>
      </c>
      <c r="T1673" s="91"/>
      <c r="U1673" s="89">
        <v>68446.602383683334</v>
      </c>
      <c r="V1673" s="77">
        <v>2.4542770624690364E-3</v>
      </c>
      <c r="W1673" s="80">
        <v>7.1494485510109807E-5</v>
      </c>
      <c r="X1673" s="86">
        <f t="shared" si="59"/>
        <v>11461.533902165151</v>
      </c>
    </row>
    <row r="1674" spans="1:24" x14ac:dyDescent="0.3">
      <c r="A1674" s="33">
        <v>2011</v>
      </c>
      <c r="B1674" s="3">
        <v>40601</v>
      </c>
      <c r="C1674" s="33">
        <v>2</v>
      </c>
      <c r="D1674" s="2">
        <v>27</v>
      </c>
      <c r="E1674" s="33">
        <v>58</v>
      </c>
      <c r="F1674" s="92">
        <v>423</v>
      </c>
      <c r="G1674" s="4">
        <v>-1.3062708333333328</v>
      </c>
      <c r="H1674" s="37">
        <v>279.83958333333334</v>
      </c>
      <c r="I1674" s="4">
        <v>0.63989583333333333</v>
      </c>
      <c r="J1674" s="37">
        <v>4.5710902777777784</v>
      </c>
      <c r="K1674" s="4">
        <v>5.1398263888888893</v>
      </c>
      <c r="L1674" s="37">
        <v>4.3769583333333335</v>
      </c>
      <c r="M1674" s="4">
        <v>1.9073402777777773</v>
      </c>
      <c r="N1674" s="63">
        <v>77.667624444444499</v>
      </c>
      <c r="O1674" s="6">
        <v>77.667624444444499</v>
      </c>
      <c r="P1674" s="37">
        <v>6.7104827520000043</v>
      </c>
      <c r="Q1674" s="7">
        <f t="shared" si="58"/>
        <v>6.7104827520000052</v>
      </c>
      <c r="R1674" s="60">
        <v>279.83958333333334</v>
      </c>
      <c r="S1674" s="61">
        <v>2041.87750375</v>
      </c>
      <c r="T1674" s="91"/>
      <c r="U1674" s="89">
        <v>68423.071693791077</v>
      </c>
      <c r="V1674" s="77">
        <v>3.2864276822071356E-3</v>
      </c>
      <c r="W1674" s="80">
        <v>9.7960796400250953E-5</v>
      </c>
      <c r="X1674" s="86">
        <f t="shared" si="59"/>
        <v>11468.24438491715</v>
      </c>
    </row>
    <row r="1675" spans="1:24" x14ac:dyDescent="0.3">
      <c r="A1675" s="33">
        <v>2011</v>
      </c>
      <c r="B1675" s="3">
        <v>40602</v>
      </c>
      <c r="C1675" s="33">
        <v>2</v>
      </c>
      <c r="D1675" s="2">
        <v>28</v>
      </c>
      <c r="E1675" s="33">
        <v>59</v>
      </c>
      <c r="F1675" s="92">
        <v>424</v>
      </c>
      <c r="G1675" s="4">
        <v>-1.931604166666667</v>
      </c>
      <c r="H1675" s="37">
        <v>273.7520833333333</v>
      </c>
      <c r="I1675" s="4">
        <v>-0.25582291666666657</v>
      </c>
      <c r="J1675" s="37">
        <v>4.815534722222222</v>
      </c>
      <c r="K1675" s="4">
        <v>5.3836805555555562</v>
      </c>
      <c r="L1675" s="37">
        <v>4.4755902777777772</v>
      </c>
      <c r="M1675" s="4">
        <v>1.6109583333333335</v>
      </c>
      <c r="N1675" s="63">
        <v>73.136700000000005</v>
      </c>
      <c r="O1675" s="6">
        <v>73.136700000000005</v>
      </c>
      <c r="P1675" s="37">
        <v>6.3190108800000004</v>
      </c>
      <c r="Q1675" s="7">
        <f t="shared" si="58"/>
        <v>6.3190108799999996</v>
      </c>
      <c r="R1675" s="60">
        <v>273.7520833333333</v>
      </c>
      <c r="S1675" s="61">
        <v>1997.4594512499998</v>
      </c>
      <c r="T1675" s="91"/>
      <c r="U1675" s="89">
        <v>68399.541003898819</v>
      </c>
      <c r="V1675" s="77">
        <v>3.163523983450876E-3</v>
      </c>
      <c r="W1675" s="80">
        <v>9.2279974588784487E-5</v>
      </c>
      <c r="X1675" s="86">
        <f t="shared" si="59"/>
        <v>11474.563395797151</v>
      </c>
    </row>
    <row r="1676" spans="1:24" x14ac:dyDescent="0.3">
      <c r="A1676" s="33">
        <v>2011</v>
      </c>
      <c r="B1676" s="3">
        <v>40603</v>
      </c>
      <c r="C1676" s="33">
        <v>3</v>
      </c>
      <c r="D1676" s="2">
        <v>1</v>
      </c>
      <c r="E1676" s="33">
        <v>60</v>
      </c>
      <c r="F1676" s="92">
        <v>425</v>
      </c>
      <c r="G1676" s="4">
        <v>-4.501854166666666</v>
      </c>
      <c r="H1676" s="37">
        <v>272.10833333333341</v>
      </c>
      <c r="I1676" s="4">
        <v>-5.0383854166666664</v>
      </c>
      <c r="J1676" s="37">
        <v>5.0040555555555555</v>
      </c>
      <c r="K1676" s="4">
        <v>5.4654444444444437</v>
      </c>
      <c r="L1676" s="37">
        <v>4.5349027777777779</v>
      </c>
      <c r="M1676" s="4">
        <v>1.4122986111111107</v>
      </c>
      <c r="N1676" s="63">
        <v>96.589603333333301</v>
      </c>
      <c r="O1676" s="6">
        <v>96.589603333333301</v>
      </c>
      <c r="P1676" s="37">
        <v>8.3453417279999975</v>
      </c>
      <c r="Q1676" s="7">
        <f t="shared" si="58"/>
        <v>8.3453417279999957</v>
      </c>
      <c r="R1676" s="60">
        <v>272.10833333333341</v>
      </c>
      <c r="S1676" s="61">
        <v>1985.4656650000004</v>
      </c>
      <c r="T1676" s="91"/>
      <c r="U1676" s="89">
        <v>68376.010314006562</v>
      </c>
      <c r="V1676" s="77">
        <v>4.2032163411901639E-3</v>
      </c>
      <c r="W1676" s="80">
        <v>1.2191646658984763E-4</v>
      </c>
      <c r="X1676" s="86">
        <f t="shared" si="59"/>
        <v>11482.908737525151</v>
      </c>
    </row>
    <row r="1677" spans="1:24" x14ac:dyDescent="0.3">
      <c r="A1677" s="33">
        <v>2011</v>
      </c>
      <c r="B1677" s="3">
        <v>40604</v>
      </c>
      <c r="C1677" s="33">
        <v>3</v>
      </c>
      <c r="D1677" s="2">
        <v>2</v>
      </c>
      <c r="E1677" s="33">
        <v>61</v>
      </c>
      <c r="F1677" s="92">
        <v>426</v>
      </c>
      <c r="G1677" s="4">
        <v>-7.8658125000000014</v>
      </c>
      <c r="H1677" s="37">
        <v>273.39999999999998</v>
      </c>
      <c r="I1677" s="4">
        <v>-6.7308124999999981</v>
      </c>
      <c r="J1677" s="37">
        <v>5.0435902777777768</v>
      </c>
      <c r="K1677" s="4">
        <v>5.4697222222222228</v>
      </c>
      <c r="L1677" s="37">
        <v>4.5344791666666673</v>
      </c>
      <c r="M1677" s="4">
        <v>1.2391458333333334</v>
      </c>
      <c r="N1677" s="63">
        <v>66.737575000000007</v>
      </c>
      <c r="O1677" s="6">
        <v>66.737575000000007</v>
      </c>
      <c r="P1677" s="37">
        <v>5.7661264800000005</v>
      </c>
      <c r="Q1677" s="7">
        <f t="shared" si="58"/>
        <v>5.7661264800000005</v>
      </c>
      <c r="R1677" s="60">
        <v>273.39999999999998</v>
      </c>
      <c r="S1677" s="61">
        <v>1994.8904399999997</v>
      </c>
      <c r="T1677" s="91"/>
      <c r="U1677" s="89">
        <v>68352.479624114305</v>
      </c>
      <c r="V1677" s="77">
        <v>2.8904476979698199E-3</v>
      </c>
      <c r="W1677" s="80">
        <v>8.4267933687561441E-5</v>
      </c>
      <c r="X1677" s="86">
        <f t="shared" si="59"/>
        <v>11488.674864005152</v>
      </c>
    </row>
    <row r="1678" spans="1:24" x14ac:dyDescent="0.3">
      <c r="A1678" s="33">
        <v>2011</v>
      </c>
      <c r="B1678" s="3">
        <v>40605</v>
      </c>
      <c r="C1678" s="33">
        <v>3</v>
      </c>
      <c r="D1678" s="2">
        <v>3</v>
      </c>
      <c r="E1678" s="33">
        <v>62</v>
      </c>
      <c r="F1678" s="92">
        <v>427</v>
      </c>
      <c r="G1678" s="4">
        <v>-7.6560208333333337</v>
      </c>
      <c r="H1678" s="37">
        <v>273.93124999999992</v>
      </c>
      <c r="I1678" s="4">
        <v>-6.6195833333333329</v>
      </c>
      <c r="J1678" s="37">
        <v>5.1244375</v>
      </c>
      <c r="K1678" s="4">
        <v>5.489826388888889</v>
      </c>
      <c r="L1678" s="37">
        <v>4.4588888888888896</v>
      </c>
      <c r="M1678" s="4">
        <v>1.0936458333333334</v>
      </c>
      <c r="N1678" s="63">
        <v>64.686980000000005</v>
      </c>
      <c r="O1678" s="6">
        <v>64.686980000000005</v>
      </c>
      <c r="P1678" s="37">
        <v>5.5889550720000001</v>
      </c>
      <c r="Q1678" s="7">
        <f t="shared" si="58"/>
        <v>5.588955072000001</v>
      </c>
      <c r="R1678" s="60">
        <v>273.93124999999992</v>
      </c>
      <c r="S1678" s="61">
        <v>1998.7667587499993</v>
      </c>
      <c r="T1678" s="91"/>
      <c r="U1678" s="89">
        <v>68328.948934222048</v>
      </c>
      <c r="V1678" s="77">
        <v>2.7962017316594031E-3</v>
      </c>
      <c r="W1678" s="80">
        <v>8.1708793137245616E-5</v>
      </c>
      <c r="X1678" s="86">
        <f t="shared" si="59"/>
        <v>11494.263819077152</v>
      </c>
    </row>
    <row r="1679" spans="1:24" x14ac:dyDescent="0.3">
      <c r="A1679" s="33">
        <v>2011</v>
      </c>
      <c r="B1679" s="3">
        <v>40606</v>
      </c>
      <c r="C1679" s="33">
        <v>3</v>
      </c>
      <c r="D1679" s="2">
        <v>4</v>
      </c>
      <c r="E1679" s="33">
        <v>63</v>
      </c>
      <c r="F1679" s="92">
        <v>428</v>
      </c>
      <c r="G1679" s="4">
        <v>-1.3487916666666659</v>
      </c>
      <c r="H1679" s="37">
        <v>276.125</v>
      </c>
      <c r="I1679" s="4">
        <v>-0.52088541666666699</v>
      </c>
      <c r="J1679" s="37">
        <v>5.0826458333333333</v>
      </c>
      <c r="K1679" s="4">
        <v>5.461423611111111</v>
      </c>
      <c r="L1679" s="37">
        <v>4.3732708333333337</v>
      </c>
      <c r="M1679" s="4">
        <v>0.94745138888888913</v>
      </c>
      <c r="N1679" s="63">
        <v>90.647237500000003</v>
      </c>
      <c r="O1679" s="6">
        <v>90.647237500000003</v>
      </c>
      <c r="P1679" s="37">
        <v>7.8319213200000002</v>
      </c>
      <c r="Q1679" s="7">
        <f t="shared" si="58"/>
        <v>7.8319213200000002</v>
      </c>
      <c r="R1679" s="60">
        <v>276.125</v>
      </c>
      <c r="S1679" s="61">
        <v>2014.7736749999999</v>
      </c>
      <c r="T1679" s="91"/>
      <c r="U1679" s="89">
        <v>68305.41824432979</v>
      </c>
      <c r="V1679" s="77">
        <v>3.8872462039687911E-3</v>
      </c>
      <c r="W1679" s="80">
        <v>1.145424713818009E-4</v>
      </c>
      <c r="X1679" s="86">
        <f t="shared" si="59"/>
        <v>11502.095740397152</v>
      </c>
    </row>
    <row r="1680" spans="1:24" x14ac:dyDescent="0.3">
      <c r="A1680" s="33">
        <v>2011</v>
      </c>
      <c r="B1680" s="3">
        <v>40607</v>
      </c>
      <c r="C1680" s="33">
        <v>3</v>
      </c>
      <c r="D1680" s="2">
        <v>5</v>
      </c>
      <c r="E1680" s="33">
        <v>64</v>
      </c>
      <c r="F1680" s="92">
        <v>429</v>
      </c>
      <c r="G1680" s="4">
        <v>1.188791666666666</v>
      </c>
      <c r="H1680" s="37">
        <v>272.20416666666665</v>
      </c>
      <c r="I1680" s="4">
        <v>3.3886458333333334</v>
      </c>
      <c r="J1680" s="37">
        <v>5.1323680555555553</v>
      </c>
      <c r="K1680" s="4">
        <v>5.4826180555555561</v>
      </c>
      <c r="L1680" s="37">
        <v>4.28767361111111</v>
      </c>
      <c r="M1680" s="4">
        <v>0.89664583333333348</v>
      </c>
      <c r="N1680" s="63">
        <v>69.890230769230797</v>
      </c>
      <c r="O1680" s="6">
        <v>69.890230769230797</v>
      </c>
      <c r="P1680" s="37">
        <v>6.0385159384615408</v>
      </c>
      <c r="Q1680" s="7">
        <f t="shared" si="58"/>
        <v>6.0385159384615408</v>
      </c>
      <c r="R1680" s="60">
        <v>272.20416666666665</v>
      </c>
      <c r="S1680" s="61">
        <v>1986.1649224999999</v>
      </c>
      <c r="T1680" s="91"/>
      <c r="U1680" s="89">
        <v>68281.887554437533</v>
      </c>
      <c r="V1680" s="77">
        <v>3.0402892881930561E-3</v>
      </c>
      <c r="W1680" s="80">
        <v>8.8346340611056149E-5</v>
      </c>
      <c r="X1680" s="86">
        <f t="shared" si="59"/>
        <v>11508.134256335614</v>
      </c>
    </row>
    <row r="1681" spans="1:24" x14ac:dyDescent="0.3">
      <c r="A1681" s="33">
        <v>2011</v>
      </c>
      <c r="B1681" s="3">
        <v>40608</v>
      </c>
      <c r="C1681" s="33">
        <v>3</v>
      </c>
      <c r="D1681" s="2">
        <v>6</v>
      </c>
      <c r="E1681" s="33">
        <v>65</v>
      </c>
      <c r="F1681" s="92">
        <v>430</v>
      </c>
      <c r="G1681" s="4">
        <v>-7.6442916666666649</v>
      </c>
      <c r="H1681" s="37">
        <v>287.77291666666662</v>
      </c>
      <c r="I1681" s="4">
        <v>-6.5623750000000012</v>
      </c>
      <c r="J1681" s="37">
        <v>5.2514722222222225</v>
      </c>
      <c r="K1681" s="4">
        <v>5.5001458333333337</v>
      </c>
      <c r="L1681" s="37">
        <v>4.250506944444445</v>
      </c>
      <c r="M1681" s="4">
        <v>0.87420833333333325</v>
      </c>
      <c r="N1681" s="63">
        <v>88.850233333333307</v>
      </c>
      <c r="O1681" s="6">
        <v>88.850233333333307</v>
      </c>
      <c r="P1681" s="37">
        <v>7.6766601599999973</v>
      </c>
      <c r="Q1681" s="7">
        <f t="shared" si="58"/>
        <v>7.6766601599999982</v>
      </c>
      <c r="R1681" s="60">
        <v>287.77291666666662</v>
      </c>
      <c r="S1681" s="61">
        <v>2099.7638637499995</v>
      </c>
      <c r="T1681" s="91"/>
      <c r="U1681" s="89">
        <v>68258.356864545276</v>
      </c>
      <c r="V1681" s="77">
        <v>3.6559635550114365E-3</v>
      </c>
      <c r="W1681" s="80">
        <v>1.1235459473289835E-4</v>
      </c>
      <c r="X1681" s="86">
        <f t="shared" si="59"/>
        <v>11515.810916495613</v>
      </c>
    </row>
    <row r="1682" spans="1:24" x14ac:dyDescent="0.3">
      <c r="A1682" s="33">
        <v>2011</v>
      </c>
      <c r="B1682" s="3">
        <v>40609</v>
      </c>
      <c r="C1682" s="33">
        <v>3</v>
      </c>
      <c r="D1682" s="2">
        <v>7</v>
      </c>
      <c r="E1682" s="33">
        <v>66</v>
      </c>
      <c r="F1682" s="92">
        <v>431</v>
      </c>
      <c r="G1682" s="4">
        <v>-8.9353333333333307</v>
      </c>
      <c r="H1682" s="37">
        <v>285.01666666666682</v>
      </c>
      <c r="I1682" s="4">
        <v>-9.7181874999999991</v>
      </c>
      <c r="J1682" s="37">
        <v>5.2590694444444441</v>
      </c>
      <c r="K1682" s="4">
        <v>5.5455902777777775</v>
      </c>
      <c r="L1682" s="37">
        <v>4.2145138888888889</v>
      </c>
      <c r="M1682" s="4">
        <v>0.82975694444444448</v>
      </c>
      <c r="N1682" s="63">
        <v>148.26397499999999</v>
      </c>
      <c r="O1682" s="6">
        <v>148.26397499999999</v>
      </c>
      <c r="P1682" s="37">
        <v>12.81000744</v>
      </c>
      <c r="Q1682" s="7">
        <f t="shared" ref="Q1682:Q1745" si="60">O1682*60*60*24/10^6</f>
        <v>12.810007439999998</v>
      </c>
      <c r="R1682" s="60">
        <v>285.01666666666682</v>
      </c>
      <c r="S1682" s="61">
        <v>2079.652610000001</v>
      </c>
      <c r="T1682" s="91"/>
      <c r="U1682" s="89">
        <v>68234.826174653019</v>
      </c>
      <c r="V1682" s="77">
        <v>6.1596861795105255E-3</v>
      </c>
      <c r="W1682" s="80">
        <v>1.8755478022586895E-4</v>
      </c>
      <c r="X1682" s="86">
        <f t="shared" si="59"/>
        <v>11528.620923935614</v>
      </c>
    </row>
    <row r="1683" spans="1:24" x14ac:dyDescent="0.3">
      <c r="A1683" s="33">
        <v>2011</v>
      </c>
      <c r="B1683" s="3">
        <v>40610</v>
      </c>
      <c r="C1683" s="33">
        <v>3</v>
      </c>
      <c r="D1683" s="2">
        <v>8</v>
      </c>
      <c r="E1683" s="33">
        <v>67</v>
      </c>
      <c r="F1683" s="92">
        <v>432</v>
      </c>
      <c r="G1683" s="4">
        <v>-3.5243541666666687</v>
      </c>
      <c r="H1683" s="37">
        <v>282.48124999999999</v>
      </c>
      <c r="I1683" s="4">
        <v>-3.8733854166666672</v>
      </c>
      <c r="J1683" s="37">
        <v>5.3319513888888892</v>
      </c>
      <c r="K1683" s="4">
        <v>5.5378402777777778</v>
      </c>
      <c r="L1683" s="37">
        <v>4.1312638888888884</v>
      </c>
      <c r="M1683" s="4">
        <v>0.76642361111111068</v>
      </c>
      <c r="N1683" s="63">
        <v>47.088724999999997</v>
      </c>
      <c r="O1683" s="6">
        <v>47.088724999999997</v>
      </c>
      <c r="P1683" s="37">
        <v>4.06846584</v>
      </c>
      <c r="Q1683" s="7">
        <f t="shared" si="60"/>
        <v>4.06846584</v>
      </c>
      <c r="R1683" s="60">
        <v>282.48124999999999</v>
      </c>
      <c r="S1683" s="61">
        <v>2061.1526887499999</v>
      </c>
      <c r="T1683" s="91"/>
      <c r="U1683" s="89">
        <v>68211.295484760762</v>
      </c>
      <c r="V1683" s="77">
        <v>1.9738789184353678E-3</v>
      </c>
      <c r="W1683" s="80">
        <v>5.9589497299652509E-5</v>
      </c>
      <c r="X1683" s="86">
        <f t="shared" si="59"/>
        <v>11532.689389775614</v>
      </c>
    </row>
    <row r="1684" spans="1:24" x14ac:dyDescent="0.3">
      <c r="A1684" s="33">
        <v>2011</v>
      </c>
      <c r="B1684" s="3">
        <v>40611</v>
      </c>
      <c r="C1684" s="33">
        <v>3</v>
      </c>
      <c r="D1684" s="2">
        <v>9</v>
      </c>
      <c r="E1684" s="33">
        <v>68</v>
      </c>
      <c r="F1684" s="92">
        <v>433</v>
      </c>
      <c r="G1684" s="4">
        <v>-0.73322916666666715</v>
      </c>
      <c r="H1684" s="37">
        <v>283.63541666666663</v>
      </c>
      <c r="I1684" s="4">
        <v>0.79333333333333333</v>
      </c>
      <c r="J1684" s="37">
        <v>5.2283194444444447</v>
      </c>
      <c r="K1684" s="4">
        <v>5.4948611111111108</v>
      </c>
      <c r="L1684" s="37">
        <v>4.0837777777777768</v>
      </c>
      <c r="M1684" s="4">
        <v>0.72375694444444461</v>
      </c>
      <c r="N1684" s="63">
        <v>65.151250000000005</v>
      </c>
      <c r="O1684" s="6">
        <v>65.151250000000005</v>
      </c>
      <c r="P1684" s="37">
        <v>5.6290680000000002</v>
      </c>
      <c r="Q1684" s="7">
        <f t="shared" si="60"/>
        <v>5.6290680000000011</v>
      </c>
      <c r="R1684" s="60">
        <v>283.63541666666663</v>
      </c>
      <c r="S1684" s="61">
        <v>2069.5741812499996</v>
      </c>
      <c r="T1684" s="91"/>
      <c r="U1684" s="89">
        <v>68187.764794868504</v>
      </c>
      <c r="V1684" s="77">
        <v>2.7199160344183004E-3</v>
      </c>
      <c r="W1684" s="80">
        <v>8.2477577078516202E-5</v>
      </c>
      <c r="X1684" s="86">
        <f t="shared" si="59"/>
        <v>11538.318457775615</v>
      </c>
    </row>
    <row r="1685" spans="1:24" x14ac:dyDescent="0.3">
      <c r="A1685" s="33">
        <v>2011</v>
      </c>
      <c r="B1685" s="3">
        <v>40612</v>
      </c>
      <c r="C1685" s="33">
        <v>3</v>
      </c>
      <c r="D1685" s="2">
        <v>10</v>
      </c>
      <c r="E1685" s="33">
        <v>69</v>
      </c>
      <c r="F1685" s="92">
        <v>434</v>
      </c>
      <c r="G1685" s="4">
        <v>2.3520833333333337</v>
      </c>
      <c r="H1685" s="37">
        <v>282.57083333333333</v>
      </c>
      <c r="I1685" s="4">
        <v>5.0743020833333334</v>
      </c>
      <c r="J1685" s="37">
        <v>5.145104166666667</v>
      </c>
      <c r="K1685" s="4">
        <v>5.5156944444444456</v>
      </c>
      <c r="L1685" s="37">
        <v>3.9761666666666664</v>
      </c>
      <c r="M1685" s="4">
        <v>0.7245069444444443</v>
      </c>
      <c r="N1685" s="63">
        <v>66.273819047619099</v>
      </c>
      <c r="O1685" s="6">
        <v>66.273819047619099</v>
      </c>
      <c r="P1685" s="37">
        <v>5.7260579657142898</v>
      </c>
      <c r="Q1685" s="7">
        <f t="shared" si="60"/>
        <v>5.7260579657142907</v>
      </c>
      <c r="R1685" s="60">
        <v>282.57083333333333</v>
      </c>
      <c r="S1685" s="61">
        <v>2061.8063424999996</v>
      </c>
      <c r="T1685" s="91"/>
      <c r="U1685" s="89">
        <v>68164.234104976247</v>
      </c>
      <c r="V1685" s="77">
        <v>2.777204554900767E-3</v>
      </c>
      <c r="W1685" s="80">
        <v>8.3929676679243335E-5</v>
      </c>
      <c r="X1685" s="86">
        <f t="shared" si="59"/>
        <v>11544.044515741329</v>
      </c>
    </row>
    <row r="1686" spans="1:24" x14ac:dyDescent="0.3">
      <c r="A1686" s="33">
        <v>2011</v>
      </c>
      <c r="B1686" s="3">
        <v>40613</v>
      </c>
      <c r="C1686" s="33">
        <v>3</v>
      </c>
      <c r="D1686" s="2">
        <v>11</v>
      </c>
      <c r="E1686" s="33">
        <v>70</v>
      </c>
      <c r="F1686" s="92">
        <v>435</v>
      </c>
      <c r="G1686" s="4">
        <v>-0.63037499999999991</v>
      </c>
      <c r="H1686" s="37">
        <v>290.91041666666666</v>
      </c>
      <c r="I1686" s="4">
        <v>2.0474166666666664</v>
      </c>
      <c r="J1686" s="37">
        <v>5.1332847222222222</v>
      </c>
      <c r="K1686" s="4">
        <v>5.4944444444444436</v>
      </c>
      <c r="L1686" s="37">
        <v>4.037805555555555</v>
      </c>
      <c r="M1686" s="4">
        <v>0.72392361111111114</v>
      </c>
      <c r="N1686" s="63" t="s">
        <v>27</v>
      </c>
      <c r="O1686" s="6">
        <v>84.887230952381003</v>
      </c>
      <c r="P1686" s="37" t="s">
        <v>27</v>
      </c>
      <c r="Q1686" s="7">
        <f t="shared" si="60"/>
        <v>7.3342567542857191</v>
      </c>
      <c r="R1686" s="60">
        <v>290.91041666666666</v>
      </c>
      <c r="S1686" s="61">
        <v>2122.6569462499997</v>
      </c>
      <c r="T1686" s="91"/>
      <c r="U1686" s="89">
        <v>68140.70341508399</v>
      </c>
      <c r="V1686" s="77" t="s">
        <v>27</v>
      </c>
      <c r="W1686" s="80" t="s">
        <v>27</v>
      </c>
      <c r="X1686" s="86">
        <f t="shared" si="59"/>
        <v>11551.378772495615</v>
      </c>
    </row>
    <row r="1687" spans="1:24" x14ac:dyDescent="0.3">
      <c r="A1687" s="33">
        <v>2011</v>
      </c>
      <c r="B1687" s="3">
        <v>40614</v>
      </c>
      <c r="C1687" s="33">
        <v>3</v>
      </c>
      <c r="D1687" s="2">
        <v>12</v>
      </c>
      <c r="E1687" s="33">
        <v>71</v>
      </c>
      <c r="F1687" s="92">
        <v>436</v>
      </c>
      <c r="G1687" s="4">
        <v>-0.49660416666666657</v>
      </c>
      <c r="H1687" s="37">
        <v>300.03541666666666</v>
      </c>
      <c r="I1687" s="4">
        <v>1.2221354166666667</v>
      </c>
      <c r="J1687" s="37">
        <v>5.1304236111111114</v>
      </c>
      <c r="K1687" s="4">
        <v>5.4825833333333334</v>
      </c>
      <c r="L1687" s="37">
        <v>3.9554722222222214</v>
      </c>
      <c r="M1687" s="4">
        <v>0.73845833333333355</v>
      </c>
      <c r="N1687" s="63">
        <v>103.50064285714301</v>
      </c>
      <c r="O1687" s="6">
        <v>103.50064285714301</v>
      </c>
      <c r="P1687" s="37">
        <v>8.9424555428571555</v>
      </c>
      <c r="Q1687" s="7">
        <f t="shared" si="60"/>
        <v>8.9424555428571555</v>
      </c>
      <c r="R1687" s="60">
        <v>300.03541666666666</v>
      </c>
      <c r="S1687" s="61">
        <v>2189.2384212500001</v>
      </c>
      <c r="T1687" s="91"/>
      <c r="U1687" s="89">
        <v>68117.172725191733</v>
      </c>
      <c r="V1687" s="77">
        <v>4.0847335110039034E-3</v>
      </c>
      <c r="W1687" s="80">
        <v>1.3117093037072131E-4</v>
      </c>
      <c r="X1687" s="86">
        <f t="shared" si="59"/>
        <v>11560.321228038472</v>
      </c>
    </row>
    <row r="1688" spans="1:24" x14ac:dyDescent="0.3">
      <c r="A1688" s="33">
        <v>2011</v>
      </c>
      <c r="B1688" s="3">
        <v>40615</v>
      </c>
      <c r="C1688" s="33">
        <v>3</v>
      </c>
      <c r="D1688" s="2">
        <v>13</v>
      </c>
      <c r="E1688" s="33">
        <v>72</v>
      </c>
      <c r="F1688" s="92">
        <v>437</v>
      </c>
      <c r="G1688" s="4">
        <v>-1.7759375000000002</v>
      </c>
      <c r="H1688" s="37">
        <v>302.8145833333333</v>
      </c>
      <c r="I1688" s="4">
        <v>0.49914583333333351</v>
      </c>
      <c r="J1688" s="37">
        <v>5.2083194444444452</v>
      </c>
      <c r="K1688" s="4">
        <v>5.4977222222222224</v>
      </c>
      <c r="L1688" s="37">
        <v>3.9122569444444451</v>
      </c>
      <c r="M1688" s="4">
        <v>0.76865277777777807</v>
      </c>
      <c r="N1688" s="63" t="s">
        <v>27</v>
      </c>
      <c r="O1688" s="6">
        <v>94.623071428571393</v>
      </c>
      <c r="P1688" s="37" t="s">
        <v>27</v>
      </c>
      <c r="Q1688" s="7">
        <f t="shared" si="60"/>
        <v>8.1754333714285679</v>
      </c>
      <c r="R1688" s="60">
        <v>302.8145833333333</v>
      </c>
      <c r="S1688" s="61">
        <v>2209.5168887499995</v>
      </c>
      <c r="T1688" s="91"/>
      <c r="U1688" s="89">
        <v>68093.642035299476</v>
      </c>
      <c r="V1688" s="77" t="s">
        <v>27</v>
      </c>
      <c r="W1688" s="80" t="s">
        <v>27</v>
      </c>
      <c r="X1688" s="86">
        <f t="shared" si="59"/>
        <v>11568.496661409901</v>
      </c>
    </row>
    <row r="1689" spans="1:24" x14ac:dyDescent="0.3">
      <c r="A1689" s="33">
        <v>2011</v>
      </c>
      <c r="B1689" s="3">
        <v>40616</v>
      </c>
      <c r="C1689" s="33">
        <v>3</v>
      </c>
      <c r="D1689" s="2">
        <v>14</v>
      </c>
      <c r="E1689" s="33">
        <v>73</v>
      </c>
      <c r="F1689" s="92">
        <v>438</v>
      </c>
      <c r="G1689" s="4">
        <v>-4.1336041666666663</v>
      </c>
      <c r="H1689" s="37">
        <v>299.31041666666675</v>
      </c>
      <c r="I1689" s="4">
        <v>-5.0112916666666667</v>
      </c>
      <c r="J1689" s="37">
        <v>5.2493263888888881</v>
      </c>
      <c r="K1689" s="4">
        <v>5.5330486111111119</v>
      </c>
      <c r="L1689" s="37">
        <v>3.9284583333333329</v>
      </c>
      <c r="M1689" s="4">
        <v>0.79561805555555543</v>
      </c>
      <c r="N1689" s="63">
        <v>85.745500000000007</v>
      </c>
      <c r="O1689" s="6">
        <v>85.745500000000007</v>
      </c>
      <c r="P1689" s="37">
        <v>7.4084111999999998</v>
      </c>
      <c r="Q1689" s="7">
        <f t="shared" si="60"/>
        <v>7.4084112000000015</v>
      </c>
      <c r="R1689" s="60">
        <v>299.31041666666675</v>
      </c>
      <c r="S1689" s="61">
        <v>2183.9483862500006</v>
      </c>
      <c r="T1689" s="91"/>
      <c r="U1689" s="89">
        <v>68070.111345407218</v>
      </c>
      <c r="V1689" s="77">
        <v>3.3922098373033371E-3</v>
      </c>
      <c r="W1689" s="80">
        <v>1.0874946409215529E-4</v>
      </c>
      <c r="X1689" s="86">
        <f t="shared" si="59"/>
        <v>11575.905072609901</v>
      </c>
    </row>
    <row r="1690" spans="1:24" x14ac:dyDescent="0.3">
      <c r="A1690" s="33">
        <v>2011</v>
      </c>
      <c r="B1690" s="3">
        <v>40617</v>
      </c>
      <c r="C1690" s="33">
        <v>3</v>
      </c>
      <c r="D1690" s="2">
        <v>15</v>
      </c>
      <c r="E1690" s="33">
        <v>74</v>
      </c>
      <c r="F1690" s="92">
        <v>439</v>
      </c>
      <c r="G1690" s="4">
        <v>-0.98414583333333339</v>
      </c>
      <c r="H1690" s="37">
        <v>297.88541666666663</v>
      </c>
      <c r="I1690" s="4">
        <v>-2.4641770833333325</v>
      </c>
      <c r="J1690" s="37">
        <v>5.3013402777777765</v>
      </c>
      <c r="K1690" s="4">
        <v>5.5366111111111111</v>
      </c>
      <c r="L1690" s="37">
        <v>3.9037638888888879</v>
      </c>
      <c r="M1690" s="4">
        <v>0.80006250000000012</v>
      </c>
      <c r="N1690" s="63">
        <v>57.995646153846202</v>
      </c>
      <c r="O1690" s="6">
        <v>57.995646153846202</v>
      </c>
      <c r="P1690" s="37">
        <v>5.0108238276923123</v>
      </c>
      <c r="Q1690" s="7">
        <f t="shared" si="60"/>
        <v>5.0108238276923114</v>
      </c>
      <c r="R1690" s="60">
        <v>297.88541666666663</v>
      </c>
      <c r="S1690" s="61">
        <v>2173.5507312499994</v>
      </c>
      <c r="T1690" s="91"/>
      <c r="U1690" s="89">
        <v>68046.580655514961</v>
      </c>
      <c r="V1690" s="77">
        <v>2.3053631809231384E-3</v>
      </c>
      <c r="W1690" s="80">
        <v>7.3582050696651007E-5</v>
      </c>
      <c r="X1690" s="86">
        <f t="shared" si="59"/>
        <v>11580.915896437593</v>
      </c>
    </row>
    <row r="1691" spans="1:24" x14ac:dyDescent="0.3">
      <c r="A1691" s="33">
        <v>2011</v>
      </c>
      <c r="B1691" s="3">
        <v>40618</v>
      </c>
      <c r="C1691" s="33">
        <v>3</v>
      </c>
      <c r="D1691" s="2">
        <v>16</v>
      </c>
      <c r="E1691" s="33">
        <v>75</v>
      </c>
      <c r="F1691" s="92">
        <v>440</v>
      </c>
      <c r="G1691" s="4">
        <v>1.9057708333333334</v>
      </c>
      <c r="H1691" s="37">
        <v>294.94166666666678</v>
      </c>
      <c r="I1691" s="4">
        <v>2.2284479166666671</v>
      </c>
      <c r="J1691" s="37">
        <v>5.1456597222222227</v>
      </c>
      <c r="K1691" s="4">
        <v>5.4885555555555543</v>
      </c>
      <c r="L1691" s="37">
        <v>3.8076666666666661</v>
      </c>
      <c r="M1691" s="4">
        <v>0.8035000000000001</v>
      </c>
      <c r="N1691" s="63">
        <v>84.2606258064516</v>
      </c>
      <c r="O1691" s="6">
        <v>84.2606258064516</v>
      </c>
      <c r="P1691" s="37">
        <v>7.2801180696774175</v>
      </c>
      <c r="Q1691" s="7">
        <f t="shared" si="60"/>
        <v>7.2801180696774184</v>
      </c>
      <c r="R1691" s="60">
        <v>294.94166666666678</v>
      </c>
      <c r="S1691" s="61">
        <v>2152.0713650000007</v>
      </c>
      <c r="T1691" s="91"/>
      <c r="U1691" s="89">
        <v>68023.049965622704</v>
      </c>
      <c r="V1691" s="77">
        <v>3.3828423109367543E-3</v>
      </c>
      <c r="W1691" s="80">
        <v>1.0694535909914221E-4</v>
      </c>
      <c r="X1691" s="86">
        <f t="shared" si="59"/>
        <v>11588.19601450727</v>
      </c>
    </row>
    <row r="1692" spans="1:24" x14ac:dyDescent="0.3">
      <c r="A1692" s="33">
        <v>2011</v>
      </c>
      <c r="B1692" s="3">
        <v>40619</v>
      </c>
      <c r="C1692" s="33">
        <v>3</v>
      </c>
      <c r="D1692" s="2">
        <v>17</v>
      </c>
      <c r="E1692" s="33">
        <v>76</v>
      </c>
      <c r="F1692" s="92">
        <v>441</v>
      </c>
      <c r="G1692" s="4">
        <v>6.3354583333333325</v>
      </c>
      <c r="H1692" s="37">
        <v>290.45416666666677</v>
      </c>
      <c r="I1692" s="4">
        <v>2.3782187499999998</v>
      </c>
      <c r="J1692" s="37">
        <v>5.1751874999999998</v>
      </c>
      <c r="K1692" s="4">
        <v>5.5175208333333332</v>
      </c>
      <c r="L1692" s="37">
        <v>3.8105694444444445</v>
      </c>
      <c r="M1692" s="4">
        <v>0.91312499999999996</v>
      </c>
      <c r="N1692" s="63">
        <v>132.64167708333301</v>
      </c>
      <c r="O1692" s="6">
        <v>132.64167708333301</v>
      </c>
      <c r="P1692" s="37">
        <v>11.460240899999972</v>
      </c>
      <c r="Q1692" s="7">
        <f t="shared" si="60"/>
        <v>11.460240899999972</v>
      </c>
      <c r="R1692" s="60">
        <v>290.45416666666677</v>
      </c>
      <c r="S1692" s="61">
        <v>2119.3278725000005</v>
      </c>
      <c r="T1692" s="91"/>
      <c r="U1692" s="89">
        <v>67999.519275730447</v>
      </c>
      <c r="V1692" s="77">
        <v>5.4074884064452232E-3</v>
      </c>
      <c r="W1692" s="80">
        <v>1.6841396226401507E-4</v>
      </c>
      <c r="X1692" s="86">
        <f t="shared" si="59"/>
        <v>11599.65625540727</v>
      </c>
    </row>
    <row r="1693" spans="1:24" x14ac:dyDescent="0.3">
      <c r="A1693" s="33">
        <v>2011</v>
      </c>
      <c r="B1693" s="3">
        <v>40620</v>
      </c>
      <c r="C1693" s="33">
        <v>3</v>
      </c>
      <c r="D1693" s="2">
        <v>18</v>
      </c>
      <c r="E1693" s="33">
        <v>77</v>
      </c>
      <c r="F1693" s="92">
        <v>442</v>
      </c>
      <c r="G1693" s="4">
        <v>4.3300425531914897</v>
      </c>
      <c r="H1693" s="37">
        <v>281.76595744680844</v>
      </c>
      <c r="I1693" s="4">
        <v>2.9876382978723406</v>
      </c>
      <c r="J1693" s="37">
        <v>5.1644917257683218</v>
      </c>
      <c r="K1693" s="4">
        <v>5.5560069444444444</v>
      </c>
      <c r="L1693" s="37">
        <v>3.922861554373521</v>
      </c>
      <c r="M1693" s="4">
        <v>1.6070814125295509</v>
      </c>
      <c r="N1693" s="63">
        <v>164.431166666667</v>
      </c>
      <c r="O1693" s="6">
        <v>164.431166666667</v>
      </c>
      <c r="P1693" s="37">
        <v>14.206852800000028</v>
      </c>
      <c r="Q1693" s="7">
        <f t="shared" si="60"/>
        <v>14.206852800000027</v>
      </c>
      <c r="R1693" s="60">
        <v>281.76595744680844</v>
      </c>
      <c r="S1693" s="61">
        <v>2055.9334851063822</v>
      </c>
      <c r="T1693" s="91"/>
      <c r="U1693" s="89">
        <v>67975.988585838189</v>
      </c>
      <c r="V1693" s="77">
        <v>6.9101714150372473E-3</v>
      </c>
      <c r="W1693" s="80">
        <v>2.0885415205509087E-4</v>
      </c>
      <c r="X1693" s="86">
        <f t="shared" si="59"/>
        <v>11613.86310820727</v>
      </c>
    </row>
    <row r="1694" spans="1:24" x14ac:dyDescent="0.3">
      <c r="A1694" s="33">
        <v>2011</v>
      </c>
      <c r="B1694" s="3">
        <v>40621</v>
      </c>
      <c r="C1694" s="33">
        <v>3</v>
      </c>
      <c r="D1694" s="2">
        <v>19</v>
      </c>
      <c r="E1694" s="33">
        <v>78</v>
      </c>
      <c r="F1694" s="92">
        <v>443</v>
      </c>
      <c r="G1694" s="4">
        <v>-2.2962708333333337</v>
      </c>
      <c r="H1694" s="37">
        <v>281.48124999999993</v>
      </c>
      <c r="I1694" s="4">
        <v>1.2537395833333336</v>
      </c>
      <c r="J1694" s="37">
        <v>5.275368055555556</v>
      </c>
      <c r="K1694" s="4">
        <v>5.6295972222222224</v>
      </c>
      <c r="L1694" s="37">
        <v>4.0024791666666673</v>
      </c>
      <c r="M1694" s="4">
        <v>1.7159097222222222</v>
      </c>
      <c r="N1694" s="63" t="s">
        <v>27</v>
      </c>
      <c r="O1694" s="6">
        <v>99.8221833333333</v>
      </c>
      <c r="P1694" s="37" t="s">
        <v>27</v>
      </c>
      <c r="Q1694" s="7">
        <f t="shared" si="60"/>
        <v>8.6246366399999967</v>
      </c>
      <c r="R1694" s="60">
        <v>281.48124999999993</v>
      </c>
      <c r="S1694" s="61">
        <v>2053.8560887499993</v>
      </c>
      <c r="T1694" s="91"/>
      <c r="U1694" s="89">
        <v>67952.457895945932</v>
      </c>
      <c r="V1694" s="77" t="s">
        <v>27</v>
      </c>
      <c r="W1694" s="80" t="s">
        <v>27</v>
      </c>
      <c r="X1694" s="86">
        <f t="shared" si="59"/>
        <v>11622.487744847269</v>
      </c>
    </row>
    <row r="1695" spans="1:24" x14ac:dyDescent="0.3">
      <c r="A1695" s="33">
        <v>2011</v>
      </c>
      <c r="B1695" s="3">
        <v>40622</v>
      </c>
      <c r="C1695" s="33">
        <v>3</v>
      </c>
      <c r="D1695" s="2">
        <v>20</v>
      </c>
      <c r="E1695" s="33">
        <v>79</v>
      </c>
      <c r="F1695" s="92">
        <v>444</v>
      </c>
      <c r="G1695" s="4">
        <v>-1.2076666666666669</v>
      </c>
      <c r="H1695" s="37">
        <v>281.71666666666653</v>
      </c>
      <c r="I1695" s="4">
        <v>0.71732291666666681</v>
      </c>
      <c r="J1695" s="37">
        <v>5.2679166666666655</v>
      </c>
      <c r="K1695" s="4">
        <v>5.5928055555555547</v>
      </c>
      <c r="L1695" s="37">
        <v>3.990472222222222</v>
      </c>
      <c r="M1695" s="4">
        <v>1.4921249999999999</v>
      </c>
      <c r="N1695" s="63">
        <v>35.213200000000001</v>
      </c>
      <c r="O1695" s="6">
        <v>35.213200000000001</v>
      </c>
      <c r="P1695" s="37">
        <v>3.0424204799999996</v>
      </c>
      <c r="Q1695" s="7">
        <f t="shared" si="60"/>
        <v>3.0424204799999996</v>
      </c>
      <c r="R1695" s="60">
        <v>281.71666666666653</v>
      </c>
      <c r="S1695" s="61">
        <v>2055.5738299999989</v>
      </c>
      <c r="T1695" s="91"/>
      <c r="U1695" s="89">
        <v>67928.927206053675</v>
      </c>
      <c r="V1695" s="77">
        <v>1.4800832913892475E-3</v>
      </c>
      <c r="W1695" s="80">
        <v>4.4759622987889713E-5</v>
      </c>
      <c r="X1695" s="86">
        <f t="shared" si="59"/>
        <v>11625.530165327269</v>
      </c>
    </row>
    <row r="1696" spans="1:24" x14ac:dyDescent="0.3">
      <c r="A1696" s="33">
        <v>2011</v>
      </c>
      <c r="B1696" s="3">
        <v>40623</v>
      </c>
      <c r="C1696" s="33">
        <v>3</v>
      </c>
      <c r="D1696" s="2">
        <v>21</v>
      </c>
      <c r="E1696" s="33">
        <v>80</v>
      </c>
      <c r="F1696" s="92">
        <v>445</v>
      </c>
      <c r="G1696" s="4">
        <v>2.1677291666666663</v>
      </c>
      <c r="H1696" s="37">
        <v>289.86874999999992</v>
      </c>
      <c r="I1696" s="4">
        <v>4.1557395833333324</v>
      </c>
      <c r="J1696" s="37">
        <v>5.0164513888888891</v>
      </c>
      <c r="K1696" s="4">
        <v>5.4399097222222226</v>
      </c>
      <c r="L1696" s="37">
        <v>3.6230694444444445</v>
      </c>
      <c r="M1696" s="4">
        <v>2.0188194444444445</v>
      </c>
      <c r="N1696" s="63">
        <v>119.55625714285701</v>
      </c>
      <c r="O1696" s="6">
        <v>119.55625714285701</v>
      </c>
      <c r="P1696" s="37">
        <v>10.329660617142844</v>
      </c>
      <c r="Q1696" s="7">
        <f t="shared" si="60"/>
        <v>10.329660617142846</v>
      </c>
      <c r="R1696" s="60">
        <v>289.86874999999992</v>
      </c>
      <c r="S1696" s="61">
        <v>2115.0563212499997</v>
      </c>
      <c r="T1696" s="91"/>
      <c r="U1696" s="89">
        <v>67905.396516161418</v>
      </c>
      <c r="V1696" s="77">
        <v>4.8838702370998842E-3</v>
      </c>
      <c r="W1696" s="80">
        <v>1.5202475141550301E-4</v>
      </c>
      <c r="X1696" s="86">
        <f t="shared" si="59"/>
        <v>11635.859825944412</v>
      </c>
    </row>
    <row r="1697" spans="1:24" x14ac:dyDescent="0.3">
      <c r="A1697" s="33">
        <v>2011</v>
      </c>
      <c r="B1697" s="3">
        <v>40624</v>
      </c>
      <c r="C1697" s="33">
        <v>3</v>
      </c>
      <c r="D1697" s="2">
        <v>22</v>
      </c>
      <c r="E1697" s="33">
        <v>81</v>
      </c>
      <c r="F1697" s="92">
        <v>446</v>
      </c>
      <c r="G1697" s="4">
        <v>0.70256249999999987</v>
      </c>
      <c r="H1697" s="37">
        <v>306.67708333333343</v>
      </c>
      <c r="I1697" s="4">
        <v>3.1911354166666666</v>
      </c>
      <c r="J1697" s="37">
        <v>5.1726874999999994</v>
      </c>
      <c r="K1697" s="4">
        <v>5.3103680555555552</v>
      </c>
      <c r="L1697" s="37">
        <v>3.5109652777777778</v>
      </c>
      <c r="M1697" s="4">
        <v>3.404798611111111</v>
      </c>
      <c r="N1697" s="63">
        <v>61.8582055555556</v>
      </c>
      <c r="O1697" s="6">
        <v>61.8582055555556</v>
      </c>
      <c r="P1697" s="37">
        <v>5.3445489600000036</v>
      </c>
      <c r="Q1697" s="7">
        <f t="shared" si="60"/>
        <v>5.3445489600000036</v>
      </c>
      <c r="R1697" s="60">
        <v>306.67708333333343</v>
      </c>
      <c r="S1697" s="61">
        <v>2237.7000062500006</v>
      </c>
      <c r="T1697" s="91"/>
      <c r="U1697" s="89">
        <v>67881.865826269161</v>
      </c>
      <c r="V1697" s="77">
        <v>2.3884117375306919E-3</v>
      </c>
      <c r="W1697" s="80">
        <v>7.8686537241642773E-5</v>
      </c>
      <c r="X1697" s="86">
        <f t="shared" si="59"/>
        <v>11641.204374904411</v>
      </c>
    </row>
    <row r="1698" spans="1:24" x14ac:dyDescent="0.3">
      <c r="A1698" s="33">
        <v>2011</v>
      </c>
      <c r="B1698" s="3">
        <v>40625</v>
      </c>
      <c r="C1698" s="33">
        <v>3</v>
      </c>
      <c r="D1698" s="2">
        <v>23</v>
      </c>
      <c r="E1698" s="33">
        <v>82</v>
      </c>
      <c r="F1698" s="92">
        <v>447</v>
      </c>
      <c r="G1698" s="4">
        <v>-5.0276458333333354</v>
      </c>
      <c r="H1698" s="37">
        <v>307.82083333333327</v>
      </c>
      <c r="I1698" s="4">
        <v>-1.3960000000000001</v>
      </c>
      <c r="J1698" s="37">
        <v>5.1598541666666664</v>
      </c>
      <c r="K1698" s="4">
        <v>5.3462152777777776</v>
      </c>
      <c r="L1698" s="37">
        <v>3.7768958333333331</v>
      </c>
      <c r="M1698" s="4">
        <v>3.1070624999999996</v>
      </c>
      <c r="N1698" s="63">
        <v>58.728454838709702</v>
      </c>
      <c r="O1698" s="6">
        <v>58.728454838709702</v>
      </c>
      <c r="P1698" s="37">
        <v>5.0741384980645181</v>
      </c>
      <c r="Q1698" s="7">
        <f t="shared" si="60"/>
        <v>5.0741384980645181</v>
      </c>
      <c r="R1698" s="60">
        <v>307.82083333333327</v>
      </c>
      <c r="S1698" s="61">
        <v>2246.0454924999995</v>
      </c>
      <c r="T1698" s="91"/>
      <c r="U1698" s="89">
        <v>67858.335136376903</v>
      </c>
      <c r="V1698" s="77">
        <v>2.2591432430946272E-3</v>
      </c>
      <c r="W1698" s="80">
        <v>7.4733079002971311E-5</v>
      </c>
      <c r="X1698" s="86">
        <f t="shared" si="59"/>
        <v>11646.278513402476</v>
      </c>
    </row>
    <row r="1699" spans="1:24" x14ac:dyDescent="0.3">
      <c r="A1699" s="33">
        <v>2011</v>
      </c>
      <c r="B1699" s="3">
        <v>40626</v>
      </c>
      <c r="C1699" s="33">
        <v>3</v>
      </c>
      <c r="D1699" s="2">
        <v>24</v>
      </c>
      <c r="E1699" s="33">
        <v>83</v>
      </c>
      <c r="F1699" s="92">
        <v>448</v>
      </c>
      <c r="G1699" s="4">
        <v>-7.8642708333333351</v>
      </c>
      <c r="H1699" s="37">
        <v>306.80625000000003</v>
      </c>
      <c r="I1699" s="4">
        <v>-6.2146979166666654</v>
      </c>
      <c r="J1699" s="37">
        <v>5.1130972222222226</v>
      </c>
      <c r="K1699" s="4">
        <v>5.3937500000000007</v>
      </c>
      <c r="L1699" s="37">
        <v>3.8387847222222233</v>
      </c>
      <c r="M1699" s="4">
        <v>2.7053541666666661</v>
      </c>
      <c r="N1699" s="63">
        <v>62.250399999999999</v>
      </c>
      <c r="O1699" s="6">
        <v>62.250399999999999</v>
      </c>
      <c r="P1699" s="37">
        <v>5.3784345599999996</v>
      </c>
      <c r="Q1699" s="7">
        <f t="shared" si="60"/>
        <v>5.3784345600000005</v>
      </c>
      <c r="R1699" s="60">
        <v>306.80625000000003</v>
      </c>
      <c r="S1699" s="61">
        <v>2238.6424837500003</v>
      </c>
      <c r="T1699" s="91"/>
      <c r="U1699" s="89">
        <v>67834.804446484646</v>
      </c>
      <c r="V1699" s="77">
        <v>2.4025428799110712E-3</v>
      </c>
      <c r="W1699" s="80">
        <v>7.9244237671647149E-5</v>
      </c>
      <c r="X1699" s="86">
        <f t="shared" si="59"/>
        <v>11651.656947962476</v>
      </c>
    </row>
    <row r="1700" spans="1:24" x14ac:dyDescent="0.3">
      <c r="A1700" s="33">
        <v>2011</v>
      </c>
      <c r="B1700" s="3">
        <v>40627</v>
      </c>
      <c r="C1700" s="33">
        <v>3</v>
      </c>
      <c r="D1700" s="2">
        <v>25</v>
      </c>
      <c r="E1700" s="33">
        <v>84</v>
      </c>
      <c r="F1700" s="92">
        <v>449</v>
      </c>
      <c r="G1700" s="4">
        <v>-8.7965208333333322</v>
      </c>
      <c r="H1700" s="37">
        <v>307.02708333333322</v>
      </c>
      <c r="I1700" s="4">
        <v>-5.5510625000000005</v>
      </c>
      <c r="J1700" s="37">
        <v>5.0937847222222219</v>
      </c>
      <c r="K1700" s="4">
        <v>5.3498472222222233</v>
      </c>
      <c r="L1700" s="37">
        <v>3.8923124999999992</v>
      </c>
      <c r="M1700" s="4">
        <v>2.421416666666667</v>
      </c>
      <c r="N1700" s="63" t="s">
        <v>27</v>
      </c>
      <c r="O1700" s="6">
        <v>63.993379166666699</v>
      </c>
      <c r="P1700" s="37" t="s">
        <v>27</v>
      </c>
      <c r="Q1700" s="7">
        <f t="shared" si="60"/>
        <v>5.5290279600000032</v>
      </c>
      <c r="R1700" s="60">
        <v>307.02708333333322</v>
      </c>
      <c r="S1700" s="61">
        <v>2240.2538162499991</v>
      </c>
      <c r="T1700" s="91"/>
      <c r="U1700" s="89">
        <v>67811.273756592389</v>
      </c>
      <c r="V1700" s="77" t="s">
        <v>27</v>
      </c>
      <c r="W1700" s="80" t="s">
        <v>27</v>
      </c>
      <c r="X1700" s="86">
        <f t="shared" si="59"/>
        <v>11657.185975922475</v>
      </c>
    </row>
    <row r="1701" spans="1:24" x14ac:dyDescent="0.3">
      <c r="A1701" s="33">
        <v>2011</v>
      </c>
      <c r="B1701" s="3">
        <v>40628</v>
      </c>
      <c r="C1701" s="33">
        <v>3</v>
      </c>
      <c r="D1701" s="2">
        <v>26</v>
      </c>
      <c r="E1701" s="33">
        <v>85</v>
      </c>
      <c r="F1701" s="92">
        <v>450</v>
      </c>
      <c r="G1701" s="4">
        <v>-9.1788541666666656</v>
      </c>
      <c r="H1701" s="37">
        <v>307.33333333333337</v>
      </c>
      <c r="I1701" s="4">
        <v>-4.7024895833333318</v>
      </c>
      <c r="J1701" s="37">
        <v>5.121645833333333</v>
      </c>
      <c r="K1701" s="4">
        <v>5.3102291666666659</v>
      </c>
      <c r="L1701" s="37">
        <v>3.9454861111111108</v>
      </c>
      <c r="M1701" s="4">
        <v>2.1613263888888894</v>
      </c>
      <c r="N1701" s="63" t="s">
        <v>27</v>
      </c>
      <c r="O1701" s="6">
        <v>65.7363583333333</v>
      </c>
      <c r="P1701" s="37" t="s">
        <v>27</v>
      </c>
      <c r="Q1701" s="7">
        <f t="shared" si="60"/>
        <v>5.679621359999997</v>
      </c>
      <c r="R1701" s="60">
        <v>307.33333333333337</v>
      </c>
      <c r="S1701" s="61">
        <v>2242.4884000000002</v>
      </c>
      <c r="T1701" s="91"/>
      <c r="U1701" s="89">
        <v>67787.743066700132</v>
      </c>
      <c r="V1701" s="77" t="s">
        <v>27</v>
      </c>
      <c r="W1701" s="80" t="s">
        <v>27</v>
      </c>
      <c r="X1701" s="86">
        <f t="shared" si="59"/>
        <v>11662.865597282474</v>
      </c>
    </row>
    <row r="1702" spans="1:24" x14ac:dyDescent="0.3">
      <c r="A1702" s="33">
        <v>2011</v>
      </c>
      <c r="B1702" s="3">
        <v>40629</v>
      </c>
      <c r="C1702" s="33">
        <v>3</v>
      </c>
      <c r="D1702" s="2">
        <v>27</v>
      </c>
      <c r="E1702" s="33">
        <v>86</v>
      </c>
      <c r="F1702" s="92">
        <v>451</v>
      </c>
      <c r="G1702" s="4">
        <v>-8.5941250000000036</v>
      </c>
      <c r="H1702" s="37">
        <v>307.74999999999994</v>
      </c>
      <c r="I1702" s="4">
        <v>-4.480437499999999</v>
      </c>
      <c r="J1702" s="37">
        <v>5.073555555555556</v>
      </c>
      <c r="K1702" s="4">
        <v>5.272159722222221</v>
      </c>
      <c r="L1702" s="37">
        <v>3.9967152777777777</v>
      </c>
      <c r="M1702" s="4">
        <v>2.0447361111111113</v>
      </c>
      <c r="N1702" s="63" t="s">
        <v>27</v>
      </c>
      <c r="O1702" s="6">
        <v>67.4793375</v>
      </c>
      <c r="P1702" s="37" t="s">
        <v>27</v>
      </c>
      <c r="Q1702" s="7">
        <f t="shared" si="60"/>
        <v>5.8302147599999996</v>
      </c>
      <c r="R1702" s="60">
        <v>307.74999999999994</v>
      </c>
      <c r="S1702" s="61">
        <v>2245.5286499999997</v>
      </c>
      <c r="T1702" s="91"/>
      <c r="U1702" s="89">
        <v>67764.212376807875</v>
      </c>
      <c r="V1702" s="77" t="s">
        <v>27</v>
      </c>
      <c r="W1702" s="80" t="s">
        <v>27</v>
      </c>
      <c r="X1702" s="86">
        <f t="shared" si="59"/>
        <v>11668.695812042475</v>
      </c>
    </row>
    <row r="1703" spans="1:24" x14ac:dyDescent="0.3">
      <c r="A1703" s="33">
        <v>2011</v>
      </c>
      <c r="B1703" s="3">
        <v>40630</v>
      </c>
      <c r="C1703" s="33">
        <v>3</v>
      </c>
      <c r="D1703" s="2">
        <v>28</v>
      </c>
      <c r="E1703" s="33">
        <v>87</v>
      </c>
      <c r="F1703" s="92">
        <v>452</v>
      </c>
      <c r="G1703" s="4">
        <v>-6.0681666666666665</v>
      </c>
      <c r="H1703" s="37">
        <v>306.71666666666658</v>
      </c>
      <c r="I1703" s="4">
        <v>-2.8157083333333333</v>
      </c>
      <c r="J1703" s="37">
        <v>5.1221666666666676</v>
      </c>
      <c r="K1703" s="4">
        <v>5.3236666666666661</v>
      </c>
      <c r="L1703" s="37">
        <v>3.9752152777777781</v>
      </c>
      <c r="M1703" s="4">
        <v>1.9340208333333333</v>
      </c>
      <c r="N1703" s="63" t="s">
        <v>27</v>
      </c>
      <c r="O1703" s="6">
        <v>69.2223166666667</v>
      </c>
      <c r="P1703" s="37" t="s">
        <v>27</v>
      </c>
      <c r="Q1703" s="7">
        <f t="shared" si="60"/>
        <v>5.9808081600000031</v>
      </c>
      <c r="R1703" s="60">
        <v>306.71666666666658</v>
      </c>
      <c r="S1703" s="61">
        <v>2237.9888299999993</v>
      </c>
      <c r="T1703" s="91"/>
      <c r="U1703" s="89">
        <v>67740.681686915617</v>
      </c>
      <c r="V1703" s="77" t="s">
        <v>27</v>
      </c>
      <c r="W1703" s="80" t="s">
        <v>27</v>
      </c>
      <c r="X1703" s="86">
        <f t="shared" si="59"/>
        <v>11674.676620202476</v>
      </c>
    </row>
    <row r="1704" spans="1:24" x14ac:dyDescent="0.3">
      <c r="A1704" s="33">
        <v>2011</v>
      </c>
      <c r="B1704" s="3">
        <v>40631</v>
      </c>
      <c r="C1704" s="33">
        <v>3</v>
      </c>
      <c r="D1704" s="2">
        <v>29</v>
      </c>
      <c r="E1704" s="33">
        <v>88</v>
      </c>
      <c r="F1704" s="92">
        <v>453</v>
      </c>
      <c r="G1704" s="4">
        <v>-2.402520833333333</v>
      </c>
      <c r="H1704" s="37">
        <v>304.45416666666665</v>
      </c>
      <c r="I1704" s="4">
        <v>0.5927291666666672</v>
      </c>
      <c r="J1704" s="37">
        <v>5.123368055555555</v>
      </c>
      <c r="K1704" s="4">
        <v>5.3651597222222236</v>
      </c>
      <c r="L1704" s="37">
        <v>4.0157361111111127</v>
      </c>
      <c r="M1704" s="4">
        <v>1.9004652777777775</v>
      </c>
      <c r="N1704" s="63" t="s">
        <v>27</v>
      </c>
      <c r="O1704" s="6">
        <v>70.9652958333333</v>
      </c>
      <c r="P1704" s="37" t="s">
        <v>27</v>
      </c>
      <c r="Q1704" s="7">
        <f t="shared" si="60"/>
        <v>6.1314015599999969</v>
      </c>
      <c r="R1704" s="60">
        <v>304.45416666666665</v>
      </c>
      <c r="S1704" s="61">
        <v>2221.4802725</v>
      </c>
      <c r="T1704" s="91"/>
      <c r="U1704" s="89">
        <v>67717.15099702336</v>
      </c>
      <c r="V1704" s="77" t="s">
        <v>27</v>
      </c>
      <c r="W1704" s="80" t="s">
        <v>27</v>
      </c>
      <c r="X1704" s="86">
        <f t="shared" si="59"/>
        <v>11680.808021762476</v>
      </c>
    </row>
    <row r="1705" spans="1:24" x14ac:dyDescent="0.3">
      <c r="A1705" s="33">
        <v>2011</v>
      </c>
      <c r="B1705" s="3">
        <v>40632</v>
      </c>
      <c r="C1705" s="33">
        <v>3</v>
      </c>
      <c r="D1705" s="2">
        <v>30</v>
      </c>
      <c r="E1705" s="33">
        <v>89</v>
      </c>
      <c r="F1705" s="92">
        <v>454</v>
      </c>
      <c r="G1705" s="4">
        <v>0.12824999999999981</v>
      </c>
      <c r="H1705" s="37">
        <v>303.21458333333334</v>
      </c>
      <c r="I1705" s="4">
        <v>2.8385833333333332</v>
      </c>
      <c r="J1705" s="37">
        <v>5.1958055555555553</v>
      </c>
      <c r="K1705" s="4">
        <v>5.3690416666666652</v>
      </c>
      <c r="L1705" s="37">
        <v>4.011541666666667</v>
      </c>
      <c r="M1705" s="4">
        <v>1.7970069444444439</v>
      </c>
      <c r="N1705" s="63">
        <v>72.708275</v>
      </c>
      <c r="O1705" s="6">
        <v>72.708275</v>
      </c>
      <c r="P1705" s="37">
        <v>6.2819949599999996</v>
      </c>
      <c r="Q1705" s="7">
        <f t="shared" si="60"/>
        <v>6.2819949599999996</v>
      </c>
      <c r="R1705" s="60">
        <v>303.21458333333334</v>
      </c>
      <c r="S1705" s="61">
        <v>2212.4355287499998</v>
      </c>
      <c r="T1705" s="91"/>
      <c r="U1705" s="89">
        <v>67693.620307131103</v>
      </c>
      <c r="V1705" s="77">
        <v>2.8394024948375572E-3</v>
      </c>
      <c r="W1705" s="80">
        <v>9.2763710682893983E-5</v>
      </c>
      <c r="X1705" s="86">
        <f t="shared" si="59"/>
        <v>11687.090016722475</v>
      </c>
    </row>
    <row r="1706" spans="1:24" x14ac:dyDescent="0.3">
      <c r="A1706" s="33">
        <v>2011</v>
      </c>
      <c r="B1706" s="3">
        <v>40633</v>
      </c>
      <c r="C1706" s="33">
        <v>3</v>
      </c>
      <c r="D1706" s="2">
        <v>31</v>
      </c>
      <c r="E1706" s="33">
        <v>90</v>
      </c>
      <c r="F1706" s="92">
        <v>455</v>
      </c>
      <c r="G1706" s="4">
        <v>1.2961666666666665</v>
      </c>
      <c r="H1706" s="37">
        <v>303.23750000000013</v>
      </c>
      <c r="I1706" s="4">
        <v>4.216874999999999</v>
      </c>
      <c r="J1706" s="37">
        <v>5.2103611111111112</v>
      </c>
      <c r="K1706" s="4">
        <v>5.3810069444444446</v>
      </c>
      <c r="L1706" s="37">
        <v>4.053319444444444</v>
      </c>
      <c r="M1706" s="4">
        <v>1.8390069444444446</v>
      </c>
      <c r="N1706" s="63">
        <v>100.137886666667</v>
      </c>
      <c r="O1706" s="6">
        <v>100.137886666667</v>
      </c>
      <c r="P1706" s="37">
        <v>8.6519134080000288</v>
      </c>
      <c r="Q1706" s="7">
        <f t="shared" si="60"/>
        <v>8.6519134080000271</v>
      </c>
      <c r="R1706" s="60">
        <v>303.23750000000013</v>
      </c>
      <c r="S1706" s="61">
        <v>2212.6027425000007</v>
      </c>
      <c r="T1706" s="91"/>
      <c r="U1706" s="89">
        <v>67670.089617238846</v>
      </c>
      <c r="V1706" s="77">
        <v>3.9102877537900487E-3</v>
      </c>
      <c r="W1706" s="80">
        <v>1.2780691674630544E-4</v>
      </c>
      <c r="X1706" s="86">
        <f t="shared" si="59"/>
        <v>11695.741930130476</v>
      </c>
    </row>
    <row r="1707" spans="1:24" x14ac:dyDescent="0.3">
      <c r="A1707" s="33">
        <v>2011</v>
      </c>
      <c r="B1707" s="3">
        <v>40634</v>
      </c>
      <c r="C1707" s="33">
        <v>4</v>
      </c>
      <c r="D1707" s="2">
        <v>1</v>
      </c>
      <c r="E1707" s="33">
        <v>91</v>
      </c>
      <c r="F1707" s="92">
        <v>456</v>
      </c>
      <c r="G1707" s="4">
        <v>2.2494375000000009</v>
      </c>
      <c r="H1707" s="37">
        <v>302.84375</v>
      </c>
      <c r="I1707" s="4">
        <v>5.3357187499999998</v>
      </c>
      <c r="J1707" s="37">
        <v>5.1501111111111113</v>
      </c>
      <c r="K1707" s="4">
        <v>5.101055555555555</v>
      </c>
      <c r="L1707" s="37">
        <v>3.4687152777777777</v>
      </c>
      <c r="M1707" s="4">
        <v>1.942159722222222</v>
      </c>
      <c r="N1707" s="63" t="s">
        <v>27</v>
      </c>
      <c r="O1707" s="6">
        <v>95.655344814814796</v>
      </c>
      <c r="P1707" s="37" t="s">
        <v>27</v>
      </c>
      <c r="Q1707" s="7">
        <f t="shared" si="60"/>
        <v>8.2646217919999998</v>
      </c>
      <c r="R1707" s="60">
        <v>302.84375</v>
      </c>
      <c r="S1707" s="61">
        <v>2209.7297062499997</v>
      </c>
      <c r="T1707" s="91"/>
      <c r="U1707" s="89">
        <v>67646.558927346588</v>
      </c>
      <c r="V1707" s="77" t="s">
        <v>27</v>
      </c>
      <c r="W1707" s="80" t="s">
        <v>27</v>
      </c>
      <c r="X1707" s="86">
        <f t="shared" si="59"/>
        <v>11704.006551922475</v>
      </c>
    </row>
    <row r="1708" spans="1:24" x14ac:dyDescent="0.3">
      <c r="A1708" s="33">
        <v>2011</v>
      </c>
      <c r="B1708" s="3">
        <v>40635</v>
      </c>
      <c r="C1708" s="33">
        <v>4</v>
      </c>
      <c r="D1708" s="2">
        <v>2</v>
      </c>
      <c r="E1708" s="33">
        <v>92</v>
      </c>
      <c r="F1708" s="92">
        <v>457</v>
      </c>
      <c r="G1708" s="4">
        <v>2.3141666666666669</v>
      </c>
      <c r="H1708" s="37">
        <v>302.33958333333339</v>
      </c>
      <c r="I1708" s="4">
        <v>4.4832187499999998</v>
      </c>
      <c r="J1708" s="37">
        <v>5.1701805555555547</v>
      </c>
      <c r="K1708" s="4">
        <v>4.878520833333333</v>
      </c>
      <c r="L1708" s="37">
        <v>2.9725208333333337</v>
      </c>
      <c r="M1708" s="4">
        <v>1.871201388888889</v>
      </c>
      <c r="N1708" s="63" t="s">
        <v>27</v>
      </c>
      <c r="O1708" s="6">
        <v>91.172802962963004</v>
      </c>
      <c r="P1708" s="37" t="s">
        <v>27</v>
      </c>
      <c r="Q1708" s="7">
        <f t="shared" si="60"/>
        <v>7.8773301760000027</v>
      </c>
      <c r="R1708" s="60">
        <v>302.33958333333339</v>
      </c>
      <c r="S1708" s="61">
        <v>2206.0510037500003</v>
      </c>
      <c r="T1708" s="91"/>
      <c r="U1708" s="89">
        <v>67623.028237454331</v>
      </c>
      <c r="V1708" s="77" t="s">
        <v>27</v>
      </c>
      <c r="W1708" s="80" t="s">
        <v>27</v>
      </c>
      <c r="X1708" s="86">
        <f t="shared" si="59"/>
        <v>11711.883882098475</v>
      </c>
    </row>
    <row r="1709" spans="1:24" x14ac:dyDescent="0.3">
      <c r="A1709" s="33">
        <v>2011</v>
      </c>
      <c r="B1709" s="3">
        <v>40636</v>
      </c>
      <c r="C1709" s="33">
        <v>4</v>
      </c>
      <c r="D1709" s="2">
        <v>3</v>
      </c>
      <c r="E1709" s="33">
        <v>93</v>
      </c>
      <c r="F1709" s="92">
        <v>458</v>
      </c>
      <c r="G1709" s="4">
        <v>1.933208333333333</v>
      </c>
      <c r="H1709" s="37">
        <v>302.26249999999999</v>
      </c>
      <c r="I1709" s="4">
        <v>4.2132708333333326</v>
      </c>
      <c r="J1709" s="37">
        <v>4.9389097222222222</v>
      </c>
      <c r="K1709" s="4">
        <v>4.8009236111111102</v>
      </c>
      <c r="L1709" s="37">
        <v>2.9728263888888899</v>
      </c>
      <c r="M1709" s="4">
        <v>2.0663888888888891</v>
      </c>
      <c r="N1709" s="63">
        <v>86.690261111111099</v>
      </c>
      <c r="O1709" s="6">
        <v>86.690261111111099</v>
      </c>
      <c r="P1709" s="37">
        <v>7.4900385599999986</v>
      </c>
      <c r="Q1709" s="7">
        <f t="shared" si="60"/>
        <v>7.4900385599999986</v>
      </c>
      <c r="R1709" s="60">
        <v>302.26249999999999</v>
      </c>
      <c r="S1709" s="61">
        <v>2205.4885574999998</v>
      </c>
      <c r="T1709" s="91"/>
      <c r="U1709" s="89">
        <v>67599.497547562074</v>
      </c>
      <c r="V1709" s="77">
        <v>3.3960904192993071E-3</v>
      </c>
      <c r="W1709" s="80">
        <v>1.1076730837658538E-4</v>
      </c>
      <c r="X1709" s="86">
        <f t="shared" si="59"/>
        <v>11719.373920658474</v>
      </c>
    </row>
    <row r="1710" spans="1:24" x14ac:dyDescent="0.3">
      <c r="A1710" s="33">
        <v>2011</v>
      </c>
      <c r="B1710" s="3">
        <v>40637</v>
      </c>
      <c r="C1710" s="33">
        <v>4</v>
      </c>
      <c r="D1710" s="2">
        <v>4</v>
      </c>
      <c r="E1710" s="33">
        <v>94</v>
      </c>
      <c r="F1710" s="92">
        <v>459</v>
      </c>
      <c r="G1710" s="4">
        <v>5.2519791666666675</v>
      </c>
      <c r="H1710" s="37">
        <v>303.86874999999992</v>
      </c>
      <c r="I1710" s="4">
        <v>7.6438229166666654</v>
      </c>
      <c r="J1710" s="37">
        <v>5.0557777777777781</v>
      </c>
      <c r="K1710" s="4">
        <v>5.088298611111111</v>
      </c>
      <c r="L1710" s="37">
        <v>3.512673611111111</v>
      </c>
      <c r="M1710" s="4">
        <v>2.598930555555556</v>
      </c>
      <c r="N1710" s="63">
        <v>107.6328</v>
      </c>
      <c r="O1710" s="6">
        <v>107.6328</v>
      </c>
      <c r="P1710" s="37">
        <v>9.2994739199999987</v>
      </c>
      <c r="Q1710" s="7">
        <f t="shared" si="60"/>
        <v>9.2994739200000005</v>
      </c>
      <c r="R1710" s="60">
        <v>303.86874999999992</v>
      </c>
      <c r="S1710" s="61">
        <v>2217.2087212499991</v>
      </c>
      <c r="T1710" s="91"/>
      <c r="U1710" s="89">
        <v>67575.966857669817</v>
      </c>
      <c r="V1710" s="77">
        <v>4.1942257537022588E-3</v>
      </c>
      <c r="W1710" s="80">
        <v>1.3757763374331035E-4</v>
      </c>
      <c r="X1710" s="86">
        <f t="shared" si="59"/>
        <v>11728.673394578474</v>
      </c>
    </row>
    <row r="1711" spans="1:24" x14ac:dyDescent="0.3">
      <c r="A1711" s="33">
        <v>2011</v>
      </c>
      <c r="B1711" s="3">
        <v>40638</v>
      </c>
      <c r="C1711" s="33">
        <v>4</v>
      </c>
      <c r="D1711" s="2">
        <v>5</v>
      </c>
      <c r="E1711" s="33">
        <v>95</v>
      </c>
      <c r="F1711" s="92">
        <v>460</v>
      </c>
      <c r="G1711" s="4">
        <v>0.25727083333333334</v>
      </c>
      <c r="H1711" s="37">
        <v>303.73541666666665</v>
      </c>
      <c r="I1711" s="4">
        <v>3.6532395833333329</v>
      </c>
      <c r="J1711" s="37">
        <v>5.2431666666666645</v>
      </c>
      <c r="K1711" s="4">
        <v>5.3872430555555546</v>
      </c>
      <c r="L1711" s="37">
        <v>3.8959791666666681</v>
      </c>
      <c r="M1711" s="4">
        <v>2.5089166666666669</v>
      </c>
      <c r="N1711" s="63">
        <v>11.6311</v>
      </c>
      <c r="O1711" s="6">
        <v>11.6311</v>
      </c>
      <c r="P1711" s="37">
        <v>1.0049270399999999</v>
      </c>
      <c r="Q1711" s="7">
        <f t="shared" si="60"/>
        <v>1.0049270400000001</v>
      </c>
      <c r="R1711" s="60">
        <v>303.73541666666665</v>
      </c>
      <c r="S1711" s="61">
        <v>2216.2358412499998</v>
      </c>
      <c r="T1711" s="91"/>
      <c r="U1711" s="89">
        <v>67552.43616777756</v>
      </c>
      <c r="V1711" s="77">
        <v>4.5343867349117577E-4</v>
      </c>
      <c r="W1711" s="80">
        <v>1.4872567647761969E-5</v>
      </c>
      <c r="X1711" s="86">
        <f t="shared" si="59"/>
        <v>11729.678321618474</v>
      </c>
    </row>
    <row r="1712" spans="1:24" x14ac:dyDescent="0.3">
      <c r="A1712" s="33">
        <v>2011</v>
      </c>
      <c r="B1712" s="3">
        <v>40639</v>
      </c>
      <c r="C1712" s="33">
        <v>4</v>
      </c>
      <c r="D1712" s="2">
        <v>6</v>
      </c>
      <c r="E1712" s="33">
        <v>96</v>
      </c>
      <c r="F1712" s="92">
        <v>461</v>
      </c>
      <c r="G1712" s="4">
        <v>1.540375</v>
      </c>
      <c r="H1712" s="37">
        <v>303.77083333333331</v>
      </c>
      <c r="I1712" s="4">
        <v>3.551541666666667</v>
      </c>
      <c r="J1712" s="37">
        <v>5.1608680555555573</v>
      </c>
      <c r="K1712" s="4">
        <v>5.3441319444444453</v>
      </c>
      <c r="L1712" s="37">
        <v>3.8942847222222228</v>
      </c>
      <c r="M1712" s="4">
        <v>2.4827777777777773</v>
      </c>
      <c r="N1712" s="63">
        <v>41.694618518518503</v>
      </c>
      <c r="O1712" s="6">
        <v>41.694618518518503</v>
      </c>
      <c r="P1712" s="37">
        <v>3.6024150399999986</v>
      </c>
      <c r="Q1712" s="7">
        <f t="shared" si="60"/>
        <v>3.602415039999999</v>
      </c>
      <c r="R1712" s="60">
        <v>303.77083333333331</v>
      </c>
      <c r="S1712" s="61">
        <v>2216.4942624999999</v>
      </c>
      <c r="T1712" s="91"/>
      <c r="U1712" s="89">
        <v>67528.905477885302</v>
      </c>
      <c r="V1712" s="77">
        <v>1.6252760500885793E-3</v>
      </c>
      <c r="W1712" s="80">
        <v>5.3334373077112865E-5</v>
      </c>
      <c r="X1712" s="86">
        <f t="shared" si="59"/>
        <v>11733.280736658475</v>
      </c>
    </row>
    <row r="1713" spans="1:24" x14ac:dyDescent="0.3">
      <c r="A1713" s="33">
        <v>2011</v>
      </c>
      <c r="B1713" s="3">
        <v>40640</v>
      </c>
      <c r="C1713" s="33">
        <v>4</v>
      </c>
      <c r="D1713" s="2">
        <v>7</v>
      </c>
      <c r="E1713" s="33">
        <v>97</v>
      </c>
      <c r="F1713" s="92">
        <v>462</v>
      </c>
      <c r="G1713" s="4">
        <v>4.7374791666666658</v>
      </c>
      <c r="H1713" s="37">
        <v>303.6229166666667</v>
      </c>
      <c r="I1713" s="4">
        <v>7.933958333333333</v>
      </c>
      <c r="J1713" s="37">
        <v>5.2085902777777777</v>
      </c>
      <c r="K1713" s="4">
        <v>5.4236597222222223</v>
      </c>
      <c r="L1713" s="37">
        <v>3.9831111111111119</v>
      </c>
      <c r="M1713" s="4">
        <v>3.0294861111111113</v>
      </c>
      <c r="N1713" s="63">
        <v>59.105400000000003</v>
      </c>
      <c r="O1713" s="6">
        <v>59.105400000000003</v>
      </c>
      <c r="P1713" s="37">
        <v>5.1067065600000001</v>
      </c>
      <c r="Q1713" s="7">
        <f t="shared" si="60"/>
        <v>5.1067065600000001</v>
      </c>
      <c r="R1713" s="60">
        <v>303.6229166666667</v>
      </c>
      <c r="S1713" s="61">
        <v>2215.4149737500002</v>
      </c>
      <c r="T1713" s="91"/>
      <c r="U1713" s="89">
        <v>67505.374787993045</v>
      </c>
      <c r="V1713" s="77">
        <v>2.3050790125138288E-3</v>
      </c>
      <c r="W1713" s="80">
        <v>7.5633890010812444E-5</v>
      </c>
      <c r="X1713" s="86">
        <f t="shared" si="59"/>
        <v>11738.387443218475</v>
      </c>
    </row>
    <row r="1714" spans="1:24" x14ac:dyDescent="0.3">
      <c r="A1714" s="33">
        <v>2011</v>
      </c>
      <c r="B1714" s="3">
        <v>40641</v>
      </c>
      <c r="C1714" s="33">
        <v>4</v>
      </c>
      <c r="D1714" s="2">
        <v>8</v>
      </c>
      <c r="E1714" s="33">
        <v>98</v>
      </c>
      <c r="F1714" s="92">
        <v>463</v>
      </c>
      <c r="G1714" s="4">
        <v>4.8215416666666666</v>
      </c>
      <c r="H1714" s="37">
        <v>303.46666666666653</v>
      </c>
      <c r="I1714" s="4">
        <v>5.6623125000000005</v>
      </c>
      <c r="J1714" s="37">
        <v>5.1774305555555564</v>
      </c>
      <c r="K1714" s="4">
        <v>5.3718680555555567</v>
      </c>
      <c r="L1714" s="37">
        <v>3.9289861111111115</v>
      </c>
      <c r="M1714" s="4">
        <v>3.6675486111111106</v>
      </c>
      <c r="N1714" s="63" t="s">
        <v>27</v>
      </c>
      <c r="O1714" s="6">
        <v>70.628103846153905</v>
      </c>
      <c r="P1714" s="37" t="s">
        <v>27</v>
      </c>
      <c r="Q1714" s="7">
        <f t="shared" si="60"/>
        <v>6.1022681723076984</v>
      </c>
      <c r="R1714" s="60">
        <v>303.46666666666653</v>
      </c>
      <c r="S1714" s="61">
        <v>2214.274879999999</v>
      </c>
      <c r="T1714" s="91"/>
      <c r="U1714" s="89">
        <v>67481.844098100788</v>
      </c>
      <c r="V1714" s="77" t="s">
        <v>27</v>
      </c>
      <c r="W1714" s="80" t="s">
        <v>27</v>
      </c>
      <c r="X1714" s="86">
        <f t="shared" si="59"/>
        <v>11744.489711390783</v>
      </c>
    </row>
    <row r="1715" spans="1:24" x14ac:dyDescent="0.3">
      <c r="A1715" s="33">
        <v>2011</v>
      </c>
      <c r="B1715" s="3">
        <v>40642</v>
      </c>
      <c r="C1715" s="33">
        <v>4</v>
      </c>
      <c r="D1715" s="2">
        <v>9</v>
      </c>
      <c r="E1715" s="33">
        <v>99</v>
      </c>
      <c r="F1715" s="92">
        <v>464</v>
      </c>
      <c r="G1715" s="4">
        <v>8.7680000000000007</v>
      </c>
      <c r="H1715" s="37">
        <v>303.38333333333321</v>
      </c>
      <c r="I1715" s="4">
        <v>10.849052083333333</v>
      </c>
      <c r="J1715" s="37">
        <v>5.2059097222222235</v>
      </c>
      <c r="K1715" s="4">
        <v>5.4469722222222225</v>
      </c>
      <c r="L1715" s="37">
        <v>4.2410138888888884</v>
      </c>
      <c r="M1715" s="4">
        <v>4.5033541666666661</v>
      </c>
      <c r="N1715" s="63">
        <v>82.150807692307694</v>
      </c>
      <c r="O1715" s="6">
        <v>82.150807692307694</v>
      </c>
      <c r="P1715" s="37">
        <v>7.0978297846153842</v>
      </c>
      <c r="Q1715" s="7">
        <f t="shared" si="60"/>
        <v>7.0978297846153842</v>
      </c>
      <c r="R1715" s="60">
        <v>303.38333333333321</v>
      </c>
      <c r="S1715" s="61">
        <v>2213.6668299999992</v>
      </c>
      <c r="T1715" s="91"/>
      <c r="U1715" s="89">
        <v>67458.313408208531</v>
      </c>
      <c r="V1715" s="77">
        <v>3.2063676829884049E-3</v>
      </c>
      <c r="W1715" s="80">
        <v>1.0520235702146452E-4</v>
      </c>
      <c r="X1715" s="86">
        <f t="shared" si="59"/>
        <v>11751.587541175399</v>
      </c>
    </row>
    <row r="1716" spans="1:24" x14ac:dyDescent="0.3">
      <c r="A1716" s="33">
        <v>2011</v>
      </c>
      <c r="B1716" s="3">
        <v>40643</v>
      </c>
      <c r="C1716" s="33">
        <v>4</v>
      </c>
      <c r="D1716" s="2">
        <v>10</v>
      </c>
      <c r="E1716" s="33">
        <v>100</v>
      </c>
      <c r="F1716" s="92">
        <v>465</v>
      </c>
      <c r="G1716" s="4">
        <v>11.619437499999998</v>
      </c>
      <c r="H1716" s="37">
        <v>303.49583333333345</v>
      </c>
      <c r="I1716" s="4">
        <v>13.470666666666666</v>
      </c>
      <c r="J1716" s="37">
        <v>5.089291666666667</v>
      </c>
      <c r="K1716" s="4">
        <v>5.4647430555555561</v>
      </c>
      <c r="L1716" s="37">
        <v>4.4660624999999996</v>
      </c>
      <c r="M1716" s="4">
        <v>6.5979722222222223</v>
      </c>
      <c r="N1716" s="63">
        <v>93.431502325581405</v>
      </c>
      <c r="O1716" s="6">
        <v>93.431502325581405</v>
      </c>
      <c r="P1716" s="37">
        <v>8.0724818009302339</v>
      </c>
      <c r="Q1716" s="7">
        <f t="shared" si="60"/>
        <v>8.0724818009302339</v>
      </c>
      <c r="R1716" s="60">
        <v>303.49583333333345</v>
      </c>
      <c r="S1716" s="61">
        <v>2214.4876975000006</v>
      </c>
      <c r="T1716" s="91"/>
      <c r="U1716" s="89">
        <v>67434.782718316274</v>
      </c>
      <c r="V1716" s="77">
        <v>3.645304424153493E-3</v>
      </c>
      <c r="W1716" s="80">
        <v>1.1969313254022343E-4</v>
      </c>
      <c r="X1716" s="86">
        <f t="shared" si="59"/>
        <v>11759.660022976328</v>
      </c>
    </row>
    <row r="1717" spans="1:24" x14ac:dyDescent="0.3">
      <c r="A1717" s="33">
        <v>2011</v>
      </c>
      <c r="B1717" s="3">
        <v>40644</v>
      </c>
      <c r="C1717" s="33">
        <v>4</v>
      </c>
      <c r="D1717" s="2">
        <v>11</v>
      </c>
      <c r="E1717" s="33">
        <v>101</v>
      </c>
      <c r="F1717" s="92">
        <v>466</v>
      </c>
      <c r="G1717" s="4">
        <v>13.201000000000001</v>
      </c>
      <c r="H1717" s="37">
        <v>303.33541666666667</v>
      </c>
      <c r="I1717" s="4">
        <v>15.096770833333331</v>
      </c>
      <c r="J1717" s="37">
        <v>5.1253263888888876</v>
      </c>
      <c r="K1717" s="4">
        <v>5.4561736111111108</v>
      </c>
      <c r="L1717" s="37">
        <v>4.4570694444444436</v>
      </c>
      <c r="M1717" s="4">
        <v>6.9657708333333304</v>
      </c>
      <c r="N1717" s="63">
        <v>124.320654166667</v>
      </c>
      <c r="O1717" s="6">
        <v>124.320654166667</v>
      </c>
      <c r="P1717" s="37">
        <v>10.741304520000028</v>
      </c>
      <c r="Q1717" s="7">
        <f t="shared" si="60"/>
        <v>10.74130452000003</v>
      </c>
      <c r="R1717" s="60">
        <v>303.33541666666667</v>
      </c>
      <c r="S1717" s="61">
        <v>2213.3172012499999</v>
      </c>
      <c r="T1717" s="91"/>
      <c r="U1717" s="89">
        <v>67411.252028424016</v>
      </c>
      <c r="V1717" s="77">
        <v>4.8530344019075689E-3</v>
      </c>
      <c r="W1717" s="80">
        <v>1.5932411586892496E-4</v>
      </c>
      <c r="X1717" s="86">
        <f t="shared" si="59"/>
        <v>11770.401327496327</v>
      </c>
    </row>
    <row r="1718" spans="1:24" x14ac:dyDescent="0.3">
      <c r="A1718" s="33">
        <v>2011</v>
      </c>
      <c r="B1718" s="3">
        <v>40645</v>
      </c>
      <c r="C1718" s="33">
        <v>4</v>
      </c>
      <c r="D1718" s="2">
        <v>12</v>
      </c>
      <c r="E1718" s="33">
        <v>102</v>
      </c>
      <c r="F1718" s="92">
        <v>467</v>
      </c>
      <c r="G1718" s="4">
        <v>6.1622916666666674</v>
      </c>
      <c r="H1718" s="37">
        <v>302.76458333333329</v>
      </c>
      <c r="I1718" s="4">
        <v>9.5516354166666666</v>
      </c>
      <c r="J1718" s="37">
        <v>5.2343263888888885</v>
      </c>
      <c r="K1718" s="4">
        <v>5.5025138888888883</v>
      </c>
      <c r="L1718" s="37">
        <v>4.5887013888888886</v>
      </c>
      <c r="M1718" s="4">
        <v>5.7458819444444451</v>
      </c>
      <c r="N1718" s="63">
        <v>49.354104878048801</v>
      </c>
      <c r="O1718" s="6">
        <v>49.354104878048801</v>
      </c>
      <c r="P1718" s="37">
        <v>4.2641946614634163</v>
      </c>
      <c r="Q1718" s="7">
        <f t="shared" si="60"/>
        <v>4.2641946614634172</v>
      </c>
      <c r="R1718" s="60">
        <v>302.76458333333329</v>
      </c>
      <c r="S1718" s="61">
        <v>2209.1520587499995</v>
      </c>
      <c r="T1718" s="91"/>
      <c r="U1718" s="89">
        <v>67387.721338531759</v>
      </c>
      <c r="V1718" s="77">
        <v>1.9302404488517725E-3</v>
      </c>
      <c r="W1718" s="80">
        <v>6.3273797478307487E-5</v>
      </c>
      <c r="X1718" s="86">
        <f t="shared" si="59"/>
        <v>11774.665522157791</v>
      </c>
    </row>
    <row r="1719" spans="1:24" x14ac:dyDescent="0.3">
      <c r="A1719" s="33">
        <v>2011</v>
      </c>
      <c r="B1719" s="3">
        <v>40646</v>
      </c>
      <c r="C1719" s="33">
        <v>4</v>
      </c>
      <c r="D1719" s="2">
        <v>13</v>
      </c>
      <c r="E1719" s="33">
        <v>103</v>
      </c>
      <c r="F1719" s="92">
        <v>468</v>
      </c>
      <c r="G1719" s="4">
        <v>8.0144583333333319</v>
      </c>
      <c r="H1719" s="37">
        <v>302.39375000000001</v>
      </c>
      <c r="I1719" s="4">
        <v>10.869</v>
      </c>
      <c r="J1719" s="37">
        <v>5.2127986111111113</v>
      </c>
      <c r="K1719" s="4">
        <v>5.5378263888888881</v>
      </c>
      <c r="L1719" s="37">
        <v>4.6225208333333345</v>
      </c>
      <c r="M1719" s="4">
        <v>6.4042013888888887</v>
      </c>
      <c r="N1719" s="63">
        <v>70.989631578947396</v>
      </c>
      <c r="O1719" s="6">
        <v>70.989631578947396</v>
      </c>
      <c r="P1719" s="37">
        <v>6.1335041684210552</v>
      </c>
      <c r="Q1719" s="7">
        <f t="shared" si="60"/>
        <v>6.1335041684210552</v>
      </c>
      <c r="R1719" s="60">
        <v>302.39375000000001</v>
      </c>
      <c r="S1719" s="61">
        <v>2206.4462362499999</v>
      </c>
      <c r="T1719" s="91"/>
      <c r="U1719" s="89">
        <v>67364.190648639502</v>
      </c>
      <c r="V1719" s="77">
        <v>2.7798112945844299E-3</v>
      </c>
      <c r="W1719" s="80">
        <v>9.1045396909622946E-5</v>
      </c>
      <c r="X1719" s="86">
        <f t="shared" si="59"/>
        <v>11780.799026326213</v>
      </c>
    </row>
    <row r="1720" spans="1:24" x14ac:dyDescent="0.3">
      <c r="A1720" s="33">
        <v>2011</v>
      </c>
      <c r="B1720" s="3">
        <v>40647</v>
      </c>
      <c r="C1720" s="33">
        <v>4</v>
      </c>
      <c r="D1720" s="2">
        <v>14</v>
      </c>
      <c r="E1720" s="33">
        <v>104</v>
      </c>
      <c r="F1720" s="92">
        <v>469</v>
      </c>
      <c r="G1720" s="4">
        <v>5.6072083333333333</v>
      </c>
      <c r="H1720" s="37">
        <v>301.92083333333335</v>
      </c>
      <c r="I1720" s="4">
        <v>9.8383958333333332</v>
      </c>
      <c r="J1720" s="37">
        <v>5.2358541666666669</v>
      </c>
      <c r="K1720" s="4">
        <v>5.5410763888888894</v>
      </c>
      <c r="L1720" s="37">
        <v>4.7068819444444445</v>
      </c>
      <c r="M1720" s="4">
        <v>5.7660069444444453</v>
      </c>
      <c r="N1720" s="63">
        <v>107.86454999999999</v>
      </c>
      <c r="O1720" s="6">
        <v>107.86454999999999</v>
      </c>
      <c r="P1720" s="37">
        <v>9.3194971199999994</v>
      </c>
      <c r="Q1720" s="7">
        <f t="shared" si="60"/>
        <v>9.3194971200000012</v>
      </c>
      <c r="R1720" s="60">
        <v>301.92083333333335</v>
      </c>
      <c r="S1720" s="61">
        <v>2202.9955525</v>
      </c>
      <c r="T1720" s="91"/>
      <c r="U1720" s="89">
        <v>67340.659958747245</v>
      </c>
      <c r="V1720" s="77">
        <v>4.2303749135689638E-3</v>
      </c>
      <c r="W1720" s="80">
        <v>1.3838987555699663E-4</v>
      </c>
      <c r="X1720" s="86">
        <f t="shared" ref="X1720:X1783" si="61">X1719+Q1720</f>
        <v>11790.118523446212</v>
      </c>
    </row>
    <row r="1721" spans="1:24" x14ac:dyDescent="0.3">
      <c r="A1721" s="34">
        <v>2011</v>
      </c>
      <c r="B1721" s="11">
        <v>40648</v>
      </c>
      <c r="C1721" s="34">
        <v>4</v>
      </c>
      <c r="D1721" s="10">
        <v>15</v>
      </c>
      <c r="E1721" s="34">
        <v>105</v>
      </c>
      <c r="F1721" s="38">
        <v>470</v>
      </c>
      <c r="G1721" s="12">
        <v>1.8865833333333335</v>
      </c>
      <c r="H1721" s="38">
        <v>301.49375000000015</v>
      </c>
      <c r="I1721" s="12">
        <v>5.0373854166666669</v>
      </c>
      <c r="J1721" s="38">
        <v>5.2125240839243494</v>
      </c>
      <c r="K1721" s="12">
        <v>5.1567013888888882</v>
      </c>
      <c r="L1721" s="38">
        <v>4.7671180555555566</v>
      </c>
      <c r="M1721" s="12">
        <v>5.7658125</v>
      </c>
      <c r="N1721" s="38" t="s">
        <v>27</v>
      </c>
      <c r="O1721" s="12">
        <v>81.403577380952399</v>
      </c>
      <c r="P1721" s="38" t="s">
        <v>27</v>
      </c>
      <c r="Q1721" s="12">
        <f t="shared" si="60"/>
        <v>7.0332690857142879</v>
      </c>
      <c r="R1721" s="13">
        <v>301.49375000000015</v>
      </c>
      <c r="S1721" s="48">
        <v>2199.8792962500011</v>
      </c>
      <c r="T1721" s="13">
        <v>64064</v>
      </c>
      <c r="U1721" s="48">
        <v>67317.129268856123</v>
      </c>
      <c r="V1721" s="83" t="s">
        <v>27</v>
      </c>
      <c r="W1721" s="84" t="s">
        <v>27</v>
      </c>
      <c r="X1721" s="87">
        <f t="shared" si="61"/>
        <v>11797.151792531926</v>
      </c>
    </row>
    <row r="1722" spans="1:24" x14ac:dyDescent="0.3">
      <c r="A1722" s="33">
        <v>2011</v>
      </c>
      <c r="B1722" s="3">
        <v>40649</v>
      </c>
      <c r="C1722" s="33">
        <v>4</v>
      </c>
      <c r="D1722" s="2">
        <v>16</v>
      </c>
      <c r="E1722" s="33">
        <v>106</v>
      </c>
      <c r="F1722" s="92">
        <v>471</v>
      </c>
      <c r="G1722" s="4">
        <v>4.6150416666666674</v>
      </c>
      <c r="H1722" s="37">
        <v>302.66666666666663</v>
      </c>
      <c r="I1722" s="4">
        <v>6.8282500000000006</v>
      </c>
      <c r="J1722" s="37">
        <v>5.0649861111111116</v>
      </c>
      <c r="K1722" s="4">
        <v>5.0440416666666676</v>
      </c>
      <c r="L1722" s="37">
        <v>4.5783402777777775</v>
      </c>
      <c r="M1722" s="4">
        <v>4.7245208333333331</v>
      </c>
      <c r="N1722" s="63">
        <v>54.942604761904803</v>
      </c>
      <c r="O1722" s="6">
        <v>54.942604761904803</v>
      </c>
      <c r="P1722" s="37">
        <v>4.7470410514285746</v>
      </c>
      <c r="Q1722" s="7">
        <f t="shared" si="60"/>
        <v>4.7470410514285755</v>
      </c>
      <c r="R1722" s="60">
        <v>302.66666666666663</v>
      </c>
      <c r="S1722" s="61">
        <v>2208.4375999999993</v>
      </c>
      <c r="T1722" s="91"/>
      <c r="U1722" s="89">
        <v>67551.126027130114</v>
      </c>
      <c r="V1722" s="77">
        <v>2.1495020060465263E-3</v>
      </c>
      <c r="W1722" s="80">
        <v>7.0273307502262094E-5</v>
      </c>
      <c r="X1722" s="86">
        <f t="shared" si="61"/>
        <v>11801.898833583355</v>
      </c>
    </row>
    <row r="1723" spans="1:24" x14ac:dyDescent="0.3">
      <c r="A1723" s="33">
        <v>2011</v>
      </c>
      <c r="B1723" s="3">
        <v>40650</v>
      </c>
      <c r="C1723" s="33">
        <v>4</v>
      </c>
      <c r="D1723" s="2">
        <v>17</v>
      </c>
      <c r="E1723" s="33">
        <v>107</v>
      </c>
      <c r="F1723" s="92">
        <v>472</v>
      </c>
      <c r="G1723" s="4">
        <v>0.35120833333333329</v>
      </c>
      <c r="H1723" s="37">
        <v>302.90833333333319</v>
      </c>
      <c r="I1723" s="4">
        <v>4.1778645833333332</v>
      </c>
      <c r="J1723" s="37">
        <v>5.2789583333333345</v>
      </c>
      <c r="K1723" s="4">
        <v>5.0780208333333343</v>
      </c>
      <c r="L1723" s="37">
        <v>4.9371944444444438</v>
      </c>
      <c r="M1723" s="4">
        <v>3.8173124999999999</v>
      </c>
      <c r="N1723" s="63">
        <v>85.890223529411799</v>
      </c>
      <c r="O1723" s="6">
        <v>85.890223529411799</v>
      </c>
      <c r="P1723" s="37">
        <v>7.4209153129411796</v>
      </c>
      <c r="Q1723" s="7">
        <f t="shared" si="60"/>
        <v>7.4209153129411805</v>
      </c>
      <c r="R1723" s="60">
        <v>302.90833333333319</v>
      </c>
      <c r="S1723" s="61">
        <v>2210.2009449999987</v>
      </c>
      <c r="T1723" s="91"/>
      <c r="U1723" s="89">
        <v>67785.122785404106</v>
      </c>
      <c r="V1723" s="77">
        <v>3.3575749434589007E-3</v>
      </c>
      <c r="W1723" s="80">
        <v>1.0947705053857474E-4</v>
      </c>
      <c r="X1723" s="86">
        <f t="shared" si="61"/>
        <v>11809.319748896296</v>
      </c>
    </row>
    <row r="1724" spans="1:24" x14ac:dyDescent="0.3">
      <c r="A1724" s="33">
        <v>2011</v>
      </c>
      <c r="B1724" s="3">
        <v>40651</v>
      </c>
      <c r="C1724" s="33">
        <v>4</v>
      </c>
      <c r="D1724" s="2">
        <v>18</v>
      </c>
      <c r="E1724" s="33">
        <v>108</v>
      </c>
      <c r="F1724" s="92">
        <v>473</v>
      </c>
      <c r="G1724" s="4">
        <v>-0.61554166666666665</v>
      </c>
      <c r="H1724" s="37">
        <v>303.30625000000003</v>
      </c>
      <c r="I1724" s="4">
        <v>3.3328333333333342</v>
      </c>
      <c r="J1724" s="37">
        <v>5.3305902777777767</v>
      </c>
      <c r="K1724" s="4">
        <v>5.1200902777777779</v>
      </c>
      <c r="L1724" s="37">
        <v>4.8825624999999997</v>
      </c>
      <c r="M1724" s="4">
        <v>2.5771666666666668</v>
      </c>
      <c r="N1724" s="63" t="s">
        <v>27</v>
      </c>
      <c r="O1724" s="6">
        <v>82.594559411764706</v>
      </c>
      <c r="P1724" s="37" t="s">
        <v>27</v>
      </c>
      <c r="Q1724" s="7">
        <f t="shared" si="60"/>
        <v>7.136169933176471</v>
      </c>
      <c r="R1724" s="60">
        <v>303.30625000000003</v>
      </c>
      <c r="S1724" s="61">
        <v>2213.1043837500001</v>
      </c>
      <c r="T1724" s="91"/>
      <c r="U1724" s="89">
        <v>68019.119543678098</v>
      </c>
      <c r="V1724" s="77" t="s">
        <v>27</v>
      </c>
      <c r="W1724" s="80" t="s">
        <v>27</v>
      </c>
      <c r="X1724" s="86">
        <f t="shared" si="61"/>
        <v>11816.455918829473</v>
      </c>
    </row>
    <row r="1725" spans="1:24" x14ac:dyDescent="0.3">
      <c r="A1725" s="33">
        <v>2011</v>
      </c>
      <c r="B1725" s="3">
        <v>40652</v>
      </c>
      <c r="C1725" s="33">
        <v>4</v>
      </c>
      <c r="D1725" s="2">
        <v>19</v>
      </c>
      <c r="E1725" s="33">
        <v>109</v>
      </c>
      <c r="F1725" s="92">
        <v>474</v>
      </c>
      <c r="G1725" s="4">
        <v>0.84158333333333302</v>
      </c>
      <c r="H1725" s="37">
        <v>303.43541666666664</v>
      </c>
      <c r="I1725" s="4">
        <v>4.3857291666666658</v>
      </c>
      <c r="J1725" s="37">
        <v>5.2253194444444437</v>
      </c>
      <c r="K1725" s="4">
        <v>5.1590069444444451</v>
      </c>
      <c r="L1725" s="37">
        <v>4.8761666666666663</v>
      </c>
      <c r="M1725" s="4">
        <v>3.3882499999999998</v>
      </c>
      <c r="N1725" s="63" t="s">
        <v>27</v>
      </c>
      <c r="O1725" s="6">
        <v>79.298895294117699</v>
      </c>
      <c r="P1725" s="37" t="s">
        <v>27</v>
      </c>
      <c r="Q1725" s="7">
        <f t="shared" si="60"/>
        <v>6.8514245534117686</v>
      </c>
      <c r="R1725" s="60">
        <v>303.43541666666664</v>
      </c>
      <c r="S1725" s="61">
        <v>2214.0468612499999</v>
      </c>
      <c r="T1725" s="91"/>
      <c r="U1725" s="89">
        <v>68253.11630195209</v>
      </c>
      <c r="V1725" s="77" t="s">
        <v>27</v>
      </c>
      <c r="W1725" s="80" t="s">
        <v>27</v>
      </c>
      <c r="X1725" s="86">
        <f t="shared" si="61"/>
        <v>11823.307343382885</v>
      </c>
    </row>
    <row r="1726" spans="1:24" x14ac:dyDescent="0.3">
      <c r="A1726" s="33">
        <v>2011</v>
      </c>
      <c r="B1726" s="3">
        <v>40653</v>
      </c>
      <c r="C1726" s="33">
        <v>4</v>
      </c>
      <c r="D1726" s="2">
        <v>20</v>
      </c>
      <c r="E1726" s="33">
        <v>110</v>
      </c>
      <c r="F1726" s="92">
        <v>475</v>
      </c>
      <c r="G1726" s="4">
        <v>1.867208333333334</v>
      </c>
      <c r="H1726" s="37">
        <v>304.93958333333336</v>
      </c>
      <c r="I1726" s="4">
        <v>4.6861666666666668</v>
      </c>
      <c r="J1726" s="37">
        <v>5.3815208333333331</v>
      </c>
      <c r="K1726" s="4">
        <v>5.2671388888888897</v>
      </c>
      <c r="L1726" s="37">
        <v>4.8882777777777768</v>
      </c>
      <c r="M1726" s="4">
        <v>3.2128472222222224</v>
      </c>
      <c r="N1726" s="63" t="s">
        <v>27</v>
      </c>
      <c r="O1726" s="6">
        <v>76.003231176470607</v>
      </c>
      <c r="P1726" s="37" t="s">
        <v>27</v>
      </c>
      <c r="Q1726" s="7">
        <f t="shared" si="60"/>
        <v>6.5666791736470609</v>
      </c>
      <c r="R1726" s="60">
        <v>304.93958333333336</v>
      </c>
      <c r="S1726" s="61">
        <v>2225.0221637500003</v>
      </c>
      <c r="T1726" s="91"/>
      <c r="U1726" s="89">
        <v>68487.113060226082</v>
      </c>
      <c r="V1726" s="77" t="s">
        <v>27</v>
      </c>
      <c r="W1726" s="80" t="s">
        <v>27</v>
      </c>
      <c r="X1726" s="86">
        <f t="shared" si="61"/>
        <v>11829.874022556533</v>
      </c>
    </row>
    <row r="1727" spans="1:24" x14ac:dyDescent="0.3">
      <c r="A1727" s="33">
        <v>2011</v>
      </c>
      <c r="B1727" s="3">
        <v>40654</v>
      </c>
      <c r="C1727" s="33">
        <v>4</v>
      </c>
      <c r="D1727" s="2">
        <v>21</v>
      </c>
      <c r="E1727" s="33">
        <v>111</v>
      </c>
      <c r="F1727" s="92">
        <v>476</v>
      </c>
      <c r="G1727" s="4">
        <v>1.3028124999999999</v>
      </c>
      <c r="H1727" s="37">
        <v>305.47916666666669</v>
      </c>
      <c r="I1727" s="4">
        <v>6.630968750000001</v>
      </c>
      <c r="J1727" s="37">
        <v>5.379104166666667</v>
      </c>
      <c r="K1727" s="4">
        <v>5.2699444444444437</v>
      </c>
      <c r="L1727" s="37">
        <v>4.869902777777777</v>
      </c>
      <c r="M1727" s="4">
        <v>4.6883680555555562</v>
      </c>
      <c r="N1727" s="63" t="s">
        <v>27</v>
      </c>
      <c r="O1727" s="6">
        <v>72.7075670588235</v>
      </c>
      <c r="P1727" s="37" t="s">
        <v>27</v>
      </c>
      <c r="Q1727" s="7">
        <f t="shared" si="60"/>
        <v>6.2819337938823496</v>
      </c>
      <c r="R1727" s="60">
        <v>305.47916666666669</v>
      </c>
      <c r="S1727" s="61">
        <v>2228.9592874999998</v>
      </c>
      <c r="T1727" s="91"/>
      <c r="U1727" s="89">
        <v>68721.109818500074</v>
      </c>
      <c r="V1727" s="77" t="s">
        <v>27</v>
      </c>
      <c r="W1727" s="80" t="s">
        <v>27</v>
      </c>
      <c r="X1727" s="86">
        <f t="shared" si="61"/>
        <v>11836.155956350414</v>
      </c>
    </row>
    <row r="1728" spans="1:24" x14ac:dyDescent="0.3">
      <c r="A1728" s="33">
        <v>2011</v>
      </c>
      <c r="B1728" s="3">
        <v>40655</v>
      </c>
      <c r="C1728" s="33">
        <v>4</v>
      </c>
      <c r="D1728" s="2">
        <v>22</v>
      </c>
      <c r="E1728" s="33">
        <v>112</v>
      </c>
      <c r="F1728" s="92">
        <v>477</v>
      </c>
      <c r="G1728" s="4">
        <v>3.1831875000000003</v>
      </c>
      <c r="H1728" s="37">
        <v>305.67083333333323</v>
      </c>
      <c r="I1728" s="4">
        <v>7.9591874999999996</v>
      </c>
      <c r="J1728" s="37">
        <v>5.2273263888888879</v>
      </c>
      <c r="K1728" s="4">
        <v>5.2256527777777775</v>
      </c>
      <c r="L1728" s="37">
        <v>4.7568472222222224</v>
      </c>
      <c r="M1728" s="4">
        <v>6.5375694444444443</v>
      </c>
      <c r="N1728" s="63" t="s">
        <v>27</v>
      </c>
      <c r="O1728" s="6">
        <v>69.411902941176507</v>
      </c>
      <c r="P1728" s="37" t="s">
        <v>27</v>
      </c>
      <c r="Q1728" s="7">
        <f t="shared" si="60"/>
        <v>5.9971884141176499</v>
      </c>
      <c r="R1728" s="60">
        <v>305.67083333333323</v>
      </c>
      <c r="S1728" s="61">
        <v>2230.3578024999993</v>
      </c>
      <c r="T1728" s="91"/>
      <c r="U1728" s="89">
        <v>68955.106576774066</v>
      </c>
      <c r="V1728" s="77" t="s">
        <v>27</v>
      </c>
      <c r="W1728" s="80" t="s">
        <v>27</v>
      </c>
      <c r="X1728" s="86">
        <f t="shared" si="61"/>
        <v>11842.153144764532</v>
      </c>
    </row>
    <row r="1729" spans="1:24" x14ac:dyDescent="0.3">
      <c r="A1729" s="33">
        <v>2011</v>
      </c>
      <c r="B1729" s="3">
        <v>40656</v>
      </c>
      <c r="C1729" s="33">
        <v>4</v>
      </c>
      <c r="D1729" s="2">
        <v>23</v>
      </c>
      <c r="E1729" s="33">
        <v>113</v>
      </c>
      <c r="F1729" s="92">
        <v>478</v>
      </c>
      <c r="G1729" s="4">
        <v>9.5678333333333345</v>
      </c>
      <c r="H1729" s="37">
        <v>306.35416666666669</v>
      </c>
      <c r="I1729" s="4">
        <v>12.236437500000001</v>
      </c>
      <c r="J1729" s="37">
        <v>5.2850972222222206</v>
      </c>
      <c r="K1729" s="4">
        <v>5.2792569444444446</v>
      </c>
      <c r="L1729" s="37">
        <v>4.7534583333333327</v>
      </c>
      <c r="M1729" s="4">
        <v>10.568909722222221</v>
      </c>
      <c r="N1729" s="63" t="s">
        <v>27</v>
      </c>
      <c r="O1729" s="6">
        <v>66.1162388235294</v>
      </c>
      <c r="P1729" s="37" t="s">
        <v>27</v>
      </c>
      <c r="Q1729" s="7">
        <f t="shared" si="60"/>
        <v>5.7124430343529395</v>
      </c>
      <c r="R1729" s="60">
        <v>306.35416666666669</v>
      </c>
      <c r="S1729" s="61">
        <v>2235.3438125000002</v>
      </c>
      <c r="T1729" s="91"/>
      <c r="U1729" s="89">
        <v>69189.103335048057</v>
      </c>
      <c r="V1729" s="77" t="s">
        <v>27</v>
      </c>
      <c r="W1729" s="80" t="s">
        <v>27</v>
      </c>
      <c r="X1729" s="86">
        <f t="shared" si="61"/>
        <v>11847.865587798886</v>
      </c>
    </row>
    <row r="1730" spans="1:24" x14ac:dyDescent="0.3">
      <c r="A1730" s="33">
        <v>2011</v>
      </c>
      <c r="B1730" s="3">
        <v>40657</v>
      </c>
      <c r="C1730" s="33">
        <v>4</v>
      </c>
      <c r="D1730" s="2">
        <v>24</v>
      </c>
      <c r="E1730" s="33">
        <v>114</v>
      </c>
      <c r="F1730" s="92">
        <v>479</v>
      </c>
      <c r="G1730" s="4">
        <v>7.0682499999999999</v>
      </c>
      <c r="H1730" s="37">
        <v>306.20000000000005</v>
      </c>
      <c r="I1730" s="4">
        <v>13.990906249999998</v>
      </c>
      <c r="J1730" s="37">
        <v>5.3257083333333322</v>
      </c>
      <c r="K1730" s="4">
        <v>5.2711666666666668</v>
      </c>
      <c r="L1730" s="37">
        <v>4.7972499999999991</v>
      </c>
      <c r="M1730" s="4">
        <v>11.263472222222219</v>
      </c>
      <c r="N1730" s="63" t="s">
        <v>27</v>
      </c>
      <c r="O1730" s="6">
        <v>62.8205747058824</v>
      </c>
      <c r="P1730" s="37" t="s">
        <v>27</v>
      </c>
      <c r="Q1730" s="7">
        <f t="shared" si="60"/>
        <v>5.4276976545882389</v>
      </c>
      <c r="R1730" s="60">
        <v>306.20000000000005</v>
      </c>
      <c r="S1730" s="61">
        <v>2234.2189200000003</v>
      </c>
      <c r="T1730" s="91"/>
      <c r="U1730" s="89">
        <v>69423.100093322049</v>
      </c>
      <c r="V1730" s="77" t="s">
        <v>27</v>
      </c>
      <c r="W1730" s="80" t="s">
        <v>27</v>
      </c>
      <c r="X1730" s="86">
        <f t="shared" si="61"/>
        <v>11853.293285453474</v>
      </c>
    </row>
    <row r="1731" spans="1:24" x14ac:dyDescent="0.3">
      <c r="A1731" s="33">
        <v>2011</v>
      </c>
      <c r="B1731" s="3">
        <v>40658</v>
      </c>
      <c r="C1731" s="33">
        <v>4</v>
      </c>
      <c r="D1731" s="2">
        <v>25</v>
      </c>
      <c r="E1731" s="33">
        <v>115</v>
      </c>
      <c r="F1731" s="92">
        <v>480</v>
      </c>
      <c r="G1731" s="4">
        <v>7.2424583333333317</v>
      </c>
      <c r="H1731" s="37">
        <v>305.9937500000002</v>
      </c>
      <c r="I1731" s="4">
        <v>11.153124999999999</v>
      </c>
      <c r="J1731" s="37">
        <v>5.4013194444444439</v>
      </c>
      <c r="K1731" s="4">
        <v>5.2922499999999992</v>
      </c>
      <c r="L1731" s="37">
        <v>4.8769444444444447</v>
      </c>
      <c r="M1731" s="4">
        <v>9.3871527777777786</v>
      </c>
      <c r="N1731" s="63" t="s">
        <v>27</v>
      </c>
      <c r="O1731" s="6">
        <v>59.524910588235301</v>
      </c>
      <c r="P1731" s="37" t="s">
        <v>27</v>
      </c>
      <c r="Q1731" s="7">
        <f t="shared" si="60"/>
        <v>5.1429522748235295</v>
      </c>
      <c r="R1731" s="60">
        <v>305.9937500000002</v>
      </c>
      <c r="S1731" s="61">
        <v>2232.7139962500014</v>
      </c>
      <c r="T1731" s="91"/>
      <c r="U1731" s="89">
        <v>69657.096851596041</v>
      </c>
      <c r="V1731" s="77" t="s">
        <v>27</v>
      </c>
      <c r="W1731" s="80" t="s">
        <v>27</v>
      </c>
      <c r="X1731" s="86">
        <f t="shared" si="61"/>
        <v>11858.436237728298</v>
      </c>
    </row>
    <row r="1732" spans="1:24" x14ac:dyDescent="0.3">
      <c r="A1732" s="33">
        <v>2011</v>
      </c>
      <c r="B1732" s="3">
        <v>40659</v>
      </c>
      <c r="C1732" s="33">
        <v>4</v>
      </c>
      <c r="D1732" s="2">
        <v>26</v>
      </c>
      <c r="E1732" s="33">
        <v>116</v>
      </c>
      <c r="F1732" s="92">
        <v>481</v>
      </c>
      <c r="G1732" s="4">
        <v>9.6233541666666671</v>
      </c>
      <c r="H1732" s="37">
        <v>306.55416666666673</v>
      </c>
      <c r="I1732" s="4">
        <v>12.433541666666667</v>
      </c>
      <c r="J1732" s="37">
        <v>4.9363055555555553</v>
      </c>
      <c r="K1732" s="4">
        <v>5.0125555555555552</v>
      </c>
      <c r="L1732" s="37">
        <v>4.8893472222222227</v>
      </c>
      <c r="M1732" s="4">
        <v>9.5954861111111089</v>
      </c>
      <c r="N1732" s="63" t="s">
        <v>27</v>
      </c>
      <c r="O1732" s="6">
        <v>56.229246470588201</v>
      </c>
      <c r="P1732" s="37" t="s">
        <v>27</v>
      </c>
      <c r="Q1732" s="7">
        <f t="shared" si="60"/>
        <v>4.85820689505882</v>
      </c>
      <c r="R1732" s="60">
        <v>306.55416666666673</v>
      </c>
      <c r="S1732" s="61">
        <v>2236.8031325000002</v>
      </c>
      <c r="T1732" s="91"/>
      <c r="U1732" s="89">
        <v>69891.093609870033</v>
      </c>
      <c r="V1732" s="77" t="s">
        <v>27</v>
      </c>
      <c r="W1732" s="80" t="s">
        <v>27</v>
      </c>
      <c r="X1732" s="86">
        <f t="shared" si="61"/>
        <v>11863.294444623356</v>
      </c>
    </row>
    <row r="1733" spans="1:24" x14ac:dyDescent="0.3">
      <c r="A1733" s="33">
        <v>2011</v>
      </c>
      <c r="B1733" s="3">
        <v>40660</v>
      </c>
      <c r="C1733" s="33">
        <v>4</v>
      </c>
      <c r="D1733" s="2">
        <v>27</v>
      </c>
      <c r="E1733" s="33">
        <v>117</v>
      </c>
      <c r="F1733" s="92">
        <v>482</v>
      </c>
      <c r="G1733" s="4">
        <v>13.961041666666661</v>
      </c>
      <c r="H1733" s="37">
        <v>307.31458333333319</v>
      </c>
      <c r="I1733" s="4">
        <v>15.470833333333335</v>
      </c>
      <c r="J1733" s="37">
        <v>5.026041666666667</v>
      </c>
      <c r="K1733" s="4">
        <v>5.1003472222222213</v>
      </c>
      <c r="L1733" s="37">
        <v>5.0611180555555562</v>
      </c>
      <c r="M1733" s="4">
        <v>12.148125000000002</v>
      </c>
      <c r="N1733" s="63" t="s">
        <v>27</v>
      </c>
      <c r="O1733" s="6">
        <v>52.933582352941201</v>
      </c>
      <c r="P1733" s="37" t="s">
        <v>27</v>
      </c>
      <c r="Q1733" s="7">
        <f t="shared" si="60"/>
        <v>4.5734615152941194</v>
      </c>
      <c r="R1733" s="60">
        <v>307.31458333333319</v>
      </c>
      <c r="S1733" s="61">
        <v>2242.3515887499989</v>
      </c>
      <c r="T1733" s="91"/>
      <c r="U1733" s="89">
        <v>70125.090368144025</v>
      </c>
      <c r="V1733" s="77" t="s">
        <v>27</v>
      </c>
      <c r="W1733" s="80" t="s">
        <v>27</v>
      </c>
      <c r="X1733" s="86">
        <f t="shared" si="61"/>
        <v>11867.86790613865</v>
      </c>
    </row>
    <row r="1734" spans="1:24" x14ac:dyDescent="0.3">
      <c r="A1734" s="33">
        <v>2011</v>
      </c>
      <c r="B1734" s="3">
        <v>40661</v>
      </c>
      <c r="C1734" s="33">
        <v>4</v>
      </c>
      <c r="D1734" s="2">
        <v>28</v>
      </c>
      <c r="E1734" s="33">
        <v>118</v>
      </c>
      <c r="F1734" s="92">
        <v>483</v>
      </c>
      <c r="G1734" s="4">
        <v>8.7763333333333353</v>
      </c>
      <c r="H1734" s="37">
        <v>307.70625000000001</v>
      </c>
      <c r="I1734" s="4">
        <v>11.814052083333333</v>
      </c>
      <c r="J1734" s="37">
        <v>5.1432152777777773</v>
      </c>
      <c r="K1734" s="4">
        <v>5.2164791666666668</v>
      </c>
      <c r="L1734" s="37">
        <v>5.4714652777777788</v>
      </c>
      <c r="M1734" s="4">
        <v>10.54217361111111</v>
      </c>
      <c r="N1734" s="63" t="s">
        <v>27</v>
      </c>
      <c r="O1734" s="6">
        <v>49.637918235294102</v>
      </c>
      <c r="P1734" s="37" t="s">
        <v>27</v>
      </c>
      <c r="Q1734" s="7">
        <f t="shared" si="60"/>
        <v>4.2887161355294099</v>
      </c>
      <c r="R1734" s="60">
        <v>307.70625000000001</v>
      </c>
      <c r="S1734" s="61">
        <v>2245.20942375</v>
      </c>
      <c r="T1734" s="91"/>
      <c r="U1734" s="89">
        <v>70359.087126418017</v>
      </c>
      <c r="V1734" s="77" t="s">
        <v>27</v>
      </c>
      <c r="W1734" s="80" t="s">
        <v>27</v>
      </c>
      <c r="X1734" s="86">
        <f t="shared" si="61"/>
        <v>11872.15662227418</v>
      </c>
    </row>
    <row r="1735" spans="1:24" x14ac:dyDescent="0.3">
      <c r="A1735" s="33">
        <v>2011</v>
      </c>
      <c r="B1735" s="3">
        <v>40662</v>
      </c>
      <c r="C1735" s="33">
        <v>4</v>
      </c>
      <c r="D1735" s="2">
        <v>29</v>
      </c>
      <c r="E1735" s="33">
        <v>119</v>
      </c>
      <c r="F1735" s="92">
        <v>484</v>
      </c>
      <c r="G1735" s="4">
        <v>3.5970625000000012</v>
      </c>
      <c r="H1735" s="37">
        <v>308.09583333333319</v>
      </c>
      <c r="I1735" s="4">
        <v>8.2218437499999997</v>
      </c>
      <c r="J1735" s="37">
        <v>5.3782916666666658</v>
      </c>
      <c r="K1735" s="4">
        <v>5.3141527777777773</v>
      </c>
      <c r="L1735" s="37">
        <v>5.7617152777777791</v>
      </c>
      <c r="M1735" s="4">
        <v>6.6995555555555555</v>
      </c>
      <c r="N1735" s="63" t="s">
        <v>27</v>
      </c>
      <c r="O1735" s="6">
        <v>46.342254117647101</v>
      </c>
      <c r="P1735" s="37" t="s">
        <v>27</v>
      </c>
      <c r="Q1735" s="7">
        <f t="shared" si="60"/>
        <v>4.0039707557647093</v>
      </c>
      <c r="R1735" s="60">
        <v>308.09583333333319</v>
      </c>
      <c r="S1735" s="61">
        <v>2248.0520574999987</v>
      </c>
      <c r="T1735" s="91"/>
      <c r="U1735" s="89">
        <v>70593.083884692009</v>
      </c>
      <c r="V1735" s="77" t="s">
        <v>27</v>
      </c>
      <c r="W1735" s="80" t="s">
        <v>27</v>
      </c>
      <c r="X1735" s="86">
        <f t="shared" si="61"/>
        <v>11876.160593029945</v>
      </c>
    </row>
    <row r="1736" spans="1:24" x14ac:dyDescent="0.3">
      <c r="A1736" s="33">
        <v>2011</v>
      </c>
      <c r="B1736" s="3">
        <v>40663</v>
      </c>
      <c r="C1736" s="33">
        <v>4</v>
      </c>
      <c r="D1736" s="2">
        <v>30</v>
      </c>
      <c r="E1736" s="33">
        <v>120</v>
      </c>
      <c r="F1736" s="92">
        <v>485</v>
      </c>
      <c r="G1736" s="4">
        <v>8.9097916666666688</v>
      </c>
      <c r="H1736" s="37">
        <v>307.83125000000013</v>
      </c>
      <c r="I1736" s="4">
        <v>12.700114583333335</v>
      </c>
      <c r="J1736" s="37">
        <v>5.4699027777777784</v>
      </c>
      <c r="K1736" s="4">
        <v>5.4294236111111109</v>
      </c>
      <c r="L1736" s="37">
        <v>5.9802638888888886</v>
      </c>
      <c r="M1736" s="4">
        <v>9.9422638888888901</v>
      </c>
      <c r="N1736" s="63">
        <v>43.046590000000002</v>
      </c>
      <c r="O1736" s="6">
        <v>43.046590000000002</v>
      </c>
      <c r="P1736" s="37">
        <v>3.7192253759999998</v>
      </c>
      <c r="Q1736" s="7">
        <f t="shared" si="60"/>
        <v>3.7192253759999998</v>
      </c>
      <c r="R1736" s="60">
        <v>307.83125000000013</v>
      </c>
      <c r="S1736" s="61">
        <v>2246.1214987500007</v>
      </c>
      <c r="T1736" s="91"/>
      <c r="U1736" s="89">
        <v>70827.080642966001</v>
      </c>
      <c r="V1736" s="77">
        <v>1.6558433629123815E-3</v>
      </c>
      <c r="W1736" s="80">
        <v>5.2511346539162552E-5</v>
      </c>
      <c r="X1736" s="86">
        <f t="shared" si="61"/>
        <v>11879.879818405945</v>
      </c>
    </row>
    <row r="1737" spans="1:24" x14ac:dyDescent="0.3">
      <c r="A1737" s="33">
        <v>2011</v>
      </c>
      <c r="B1737" s="3">
        <v>40664</v>
      </c>
      <c r="C1737" s="33">
        <v>5</v>
      </c>
      <c r="D1737" s="2">
        <v>1</v>
      </c>
      <c r="E1737" s="33">
        <v>121</v>
      </c>
      <c r="F1737" s="92">
        <v>486</v>
      </c>
      <c r="G1737" s="4">
        <v>10.682499999999999</v>
      </c>
      <c r="H1737" s="37">
        <v>307.58333333333343</v>
      </c>
      <c r="I1737" s="4">
        <v>12.377708333333334</v>
      </c>
      <c r="J1737" s="37">
        <v>5.2120833333333332</v>
      </c>
      <c r="K1737" s="4">
        <v>5.3149444444444436</v>
      </c>
      <c r="L1737" s="37">
        <v>6.0093333333333341</v>
      </c>
      <c r="M1737" s="4">
        <v>10.340208333333331</v>
      </c>
      <c r="N1737" s="63">
        <v>57.1795864864865</v>
      </c>
      <c r="O1737" s="6">
        <v>57.1795864864865</v>
      </c>
      <c r="P1737" s="37">
        <v>4.9403162724324332</v>
      </c>
      <c r="Q1737" s="7">
        <f t="shared" si="60"/>
        <v>4.9403162724324332</v>
      </c>
      <c r="R1737" s="60">
        <v>307.58333333333343</v>
      </c>
      <c r="S1737" s="61">
        <v>2244.3125500000006</v>
      </c>
      <c r="T1737" s="91"/>
      <c r="U1737" s="89">
        <v>71061.077401239992</v>
      </c>
      <c r="V1737" s="77">
        <v>2.2012603692085722E-3</v>
      </c>
      <c r="W1737" s="80">
        <v>6.9522113273591126E-5</v>
      </c>
      <c r="X1737" s="86">
        <f t="shared" si="61"/>
        <v>11884.820134678377</v>
      </c>
    </row>
    <row r="1738" spans="1:24" x14ac:dyDescent="0.3">
      <c r="A1738" s="33">
        <v>2011</v>
      </c>
      <c r="B1738" s="3">
        <v>40665</v>
      </c>
      <c r="C1738" s="33">
        <v>5</v>
      </c>
      <c r="D1738" s="2">
        <v>2</v>
      </c>
      <c r="E1738" s="33">
        <v>122</v>
      </c>
      <c r="F1738" s="92">
        <v>487</v>
      </c>
      <c r="G1738" s="4">
        <v>9.1041874999999983</v>
      </c>
      <c r="H1738" s="37">
        <v>307.63333333333321</v>
      </c>
      <c r="I1738" s="4">
        <v>14.074375</v>
      </c>
      <c r="J1738" s="37">
        <v>5.5095972222222214</v>
      </c>
      <c r="K1738" s="4">
        <v>5.4483402777777776</v>
      </c>
      <c r="L1738" s="37">
        <v>6.1544791666666647</v>
      </c>
      <c r="M1738" s="4">
        <v>11.571902777777778</v>
      </c>
      <c r="N1738" s="63">
        <v>41.566483333333302</v>
      </c>
      <c r="O1738" s="6">
        <v>41.566483333333302</v>
      </c>
      <c r="P1738" s="37">
        <v>3.5913441599999971</v>
      </c>
      <c r="Q1738" s="7">
        <f t="shared" si="60"/>
        <v>3.5913441599999976</v>
      </c>
      <c r="R1738" s="60">
        <v>307.63333333333321</v>
      </c>
      <c r="S1738" s="61">
        <v>2244.6773799999992</v>
      </c>
      <c r="T1738" s="91"/>
      <c r="U1738" s="89">
        <v>71295.074159513984</v>
      </c>
      <c r="V1738" s="77">
        <v>1.5999377870507157E-3</v>
      </c>
      <c r="W1738" s="80">
        <v>5.0372963382642749E-5</v>
      </c>
      <c r="X1738" s="86">
        <f t="shared" si="61"/>
        <v>11888.411478838378</v>
      </c>
    </row>
    <row r="1739" spans="1:24" x14ac:dyDescent="0.3">
      <c r="A1739" s="33">
        <v>2011</v>
      </c>
      <c r="B1739" s="3">
        <v>40666</v>
      </c>
      <c r="C1739" s="33">
        <v>5</v>
      </c>
      <c r="D1739" s="2">
        <v>3</v>
      </c>
      <c r="E1739" s="33">
        <v>123</v>
      </c>
      <c r="F1739" s="92">
        <v>488</v>
      </c>
      <c r="G1739" s="4">
        <v>4.5121250000000002</v>
      </c>
      <c r="H1739" s="37">
        <v>307.62291666666675</v>
      </c>
      <c r="I1739" s="4">
        <v>8.5186770833333316</v>
      </c>
      <c r="J1739" s="37">
        <v>5.4077916666666654</v>
      </c>
      <c r="K1739" s="4">
        <v>5.4057916666666666</v>
      </c>
      <c r="L1739" s="37">
        <v>6.2385277777777768</v>
      </c>
      <c r="M1739" s="4">
        <v>7.7513958333333335</v>
      </c>
      <c r="N1739" s="63">
        <v>59.248550000000002</v>
      </c>
      <c r="O1739" s="6">
        <v>59.248550000000002</v>
      </c>
      <c r="P1739" s="37">
        <v>5.1190747199999995</v>
      </c>
      <c r="Q1739" s="7">
        <f t="shared" si="60"/>
        <v>5.1190747199999995</v>
      </c>
      <c r="R1739" s="60">
        <v>307.62291666666675</v>
      </c>
      <c r="S1739" s="61">
        <v>2244.6013737500007</v>
      </c>
      <c r="T1739" s="91"/>
      <c r="U1739" s="89">
        <v>71529.070917787976</v>
      </c>
      <c r="V1739" s="77">
        <v>2.2806164069336223E-3</v>
      </c>
      <c r="W1739" s="80">
        <v>7.1566352733472719E-5</v>
      </c>
      <c r="X1739" s="86">
        <f t="shared" si="61"/>
        <v>11893.530553558378</v>
      </c>
    </row>
    <row r="1740" spans="1:24" x14ac:dyDescent="0.3">
      <c r="A1740" s="33">
        <v>2011</v>
      </c>
      <c r="B1740" s="3">
        <v>40667</v>
      </c>
      <c r="C1740" s="33">
        <v>5</v>
      </c>
      <c r="D1740" s="2">
        <v>4</v>
      </c>
      <c r="E1740" s="33">
        <v>124</v>
      </c>
      <c r="F1740" s="92">
        <v>489</v>
      </c>
      <c r="G1740" s="4">
        <v>6.9569583333333327</v>
      </c>
      <c r="H1740" s="37">
        <v>307.68124999999992</v>
      </c>
      <c r="I1740" s="4">
        <v>11.320520833333333</v>
      </c>
      <c r="J1740" s="37">
        <v>5.5223958333333334</v>
      </c>
      <c r="K1740" s="4">
        <v>5.5540416666666665</v>
      </c>
      <c r="L1740" s="37">
        <v>6.5150555555555556</v>
      </c>
      <c r="M1740" s="4">
        <v>9.3251458333333339</v>
      </c>
      <c r="N1740" s="63" t="s">
        <v>27</v>
      </c>
      <c r="O1740" s="6">
        <v>57.527987500000002</v>
      </c>
      <c r="P1740" s="37" t="s">
        <v>27</v>
      </c>
      <c r="Q1740" s="7">
        <f t="shared" si="60"/>
        <v>4.9704181199999997</v>
      </c>
      <c r="R1740" s="60">
        <v>307.68124999999992</v>
      </c>
      <c r="S1740" s="61">
        <v>2245.0270087499994</v>
      </c>
      <c r="T1740" s="91"/>
      <c r="U1740" s="89">
        <v>71763.067676061968</v>
      </c>
      <c r="V1740" s="77" t="s">
        <v>27</v>
      </c>
      <c r="W1740" s="80" t="s">
        <v>27</v>
      </c>
      <c r="X1740" s="86">
        <f t="shared" si="61"/>
        <v>11898.500971678377</v>
      </c>
    </row>
    <row r="1741" spans="1:24" x14ac:dyDescent="0.3">
      <c r="A1741" s="33">
        <v>2011</v>
      </c>
      <c r="B1741" s="3">
        <v>40668</v>
      </c>
      <c r="C1741" s="33">
        <v>5</v>
      </c>
      <c r="D1741" s="2">
        <v>5</v>
      </c>
      <c r="E1741" s="33">
        <v>125</v>
      </c>
      <c r="F1741" s="92">
        <v>490</v>
      </c>
      <c r="G1741" s="4">
        <v>9.3153333333333332</v>
      </c>
      <c r="H1741" s="37">
        <v>306.88541666666663</v>
      </c>
      <c r="I1741" s="4">
        <v>14.605239583333333</v>
      </c>
      <c r="J1741" s="37">
        <v>5.6126111111111108</v>
      </c>
      <c r="K1741" s="4">
        <v>5.6347430555555569</v>
      </c>
      <c r="L1741" s="37">
        <v>6.6160972222222219</v>
      </c>
      <c r="M1741" s="4">
        <v>12.105166666666667</v>
      </c>
      <c r="N1741" s="63">
        <v>55.807425000000002</v>
      </c>
      <c r="O1741" s="6">
        <v>55.807425000000002</v>
      </c>
      <c r="P1741" s="37">
        <v>4.8217615199999999</v>
      </c>
      <c r="Q1741" s="7">
        <f t="shared" si="60"/>
        <v>4.8217615200000008</v>
      </c>
      <c r="R1741" s="60">
        <v>306.88541666666663</v>
      </c>
      <c r="S1741" s="61">
        <v>2239.2201312499997</v>
      </c>
      <c r="T1741" s="91"/>
      <c r="U1741" s="89">
        <v>71997.06443433596</v>
      </c>
      <c r="V1741" s="77">
        <v>2.1533217983835955E-3</v>
      </c>
      <c r="W1741" s="80">
        <v>6.6971640550673124E-5</v>
      </c>
      <c r="X1741" s="86">
        <f t="shared" si="61"/>
        <v>11903.322733198376</v>
      </c>
    </row>
    <row r="1742" spans="1:24" x14ac:dyDescent="0.3">
      <c r="A1742" s="33">
        <v>2011</v>
      </c>
      <c r="B1742" s="3">
        <v>40669</v>
      </c>
      <c r="C1742" s="33">
        <v>5</v>
      </c>
      <c r="D1742" s="2">
        <v>6</v>
      </c>
      <c r="E1742" s="33">
        <v>126</v>
      </c>
      <c r="F1742" s="92">
        <v>491</v>
      </c>
      <c r="G1742" s="4">
        <v>9.1668749999999992</v>
      </c>
      <c r="H1742" s="37">
        <v>306.88749999999999</v>
      </c>
      <c r="I1742" s="4">
        <v>12.123947916666665</v>
      </c>
      <c r="J1742" s="37">
        <v>7.8156597222222226</v>
      </c>
      <c r="K1742" s="4">
        <v>8.052944444444444</v>
      </c>
      <c r="L1742" s="37">
        <v>8.4157152777777764</v>
      </c>
      <c r="M1742" s="4">
        <v>10.012972222222222</v>
      </c>
      <c r="N1742" s="63">
        <v>63.909476190476198</v>
      </c>
      <c r="O1742" s="6">
        <v>63.909476190476198</v>
      </c>
      <c r="P1742" s="37">
        <v>5.5217787428571432</v>
      </c>
      <c r="Q1742" s="7">
        <f t="shared" si="60"/>
        <v>5.5217787428571432</v>
      </c>
      <c r="R1742" s="60">
        <v>306.88749999999999</v>
      </c>
      <c r="S1742" s="61">
        <v>2239.2353324999999</v>
      </c>
      <c r="T1742" s="91"/>
      <c r="U1742" s="89">
        <v>72231.061192609952</v>
      </c>
      <c r="V1742" s="77">
        <v>2.4659215861391128E-3</v>
      </c>
      <c r="W1742" s="80">
        <v>7.6446042072300091E-5</v>
      </c>
      <c r="X1742" s="86">
        <f t="shared" si="61"/>
        <v>11908.844511941234</v>
      </c>
    </row>
    <row r="1743" spans="1:24" x14ac:dyDescent="0.3">
      <c r="A1743" s="33">
        <v>2011</v>
      </c>
      <c r="B1743" s="3">
        <v>40670</v>
      </c>
      <c r="C1743" s="33">
        <v>5</v>
      </c>
      <c r="D1743" s="2">
        <v>7</v>
      </c>
      <c r="E1743" s="33">
        <v>127</v>
      </c>
      <c r="F1743" s="92">
        <v>492</v>
      </c>
      <c r="G1743" s="4">
        <v>9.7395833333333357</v>
      </c>
      <c r="H1743" s="37">
        <v>306.97291666666644</v>
      </c>
      <c r="I1743" s="4">
        <v>14.704531250000002</v>
      </c>
      <c r="J1743" s="37" t="s">
        <v>27</v>
      </c>
      <c r="K1743" s="4" t="s">
        <v>27</v>
      </c>
      <c r="L1743" s="37" t="s">
        <v>27</v>
      </c>
      <c r="M1743" s="4" t="s">
        <v>27</v>
      </c>
      <c r="N1743" s="63">
        <v>51.796162500000001</v>
      </c>
      <c r="O1743" s="6">
        <v>51.796162500000001</v>
      </c>
      <c r="P1743" s="37">
        <v>4.4751884400000002</v>
      </c>
      <c r="Q1743" s="7">
        <f t="shared" si="60"/>
        <v>4.4751884399999993</v>
      </c>
      <c r="R1743" s="60">
        <v>306.97291666666644</v>
      </c>
      <c r="S1743" s="61">
        <v>2239.8585837499982</v>
      </c>
      <c r="T1743" s="91"/>
      <c r="U1743" s="89">
        <v>72465.057950883944</v>
      </c>
      <c r="V1743" s="77">
        <v>1.9979781190058821E-3</v>
      </c>
      <c r="W1743" s="80">
        <v>6.1756501223434281E-5</v>
      </c>
      <c r="X1743" s="86">
        <f t="shared" si="61"/>
        <v>11913.319700381233</v>
      </c>
    </row>
    <row r="1744" spans="1:24" x14ac:dyDescent="0.3">
      <c r="A1744" s="33">
        <v>2011</v>
      </c>
      <c r="B1744" s="3">
        <v>40671</v>
      </c>
      <c r="C1744" s="33">
        <v>5</v>
      </c>
      <c r="D1744" s="2">
        <v>8</v>
      </c>
      <c r="E1744" s="33">
        <v>128</v>
      </c>
      <c r="F1744" s="92">
        <v>493</v>
      </c>
      <c r="G1744" s="4">
        <v>10.617875000000002</v>
      </c>
      <c r="H1744" s="37">
        <v>306.55833333333311</v>
      </c>
      <c r="I1744" s="4">
        <v>14.283572916666667</v>
      </c>
      <c r="J1744" s="37" t="s">
        <v>27</v>
      </c>
      <c r="K1744" s="4" t="s">
        <v>27</v>
      </c>
      <c r="L1744" s="37" t="s">
        <v>27</v>
      </c>
      <c r="M1744" s="4" t="s">
        <v>27</v>
      </c>
      <c r="N1744" s="63" t="s">
        <v>27</v>
      </c>
      <c r="O1744" s="6">
        <v>54.867371875000003</v>
      </c>
      <c r="P1744" s="37" t="s">
        <v>27</v>
      </c>
      <c r="Q1744" s="7">
        <f t="shared" si="60"/>
        <v>4.7405409299999999</v>
      </c>
      <c r="R1744" s="60">
        <v>306.55833333333311</v>
      </c>
      <c r="S1744" s="61">
        <v>2236.8335349999984</v>
      </c>
      <c r="T1744" s="91"/>
      <c r="U1744" s="89">
        <v>72699.054709157936</v>
      </c>
      <c r="V1744" s="77" t="s">
        <v>27</v>
      </c>
      <c r="W1744" s="80" t="s">
        <v>27</v>
      </c>
      <c r="X1744" s="86">
        <f t="shared" si="61"/>
        <v>11918.060241311234</v>
      </c>
    </row>
    <row r="1745" spans="1:24" x14ac:dyDescent="0.3">
      <c r="A1745" s="33">
        <v>2011</v>
      </c>
      <c r="B1745" s="3">
        <v>40672</v>
      </c>
      <c r="C1745" s="33">
        <v>5</v>
      </c>
      <c r="D1745" s="2">
        <v>9</v>
      </c>
      <c r="E1745" s="33">
        <v>129</v>
      </c>
      <c r="F1745" s="92">
        <v>494</v>
      </c>
      <c r="G1745" s="4">
        <v>12.788479166666667</v>
      </c>
      <c r="H1745" s="37">
        <v>306.02291666666662</v>
      </c>
      <c r="I1745" s="4">
        <v>16.151833333333332</v>
      </c>
      <c r="J1745" s="37" t="s">
        <v>27</v>
      </c>
      <c r="K1745" s="4" t="s">
        <v>27</v>
      </c>
      <c r="L1745" s="37" t="s">
        <v>27</v>
      </c>
      <c r="M1745" s="4" t="s">
        <v>27</v>
      </c>
      <c r="N1745" s="63" t="s">
        <v>27</v>
      </c>
      <c r="O1745" s="6">
        <v>57.938581249999999</v>
      </c>
      <c r="P1745" s="37" t="s">
        <v>27</v>
      </c>
      <c r="Q1745" s="7">
        <f t="shared" si="60"/>
        <v>5.0058934199999996</v>
      </c>
      <c r="R1745" s="60">
        <v>306.02291666666662</v>
      </c>
      <c r="S1745" s="61">
        <v>2232.9268137499994</v>
      </c>
      <c r="T1745" s="91"/>
      <c r="U1745" s="89">
        <v>72933.051467431927</v>
      </c>
      <c r="V1745" s="77" t="s">
        <v>27</v>
      </c>
      <c r="W1745" s="80" t="s">
        <v>27</v>
      </c>
      <c r="X1745" s="86">
        <f t="shared" si="61"/>
        <v>11923.066134731234</v>
      </c>
    </row>
    <row r="1746" spans="1:24" x14ac:dyDescent="0.3">
      <c r="A1746" s="33">
        <v>2011</v>
      </c>
      <c r="B1746" s="3">
        <v>40673</v>
      </c>
      <c r="C1746" s="33">
        <v>5</v>
      </c>
      <c r="D1746" s="2">
        <v>10</v>
      </c>
      <c r="E1746" s="33">
        <v>130</v>
      </c>
      <c r="F1746" s="92">
        <v>495</v>
      </c>
      <c r="G1746" s="4">
        <v>11.871666666666664</v>
      </c>
      <c r="H1746" s="37">
        <v>305.60624999999987</v>
      </c>
      <c r="I1746" s="4">
        <v>13.231875000000002</v>
      </c>
      <c r="J1746" s="37" t="s">
        <v>27</v>
      </c>
      <c r="K1746" s="4" t="s">
        <v>27</v>
      </c>
      <c r="L1746" s="37" t="s">
        <v>27</v>
      </c>
      <c r="M1746" s="4" t="s">
        <v>27</v>
      </c>
      <c r="N1746" s="63" t="s">
        <v>27</v>
      </c>
      <c r="O1746" s="6">
        <v>61.009790625000001</v>
      </c>
      <c r="P1746" s="37" t="s">
        <v>27</v>
      </c>
      <c r="Q1746" s="7">
        <f t="shared" ref="Q1746:Q1809" si="62">O1746*60*60*24/10^6</f>
        <v>5.2712459100000002</v>
      </c>
      <c r="R1746" s="60">
        <v>305.60624999999987</v>
      </c>
      <c r="S1746" s="61">
        <v>2229.8865637499989</v>
      </c>
      <c r="T1746" s="91"/>
      <c r="U1746" s="89">
        <v>73167.048225705919</v>
      </c>
      <c r="V1746" s="77" t="s">
        <v>27</v>
      </c>
      <c r="W1746" s="80" t="s">
        <v>27</v>
      </c>
      <c r="X1746" s="86">
        <f t="shared" si="61"/>
        <v>11928.337380641235</v>
      </c>
    </row>
    <row r="1747" spans="1:24" x14ac:dyDescent="0.3">
      <c r="A1747" s="33">
        <v>2011</v>
      </c>
      <c r="B1747" s="3">
        <v>40674</v>
      </c>
      <c r="C1747" s="33">
        <v>5</v>
      </c>
      <c r="D1747" s="2">
        <v>11</v>
      </c>
      <c r="E1747" s="33">
        <v>131</v>
      </c>
      <c r="F1747" s="92">
        <v>496</v>
      </c>
      <c r="G1747" s="4">
        <v>14.347291666666662</v>
      </c>
      <c r="H1747" s="37">
        <v>305.2270833333335</v>
      </c>
      <c r="I1747" s="4">
        <v>16.41822916666667</v>
      </c>
      <c r="J1747" s="37" t="s">
        <v>27</v>
      </c>
      <c r="K1747" s="4" t="s">
        <v>27</v>
      </c>
      <c r="L1747" s="37" t="s">
        <v>27</v>
      </c>
      <c r="M1747" s="4" t="s">
        <v>27</v>
      </c>
      <c r="N1747" s="63">
        <v>64.081000000000003</v>
      </c>
      <c r="O1747" s="6">
        <v>64.081000000000003</v>
      </c>
      <c r="P1747" s="37">
        <v>5.5365983999999999</v>
      </c>
      <c r="Q1747" s="7">
        <f t="shared" si="62"/>
        <v>5.5365984000000008</v>
      </c>
      <c r="R1747" s="60">
        <v>305.2270833333335</v>
      </c>
      <c r="S1747" s="61">
        <v>2227.119936250001</v>
      </c>
      <c r="T1747" s="91"/>
      <c r="U1747" s="89">
        <v>73401.044983979911</v>
      </c>
      <c r="V1747" s="77">
        <v>2.4859902288524526E-3</v>
      </c>
      <c r="W1747" s="80">
        <v>7.5429422036271909E-5</v>
      </c>
      <c r="X1747" s="86">
        <f t="shared" si="61"/>
        <v>11933.873979041235</v>
      </c>
    </row>
    <row r="1748" spans="1:24" x14ac:dyDescent="0.3">
      <c r="A1748" s="33">
        <v>2011</v>
      </c>
      <c r="B1748" s="3">
        <v>40675</v>
      </c>
      <c r="C1748" s="33">
        <v>5</v>
      </c>
      <c r="D1748" s="2">
        <v>12</v>
      </c>
      <c r="E1748" s="33">
        <v>132</v>
      </c>
      <c r="F1748" s="92">
        <v>497</v>
      </c>
      <c r="G1748" s="4">
        <v>13.89625</v>
      </c>
      <c r="H1748" s="37">
        <v>305.02500000000003</v>
      </c>
      <c r="I1748" s="4">
        <v>15.325416666666667</v>
      </c>
      <c r="J1748" s="37" t="s">
        <v>27</v>
      </c>
      <c r="K1748" s="4" t="s">
        <v>27</v>
      </c>
      <c r="L1748" s="37" t="s">
        <v>27</v>
      </c>
      <c r="M1748" s="4" t="s">
        <v>27</v>
      </c>
      <c r="N1748" s="63">
        <v>52.459216666666698</v>
      </c>
      <c r="O1748" s="6">
        <v>52.459216666666698</v>
      </c>
      <c r="P1748" s="37">
        <v>4.5324763200000024</v>
      </c>
      <c r="Q1748" s="7">
        <f t="shared" si="62"/>
        <v>4.5324763200000024</v>
      </c>
      <c r="R1748" s="60">
        <v>305.02500000000003</v>
      </c>
      <c r="S1748" s="61">
        <v>2225.6454150000004</v>
      </c>
      <c r="T1748" s="91"/>
      <c r="U1748" s="89">
        <v>73635.041742253903</v>
      </c>
      <c r="V1748" s="77">
        <v>2.0364772795580296E-3</v>
      </c>
      <c r="W1748" s="80">
        <v>6.1553252537903253E-5</v>
      </c>
      <c r="X1748" s="86">
        <f t="shared" si="61"/>
        <v>11938.406455361235</v>
      </c>
    </row>
    <row r="1749" spans="1:24" x14ac:dyDescent="0.3">
      <c r="A1749" s="33">
        <v>2011</v>
      </c>
      <c r="B1749" s="3">
        <v>40676</v>
      </c>
      <c r="C1749" s="33">
        <v>5</v>
      </c>
      <c r="D1749" s="2">
        <v>13</v>
      </c>
      <c r="E1749" s="33">
        <v>133</v>
      </c>
      <c r="F1749" s="92">
        <v>498</v>
      </c>
      <c r="G1749" s="4">
        <v>17.694166666666668</v>
      </c>
      <c r="H1749" s="37">
        <v>305.18541666666653</v>
      </c>
      <c r="I1749" s="4">
        <v>19.623541666666668</v>
      </c>
      <c r="J1749" s="37">
        <v>6.049555555555556</v>
      </c>
      <c r="K1749" s="4">
        <v>6.2395277777777771</v>
      </c>
      <c r="L1749" s="37">
        <v>7.9118472222222236</v>
      </c>
      <c r="M1749" s="4">
        <v>14.825972222222225</v>
      </c>
      <c r="N1749" s="63">
        <v>77.811381249999997</v>
      </c>
      <c r="O1749" s="6">
        <v>77.811381249999997</v>
      </c>
      <c r="P1749" s="37">
        <v>6.7229033399999993</v>
      </c>
      <c r="Q1749" s="7">
        <f t="shared" si="62"/>
        <v>6.7229033400000002</v>
      </c>
      <c r="R1749" s="60">
        <v>305.18541666666653</v>
      </c>
      <c r="S1749" s="61">
        <v>2226.8159112499989</v>
      </c>
      <c r="T1749" s="91"/>
      <c r="U1749" s="89">
        <v>73869.038500527895</v>
      </c>
      <c r="V1749" s="77">
        <v>3.0190656111425801E-3</v>
      </c>
      <c r="W1749" s="80">
        <v>9.1011112050036431E-5</v>
      </c>
      <c r="X1749" s="86">
        <f t="shared" si="61"/>
        <v>11945.129358701235</v>
      </c>
    </row>
    <row r="1750" spans="1:24" x14ac:dyDescent="0.3">
      <c r="A1750" s="33">
        <v>2011</v>
      </c>
      <c r="B1750" s="3">
        <v>40677</v>
      </c>
      <c r="C1750" s="33">
        <v>5</v>
      </c>
      <c r="D1750" s="2">
        <v>14</v>
      </c>
      <c r="E1750" s="33">
        <v>134</v>
      </c>
      <c r="F1750" s="92">
        <v>499</v>
      </c>
      <c r="G1750" s="4">
        <v>14.596249999999996</v>
      </c>
      <c r="H1750" s="37">
        <v>306.3645833333336</v>
      </c>
      <c r="I1750" s="4">
        <v>17.638333333333332</v>
      </c>
      <c r="J1750" s="37">
        <v>5.7558888888888893</v>
      </c>
      <c r="K1750" s="4">
        <v>6.0629097222222228</v>
      </c>
      <c r="L1750" s="37">
        <v>7.7898472222222219</v>
      </c>
      <c r="M1750" s="4">
        <v>15.031319444444442</v>
      </c>
      <c r="N1750" s="63">
        <v>87.442639999999997</v>
      </c>
      <c r="O1750" s="6">
        <v>87.442639999999997</v>
      </c>
      <c r="P1750" s="37">
        <v>7.5550440959999996</v>
      </c>
      <c r="Q1750" s="7">
        <f t="shared" si="62"/>
        <v>7.5550440960000005</v>
      </c>
      <c r="R1750" s="60">
        <v>306.3645833333336</v>
      </c>
      <c r="S1750" s="61">
        <v>2235.4198187500019</v>
      </c>
      <c r="T1750" s="91"/>
      <c r="U1750" s="89">
        <v>74103.035258801887</v>
      </c>
      <c r="V1750" s="77">
        <v>3.3796980918888945E-3</v>
      </c>
      <c r="W1750" s="80">
        <v>1.0195323402900179E-4</v>
      </c>
      <c r="X1750" s="86">
        <f t="shared" si="61"/>
        <v>11952.684402797235</v>
      </c>
    </row>
    <row r="1751" spans="1:24" x14ac:dyDescent="0.3">
      <c r="A1751" s="33">
        <v>2011</v>
      </c>
      <c r="B1751" s="3">
        <v>40678</v>
      </c>
      <c r="C1751" s="33">
        <v>5</v>
      </c>
      <c r="D1751" s="2">
        <v>15</v>
      </c>
      <c r="E1751" s="33">
        <v>135</v>
      </c>
      <c r="F1751" s="92">
        <v>500</v>
      </c>
      <c r="G1751" s="4">
        <v>8.7131041666666675</v>
      </c>
      <c r="H1751" s="37">
        <v>307.61249999999973</v>
      </c>
      <c r="I1751" s="4">
        <v>11.576979166666664</v>
      </c>
      <c r="J1751" s="37">
        <v>6.1656111111111116</v>
      </c>
      <c r="K1751" s="4">
        <v>6.1885000000000003</v>
      </c>
      <c r="L1751" s="37">
        <v>8.8157986111111111</v>
      </c>
      <c r="M1751" s="4">
        <v>10.98722222222222</v>
      </c>
      <c r="N1751" s="63">
        <v>57.853625531914901</v>
      </c>
      <c r="O1751" s="6">
        <v>57.853625531914901</v>
      </c>
      <c r="P1751" s="37">
        <v>4.9985532459574467</v>
      </c>
      <c r="Q1751" s="7">
        <f t="shared" si="62"/>
        <v>4.9985532459574475</v>
      </c>
      <c r="R1751" s="60">
        <v>307.61249999999973</v>
      </c>
      <c r="S1751" s="61">
        <v>2244.5253674999981</v>
      </c>
      <c r="T1751" s="91"/>
      <c r="U1751" s="89">
        <v>74337.032017075879</v>
      </c>
      <c r="V1751" s="77">
        <v>2.2269978848690605E-3</v>
      </c>
      <c r="W1751" s="80">
        <v>6.7241765111219866E-5</v>
      </c>
      <c r="X1751" s="86">
        <f t="shared" si="61"/>
        <v>11957.682956043192</v>
      </c>
    </row>
    <row r="1752" spans="1:24" x14ac:dyDescent="0.3">
      <c r="A1752" s="33">
        <v>2011</v>
      </c>
      <c r="B1752" s="3">
        <v>40679</v>
      </c>
      <c r="C1752" s="33">
        <v>5</v>
      </c>
      <c r="D1752" s="2">
        <v>16</v>
      </c>
      <c r="E1752" s="33">
        <v>136</v>
      </c>
      <c r="F1752" s="92">
        <v>501</v>
      </c>
      <c r="G1752" s="4">
        <v>6.1331041666666701</v>
      </c>
      <c r="H1752" s="37">
        <v>308.3833333333335</v>
      </c>
      <c r="I1752" s="4">
        <v>10.089166666666667</v>
      </c>
      <c r="J1752" s="37">
        <v>6.2352430555555545</v>
      </c>
      <c r="K1752" s="4">
        <v>6.3920555555555554</v>
      </c>
      <c r="L1752" s="37">
        <v>8.8827361111111127</v>
      </c>
      <c r="M1752" s="4">
        <v>9.4061805555555562</v>
      </c>
      <c r="N1752" s="63">
        <v>57.882775000000002</v>
      </c>
      <c r="O1752" s="6">
        <v>57.882775000000002</v>
      </c>
      <c r="P1752" s="37">
        <v>5.0010717599999994</v>
      </c>
      <c r="Q1752" s="7">
        <f t="shared" si="62"/>
        <v>5.0010717599999994</v>
      </c>
      <c r="R1752" s="60">
        <v>308.3833333333335</v>
      </c>
      <c r="S1752" s="61">
        <v>2250.1498300000007</v>
      </c>
      <c r="T1752" s="91"/>
      <c r="U1752" s="89">
        <v>74571.028775349871</v>
      </c>
      <c r="V1752" s="77">
        <v>2.2225505578888486E-3</v>
      </c>
      <c r="W1752" s="80">
        <v>6.706454023942807E-5</v>
      </c>
      <c r="X1752" s="86">
        <f t="shared" si="61"/>
        <v>11962.684027803192</v>
      </c>
    </row>
    <row r="1753" spans="1:24" x14ac:dyDescent="0.3">
      <c r="A1753" s="33">
        <v>2011</v>
      </c>
      <c r="B1753" s="3">
        <v>40680</v>
      </c>
      <c r="C1753" s="33">
        <v>5</v>
      </c>
      <c r="D1753" s="2">
        <v>17</v>
      </c>
      <c r="E1753" s="33">
        <v>137</v>
      </c>
      <c r="F1753" s="92">
        <v>502</v>
      </c>
      <c r="G1753" s="4">
        <v>9.578729166666669</v>
      </c>
      <c r="H1753" s="37">
        <v>308.65416666666687</v>
      </c>
      <c r="I1753" s="4">
        <v>13.101041666666667</v>
      </c>
      <c r="J1753" s="37">
        <v>6.2510069444444447</v>
      </c>
      <c r="K1753" s="4">
        <v>6.4778402777777764</v>
      </c>
      <c r="L1753" s="37">
        <v>8.8103819444444458</v>
      </c>
      <c r="M1753" s="4">
        <v>10.70402777777778</v>
      </c>
      <c r="N1753" s="63" t="s">
        <v>27</v>
      </c>
      <c r="O1753" s="6">
        <v>61.080029166666698</v>
      </c>
      <c r="P1753" s="37" t="s">
        <v>27</v>
      </c>
      <c r="Q1753" s="7">
        <f t="shared" si="62"/>
        <v>5.2773145200000036</v>
      </c>
      <c r="R1753" s="60">
        <v>308.65416666666687</v>
      </c>
      <c r="S1753" s="61">
        <v>2252.1259925000013</v>
      </c>
      <c r="T1753" s="91"/>
      <c r="U1753" s="89">
        <v>74805.025533623862</v>
      </c>
      <c r="V1753" s="77" t="s">
        <v>27</v>
      </c>
      <c r="W1753" s="80" t="s">
        <v>27</v>
      </c>
      <c r="X1753" s="86">
        <f t="shared" si="61"/>
        <v>11967.961342323193</v>
      </c>
    </row>
    <row r="1754" spans="1:24" x14ac:dyDescent="0.3">
      <c r="A1754" s="33">
        <v>2011</v>
      </c>
      <c r="B1754" s="3">
        <v>40681</v>
      </c>
      <c r="C1754" s="33">
        <v>5</v>
      </c>
      <c r="D1754" s="2">
        <v>18</v>
      </c>
      <c r="E1754" s="33">
        <v>138</v>
      </c>
      <c r="F1754" s="92">
        <v>503</v>
      </c>
      <c r="G1754" s="4">
        <v>13.503124999999997</v>
      </c>
      <c r="H1754" s="37">
        <v>309.21458333333311</v>
      </c>
      <c r="I1754" s="4">
        <v>16.781874999999999</v>
      </c>
      <c r="J1754" s="37">
        <v>6.1003263888888881</v>
      </c>
      <c r="K1754" s="4">
        <v>6.3871041666666661</v>
      </c>
      <c r="L1754" s="37">
        <v>8.5879444444444459</v>
      </c>
      <c r="M1754" s="4">
        <v>13.586944444444443</v>
      </c>
      <c r="N1754" s="63" t="s">
        <v>27</v>
      </c>
      <c r="O1754" s="6">
        <v>64.277283333333301</v>
      </c>
      <c r="P1754" s="37" t="s">
        <v>27</v>
      </c>
      <c r="Q1754" s="7">
        <f t="shared" si="62"/>
        <v>5.553557279999997</v>
      </c>
      <c r="R1754" s="60">
        <v>309.21458333333311</v>
      </c>
      <c r="S1754" s="61">
        <v>2256.2151287499983</v>
      </c>
      <c r="T1754" s="91"/>
      <c r="U1754" s="89">
        <v>75039.022291897854</v>
      </c>
      <c r="V1754" s="77" t="s">
        <v>27</v>
      </c>
      <c r="W1754" s="80" t="s">
        <v>27</v>
      </c>
      <c r="X1754" s="86">
        <f t="shared" si="61"/>
        <v>11973.514899603193</v>
      </c>
    </row>
    <row r="1755" spans="1:24" x14ac:dyDescent="0.3">
      <c r="A1755" s="33">
        <v>2011</v>
      </c>
      <c r="B1755" s="3">
        <v>40682</v>
      </c>
      <c r="C1755" s="33">
        <v>5</v>
      </c>
      <c r="D1755" s="2">
        <v>19</v>
      </c>
      <c r="E1755" s="33">
        <v>139</v>
      </c>
      <c r="F1755" s="92">
        <v>504</v>
      </c>
      <c r="G1755" s="4">
        <v>14.621666666666664</v>
      </c>
      <c r="H1755" s="37">
        <v>311.72500000000019</v>
      </c>
      <c r="I1755" s="4">
        <v>18.769374999999997</v>
      </c>
      <c r="J1755" s="37">
        <v>6.2731319444444447</v>
      </c>
      <c r="K1755" s="4">
        <v>6.5641527777777782</v>
      </c>
      <c r="L1755" s="37">
        <v>8.7771527777777791</v>
      </c>
      <c r="M1755" s="4">
        <v>15.604652777777778</v>
      </c>
      <c r="N1755" s="63" t="s">
        <v>27</v>
      </c>
      <c r="O1755" s="6">
        <v>67.474537499999997</v>
      </c>
      <c r="P1755" s="37" t="s">
        <v>27</v>
      </c>
      <c r="Q1755" s="7">
        <f t="shared" si="62"/>
        <v>5.8298000400000003</v>
      </c>
      <c r="R1755" s="60">
        <v>311.72500000000019</v>
      </c>
      <c r="S1755" s="61">
        <v>2274.5326350000014</v>
      </c>
      <c r="T1755" s="91"/>
      <c r="U1755" s="89">
        <v>75273.019050171846</v>
      </c>
      <c r="V1755" s="77" t="s">
        <v>27</v>
      </c>
      <c r="W1755" s="80" t="s">
        <v>27</v>
      </c>
      <c r="X1755" s="86">
        <f t="shared" si="61"/>
        <v>11979.344699643192</v>
      </c>
    </row>
    <row r="1756" spans="1:24" x14ac:dyDescent="0.3">
      <c r="A1756" s="34">
        <v>2011</v>
      </c>
      <c r="B1756" s="11">
        <v>40683</v>
      </c>
      <c r="C1756" s="34">
        <v>5</v>
      </c>
      <c r="D1756" s="10">
        <v>20</v>
      </c>
      <c r="E1756" s="34">
        <v>140</v>
      </c>
      <c r="F1756" s="38">
        <v>505</v>
      </c>
      <c r="G1756" s="12">
        <v>15.874680851063824</v>
      </c>
      <c r="H1756" s="38">
        <v>311.77234042553192</v>
      </c>
      <c r="I1756" s="12">
        <v>20.84968085106383</v>
      </c>
      <c r="J1756" s="38">
        <v>6.3529645390070932</v>
      </c>
      <c r="K1756" s="12">
        <v>6.530666666666666</v>
      </c>
      <c r="L1756" s="38">
        <v>8.8866737588652498</v>
      </c>
      <c r="M1756" s="12">
        <v>16.816737588652483</v>
      </c>
      <c r="N1756" s="38" t="s">
        <v>27</v>
      </c>
      <c r="O1756" s="12">
        <v>70.671791666666707</v>
      </c>
      <c r="P1756" s="38" t="s">
        <v>27</v>
      </c>
      <c r="Q1756" s="12">
        <f t="shared" si="62"/>
        <v>6.1060428000000035</v>
      </c>
      <c r="R1756" s="13">
        <v>311.77234042553192</v>
      </c>
      <c r="S1756" s="48">
        <v>2274.8780591489358</v>
      </c>
      <c r="T1756" s="13">
        <v>69621</v>
      </c>
      <c r="U1756" s="48">
        <v>75507.015808445591</v>
      </c>
      <c r="V1756" s="83" t="s">
        <v>27</v>
      </c>
      <c r="W1756" s="84" t="s">
        <v>27</v>
      </c>
      <c r="X1756" s="87">
        <f t="shared" si="61"/>
        <v>11985.450742443192</v>
      </c>
    </row>
    <row r="1757" spans="1:24" x14ac:dyDescent="0.3">
      <c r="A1757" s="33">
        <v>2011</v>
      </c>
      <c r="B1757" s="3">
        <v>40684</v>
      </c>
      <c r="C1757" s="33">
        <v>5</v>
      </c>
      <c r="D1757" s="2">
        <v>21</v>
      </c>
      <c r="E1757" s="33">
        <v>141</v>
      </c>
      <c r="F1757" s="92">
        <v>506</v>
      </c>
      <c r="G1757" s="4">
        <v>18.887708333333329</v>
      </c>
      <c r="H1757" s="37">
        <v>311.22083333333353</v>
      </c>
      <c r="I1757" s="4">
        <v>23.200104166666677</v>
      </c>
      <c r="J1757" s="37">
        <v>6.4878888888888868</v>
      </c>
      <c r="K1757" s="4">
        <v>6.7313194444444449</v>
      </c>
      <c r="L1757" s="37">
        <v>9.1023611111111133</v>
      </c>
      <c r="M1757" s="4">
        <v>18.106736111111108</v>
      </c>
      <c r="N1757" s="63" t="s">
        <v>27</v>
      </c>
      <c r="O1757" s="6">
        <v>73.869045833333303</v>
      </c>
      <c r="P1757" s="37" t="s">
        <v>27</v>
      </c>
      <c r="Q1757" s="7">
        <f t="shared" si="62"/>
        <v>6.382285559999997</v>
      </c>
      <c r="R1757" s="60">
        <v>311.22083333333353</v>
      </c>
      <c r="S1757" s="61">
        <v>2270.8539325000015</v>
      </c>
      <c r="T1757" s="91"/>
      <c r="U1757" s="89">
        <v>75410.131987560017</v>
      </c>
      <c r="V1757" s="77" t="s">
        <v>27</v>
      </c>
      <c r="W1757" s="80" t="s">
        <v>27</v>
      </c>
      <c r="X1757" s="86">
        <f t="shared" si="61"/>
        <v>11991.833028003191</v>
      </c>
    </row>
    <row r="1758" spans="1:24" x14ac:dyDescent="0.3">
      <c r="A1758" s="33">
        <v>2011</v>
      </c>
      <c r="B1758" s="3">
        <v>40685</v>
      </c>
      <c r="C1758" s="33">
        <v>5</v>
      </c>
      <c r="D1758" s="2">
        <v>22</v>
      </c>
      <c r="E1758" s="33">
        <v>142</v>
      </c>
      <c r="F1758" s="92">
        <v>507</v>
      </c>
      <c r="G1758" s="4">
        <v>19.179791666666663</v>
      </c>
      <c r="H1758" s="37">
        <v>311.02083333333337</v>
      </c>
      <c r="I1758" s="4">
        <v>22.021458333333335</v>
      </c>
      <c r="J1758" s="37">
        <v>6.6358888888888892</v>
      </c>
      <c r="K1758" s="4">
        <v>6.8676458333333317</v>
      </c>
      <c r="L1758" s="37">
        <v>9.4902083333333334</v>
      </c>
      <c r="M1758" s="4">
        <v>19.420624999999998</v>
      </c>
      <c r="N1758" s="63">
        <v>77.066299999999998</v>
      </c>
      <c r="O1758" s="6">
        <v>77.066299999999998</v>
      </c>
      <c r="P1758" s="37">
        <v>6.6585283200000003</v>
      </c>
      <c r="Q1758" s="7">
        <f t="shared" si="62"/>
        <v>6.6585283200000003</v>
      </c>
      <c r="R1758" s="60">
        <v>311.02083333333337</v>
      </c>
      <c r="S1758" s="61">
        <v>2269.3946125000002</v>
      </c>
      <c r="T1758" s="91"/>
      <c r="U1758" s="89">
        <v>75313.248166674442</v>
      </c>
      <c r="V1758" s="77">
        <v>2.9340548723101366E-3</v>
      </c>
      <c r="W1758" s="80">
        <v>8.8411115999991491E-5</v>
      </c>
      <c r="X1758" s="86">
        <f t="shared" si="61"/>
        <v>11998.491556323192</v>
      </c>
    </row>
    <row r="1759" spans="1:24" x14ac:dyDescent="0.3">
      <c r="A1759" s="33">
        <v>2011</v>
      </c>
      <c r="B1759" s="3">
        <v>40686</v>
      </c>
      <c r="C1759" s="33">
        <v>5</v>
      </c>
      <c r="D1759" s="2">
        <v>23</v>
      </c>
      <c r="E1759" s="33">
        <v>143</v>
      </c>
      <c r="F1759" s="92">
        <v>508</v>
      </c>
      <c r="G1759" s="4">
        <v>17.965</v>
      </c>
      <c r="H1759" s="37">
        <v>311.1124999999999</v>
      </c>
      <c r="I1759" s="4">
        <v>19.98041666666667</v>
      </c>
      <c r="J1759" s="37">
        <v>6.6562083333333346</v>
      </c>
      <c r="K1759" s="4">
        <v>6.8430347222222219</v>
      </c>
      <c r="L1759" s="37">
        <v>9.7202083333333302</v>
      </c>
      <c r="M1759" s="4">
        <v>18.534166666666668</v>
      </c>
      <c r="N1759" s="63">
        <v>75.231482978723406</v>
      </c>
      <c r="O1759" s="6">
        <v>75.231482978723406</v>
      </c>
      <c r="P1759" s="37">
        <v>6.5000001293617018</v>
      </c>
      <c r="Q1759" s="7">
        <f t="shared" si="62"/>
        <v>6.5000001293617018</v>
      </c>
      <c r="R1759" s="60">
        <v>311.1124999999999</v>
      </c>
      <c r="S1759" s="61">
        <v>2270.0634674999992</v>
      </c>
      <c r="T1759" s="91"/>
      <c r="U1759" s="89">
        <v>75216.364345788868</v>
      </c>
      <c r="V1759" s="77">
        <v>2.8633561230427158E-3</v>
      </c>
      <c r="W1759" s="80">
        <v>8.6417366565067386E-5</v>
      </c>
      <c r="X1759" s="86">
        <f t="shared" si="61"/>
        <v>12004.991556452553</v>
      </c>
    </row>
    <row r="1760" spans="1:24" x14ac:dyDescent="0.3">
      <c r="A1760" s="33">
        <v>2011</v>
      </c>
      <c r="B1760" s="3">
        <v>40687</v>
      </c>
      <c r="C1760" s="33">
        <v>5</v>
      </c>
      <c r="D1760" s="2">
        <v>24</v>
      </c>
      <c r="E1760" s="33">
        <v>144</v>
      </c>
      <c r="F1760" s="92">
        <v>509</v>
      </c>
      <c r="G1760" s="4">
        <v>11.896875000000001</v>
      </c>
      <c r="H1760" s="37">
        <v>311.77916666666675</v>
      </c>
      <c r="I1760" s="4">
        <v>17.981145833333329</v>
      </c>
      <c r="J1760" s="37">
        <v>6.7161944444444437</v>
      </c>
      <c r="K1760" s="4">
        <v>6.8623472222222217</v>
      </c>
      <c r="L1760" s="37">
        <v>9.6823611111111116</v>
      </c>
      <c r="M1760" s="4">
        <v>17.17006944444444</v>
      </c>
      <c r="N1760" s="63">
        <v>51.618922222222203</v>
      </c>
      <c r="O1760" s="6">
        <v>51.618922222222203</v>
      </c>
      <c r="P1760" s="37">
        <v>4.4598748799999974</v>
      </c>
      <c r="Q1760" s="7">
        <f t="shared" si="62"/>
        <v>4.4598748799999992</v>
      </c>
      <c r="R1760" s="60">
        <v>311.77916666666675</v>
      </c>
      <c r="S1760" s="61">
        <v>2274.9278675000005</v>
      </c>
      <c r="T1760" s="91"/>
      <c r="U1760" s="89">
        <v>75119.480524903294</v>
      </c>
      <c r="V1760" s="77">
        <v>1.9604467217244621E-3</v>
      </c>
      <c r="W1760" s="80">
        <v>5.9370416952250865E-5</v>
      </c>
      <c r="X1760" s="86">
        <f t="shared" si="61"/>
        <v>12009.451431332553</v>
      </c>
    </row>
    <row r="1761" spans="1:24" x14ac:dyDescent="0.3">
      <c r="A1761" s="33">
        <v>2011</v>
      </c>
      <c r="B1761" s="3">
        <v>40688</v>
      </c>
      <c r="C1761" s="33">
        <v>5</v>
      </c>
      <c r="D1761" s="2">
        <v>25</v>
      </c>
      <c r="E1761" s="33">
        <v>145</v>
      </c>
      <c r="F1761" s="92">
        <v>510</v>
      </c>
      <c r="G1761" s="4">
        <v>11.349812500000001</v>
      </c>
      <c r="H1761" s="37">
        <v>312.62916666666655</v>
      </c>
      <c r="I1761" s="4">
        <v>16.141770833333332</v>
      </c>
      <c r="J1761" s="37">
        <v>6.7815833333333329</v>
      </c>
      <c r="K1761" s="4">
        <v>7.1402152777777772</v>
      </c>
      <c r="L1761" s="37">
        <v>9.9437500000000014</v>
      </c>
      <c r="M1761" s="4">
        <v>15.092152777777779</v>
      </c>
      <c r="N1761" s="63">
        <v>69.100283333333294</v>
      </c>
      <c r="O1761" s="6">
        <v>69.100283333333294</v>
      </c>
      <c r="P1761" s="37">
        <v>5.9702644799999964</v>
      </c>
      <c r="Q1761" s="7">
        <f t="shared" si="62"/>
        <v>5.9702644799999964</v>
      </c>
      <c r="R1761" s="60">
        <v>312.62916666666655</v>
      </c>
      <c r="S1761" s="61">
        <v>2281.1299774999989</v>
      </c>
      <c r="T1761" s="91"/>
      <c r="U1761" s="89">
        <v>75022.59670401772</v>
      </c>
      <c r="V1761" s="77">
        <v>2.6172399376133311E-3</v>
      </c>
      <c r="W1761" s="80">
        <v>7.9579549926192682E-5</v>
      </c>
      <c r="X1761" s="86">
        <f t="shared" si="61"/>
        <v>12015.421695812553</v>
      </c>
    </row>
    <row r="1762" spans="1:24" x14ac:dyDescent="0.3">
      <c r="A1762" s="33">
        <v>2011</v>
      </c>
      <c r="B1762" s="3">
        <v>40689</v>
      </c>
      <c r="C1762" s="33">
        <v>5</v>
      </c>
      <c r="D1762" s="2">
        <v>26</v>
      </c>
      <c r="E1762" s="33">
        <v>146</v>
      </c>
      <c r="F1762" s="92">
        <v>511</v>
      </c>
      <c r="G1762" s="4">
        <v>13.501875</v>
      </c>
      <c r="H1762" s="37">
        <v>312.26666666666648</v>
      </c>
      <c r="I1762" s="4">
        <v>16.984999999999999</v>
      </c>
      <c r="J1762" s="37">
        <v>6.7917361111111108</v>
      </c>
      <c r="K1762" s="4">
        <v>7.2044652777777776</v>
      </c>
      <c r="L1762" s="37">
        <v>10.270069444444445</v>
      </c>
      <c r="M1762" s="4">
        <v>15.046875</v>
      </c>
      <c r="N1762" s="63">
        <v>59.871375999999998</v>
      </c>
      <c r="O1762" s="6">
        <v>59.871375999999998</v>
      </c>
      <c r="P1762" s="37">
        <v>5.1728868863999997</v>
      </c>
      <c r="Q1762" s="7">
        <f t="shared" si="62"/>
        <v>5.1728868863999988</v>
      </c>
      <c r="R1762" s="60">
        <v>312.26666666666648</v>
      </c>
      <c r="S1762" s="61">
        <v>2278.4849599999989</v>
      </c>
      <c r="T1762" s="91"/>
      <c r="U1762" s="89">
        <v>74925.712883132146</v>
      </c>
      <c r="V1762" s="77">
        <v>2.2703186447190779E-3</v>
      </c>
      <c r="W1762" s="80">
        <v>6.9040209126452771E-5</v>
      </c>
      <c r="X1762" s="86">
        <f t="shared" si="61"/>
        <v>12020.594582698952</v>
      </c>
    </row>
    <row r="1763" spans="1:24" x14ac:dyDescent="0.3">
      <c r="A1763" s="33">
        <v>2011</v>
      </c>
      <c r="B1763" s="3">
        <v>40690</v>
      </c>
      <c r="C1763" s="33">
        <v>5</v>
      </c>
      <c r="D1763" s="2">
        <v>27</v>
      </c>
      <c r="E1763" s="33">
        <v>147</v>
      </c>
      <c r="F1763" s="92">
        <v>512</v>
      </c>
      <c r="G1763" s="4">
        <v>10.990833333333335</v>
      </c>
      <c r="H1763" s="37">
        <v>312.21666666666698</v>
      </c>
      <c r="I1763" s="4">
        <v>14.904583333333331</v>
      </c>
      <c r="J1763" s="37">
        <v>7.0245972222222202</v>
      </c>
      <c r="K1763" s="4">
        <v>7.5032569444444448</v>
      </c>
      <c r="L1763" s="37">
        <v>10.733333333333334</v>
      </c>
      <c r="M1763" s="4">
        <v>13.598680555555559</v>
      </c>
      <c r="N1763" s="63">
        <v>53.036785000000002</v>
      </c>
      <c r="O1763" s="6">
        <v>53.036785000000002</v>
      </c>
      <c r="P1763" s="37">
        <v>4.5823782240000002</v>
      </c>
      <c r="Q1763" s="7">
        <f t="shared" si="62"/>
        <v>4.5823782240000002</v>
      </c>
      <c r="R1763" s="60">
        <v>312.21666666666698</v>
      </c>
      <c r="S1763" s="61">
        <v>2278.1201300000021</v>
      </c>
      <c r="T1763" s="91"/>
      <c r="U1763" s="89">
        <v>74828.829062246572</v>
      </c>
      <c r="V1763" s="77">
        <v>2.0114734792321932E-3</v>
      </c>
      <c r="W1763" s="80">
        <v>6.1238138848706769E-5</v>
      </c>
      <c r="X1763" s="86">
        <f t="shared" si="61"/>
        <v>12025.176960922952</v>
      </c>
    </row>
    <row r="1764" spans="1:24" x14ac:dyDescent="0.3">
      <c r="A1764" s="33">
        <v>2011</v>
      </c>
      <c r="B1764" s="3">
        <v>40691</v>
      </c>
      <c r="C1764" s="33">
        <v>5</v>
      </c>
      <c r="D1764" s="2">
        <v>28</v>
      </c>
      <c r="E1764" s="33">
        <v>148</v>
      </c>
      <c r="F1764" s="92">
        <v>513</v>
      </c>
      <c r="G1764" s="4">
        <v>13.988125000000002</v>
      </c>
      <c r="H1764" s="37">
        <v>312.13333333333344</v>
      </c>
      <c r="I1764" s="4">
        <v>17.042395833333337</v>
      </c>
      <c r="J1764" s="37">
        <v>7.0966527777777779</v>
      </c>
      <c r="K1764" s="4">
        <v>7.4577499999999972</v>
      </c>
      <c r="L1764" s="37">
        <v>10.685416666666667</v>
      </c>
      <c r="M1764" s="4">
        <v>14.439583333333331</v>
      </c>
      <c r="N1764" s="63">
        <v>58.684992682926797</v>
      </c>
      <c r="O1764" s="6">
        <v>58.684992682926797</v>
      </c>
      <c r="P1764" s="37">
        <v>5.0703833678048751</v>
      </c>
      <c r="Q1764" s="7">
        <f t="shared" si="62"/>
        <v>5.070383367804876</v>
      </c>
      <c r="R1764" s="60">
        <v>312.13333333333344</v>
      </c>
      <c r="S1764" s="61">
        <v>2277.5120800000009</v>
      </c>
      <c r="T1764" s="91"/>
      <c r="U1764" s="89">
        <v>74731.945241360998</v>
      </c>
      <c r="V1764" s="77">
        <v>2.2262816572217142E-3</v>
      </c>
      <c r="W1764" s="80">
        <v>6.7847603209432195E-5</v>
      </c>
      <c r="X1764" s="86">
        <f t="shared" si="61"/>
        <v>12030.247344290758</v>
      </c>
    </row>
    <row r="1765" spans="1:24" x14ac:dyDescent="0.3">
      <c r="A1765" s="33">
        <v>2011</v>
      </c>
      <c r="B1765" s="3">
        <v>40692</v>
      </c>
      <c r="C1765" s="33">
        <v>5</v>
      </c>
      <c r="D1765" s="2">
        <v>29</v>
      </c>
      <c r="E1765" s="33">
        <v>149</v>
      </c>
      <c r="F1765" s="92">
        <v>514</v>
      </c>
      <c r="G1765" s="4">
        <v>18.219166666666663</v>
      </c>
      <c r="H1765" s="37">
        <v>312.35625000000016</v>
      </c>
      <c r="I1765" s="4">
        <v>21.325312499999995</v>
      </c>
      <c r="J1765" s="37">
        <v>7.1501458333333341</v>
      </c>
      <c r="K1765" s="4">
        <v>7.5060347222222239</v>
      </c>
      <c r="L1765" s="37">
        <v>10.69166666666667</v>
      </c>
      <c r="M1765" s="4">
        <v>16.391944444444444</v>
      </c>
      <c r="N1765" s="63">
        <v>55.077455</v>
      </c>
      <c r="O1765" s="6">
        <v>55.077455</v>
      </c>
      <c r="P1765" s="37">
        <v>4.7586921119999994</v>
      </c>
      <c r="Q1765" s="7">
        <f t="shared" si="62"/>
        <v>4.7586921120000003</v>
      </c>
      <c r="R1765" s="60">
        <v>312.35625000000016</v>
      </c>
      <c r="S1765" s="61">
        <v>2279.1386137500008</v>
      </c>
      <c r="T1765" s="91"/>
      <c r="U1765" s="89">
        <v>74635.061420475424</v>
      </c>
      <c r="V1765" s="77">
        <v>2.0879344868674939E-3</v>
      </c>
      <c r="W1765" s="80">
        <v>6.3759472042110462E-5</v>
      </c>
      <c r="X1765" s="86">
        <f t="shared" si="61"/>
        <v>12035.006036402758</v>
      </c>
    </row>
    <row r="1766" spans="1:24" x14ac:dyDescent="0.3">
      <c r="A1766" s="33">
        <v>2011</v>
      </c>
      <c r="B1766" s="3">
        <v>40693</v>
      </c>
      <c r="C1766" s="33">
        <v>5</v>
      </c>
      <c r="D1766" s="2">
        <v>30</v>
      </c>
      <c r="E1766" s="33">
        <v>150</v>
      </c>
      <c r="F1766" s="92">
        <v>515</v>
      </c>
      <c r="G1766" s="4">
        <v>21.954374999999999</v>
      </c>
      <c r="H1766" s="37">
        <v>312.46041666666662</v>
      </c>
      <c r="I1766" s="4">
        <v>25.340937499999999</v>
      </c>
      <c r="J1766" s="37">
        <v>7.1506597222222217</v>
      </c>
      <c r="K1766" s="4">
        <v>7.6026180555555563</v>
      </c>
      <c r="L1766" s="37">
        <v>10.679791666666665</v>
      </c>
      <c r="M1766" s="4">
        <v>19.78798611111111</v>
      </c>
      <c r="N1766" s="63">
        <v>58.7657148148148</v>
      </c>
      <c r="O1766" s="6">
        <v>58.7657148148148</v>
      </c>
      <c r="P1766" s="37">
        <v>5.0773577599999991</v>
      </c>
      <c r="Q1766" s="7">
        <f t="shared" si="62"/>
        <v>5.0773577599999991</v>
      </c>
      <c r="R1766" s="60">
        <v>312.46041666666662</v>
      </c>
      <c r="S1766" s="61">
        <v>2279.8986762499994</v>
      </c>
      <c r="T1766" s="91"/>
      <c r="U1766" s="89">
        <v>74538.17759958985</v>
      </c>
      <c r="V1766" s="77">
        <v>2.2270102671191022E-3</v>
      </c>
      <c r="W1766" s="80">
        <v>6.8117546249587106E-5</v>
      </c>
      <c r="X1766" s="86">
        <f t="shared" si="61"/>
        <v>12040.083394162757</v>
      </c>
    </row>
    <row r="1767" spans="1:24" x14ac:dyDescent="0.3">
      <c r="A1767" s="33">
        <v>2011</v>
      </c>
      <c r="B1767" s="3">
        <v>40694</v>
      </c>
      <c r="C1767" s="33">
        <v>5</v>
      </c>
      <c r="D1767" s="2">
        <v>31</v>
      </c>
      <c r="E1767" s="33">
        <v>151</v>
      </c>
      <c r="F1767" s="92">
        <v>516</v>
      </c>
      <c r="G1767" s="4">
        <v>25.159166666666664</v>
      </c>
      <c r="H1767" s="37">
        <v>311.96666666666653</v>
      </c>
      <c r="I1767" s="4">
        <v>27.340729166666669</v>
      </c>
      <c r="J1767" s="37">
        <v>7.2426041666666663</v>
      </c>
      <c r="K1767" s="4">
        <v>7.6659027777777773</v>
      </c>
      <c r="L1767" s="37">
        <v>10.893541666666666</v>
      </c>
      <c r="M1767" s="4">
        <v>22.151944444444439</v>
      </c>
      <c r="N1767" s="63">
        <v>74.894051428571402</v>
      </c>
      <c r="O1767" s="6">
        <v>74.894051428571402</v>
      </c>
      <c r="P1767" s="37">
        <v>6.4708460434285691</v>
      </c>
      <c r="Q1767" s="7">
        <f t="shared" si="62"/>
        <v>6.4708460434285691</v>
      </c>
      <c r="R1767" s="60">
        <v>311.96666666666653</v>
      </c>
      <c r="S1767" s="61">
        <v>2276.295979999999</v>
      </c>
      <c r="T1767" s="91"/>
      <c r="U1767" s="89">
        <v>74441.293778704276</v>
      </c>
      <c r="V1767" s="77">
        <v>2.8427085494517157E-3</v>
      </c>
      <c r="W1767" s="80">
        <v>8.692549141696555E-5</v>
      </c>
      <c r="X1767" s="86">
        <f t="shared" si="61"/>
        <v>12046.554240206186</v>
      </c>
    </row>
    <row r="1768" spans="1:24" x14ac:dyDescent="0.3">
      <c r="A1768" s="33">
        <v>2011</v>
      </c>
      <c r="B1768" s="3">
        <v>40695</v>
      </c>
      <c r="C1768" s="33">
        <v>6</v>
      </c>
      <c r="D1768" s="2">
        <v>1</v>
      </c>
      <c r="E1768" s="33">
        <v>152</v>
      </c>
      <c r="F1768" s="92">
        <v>517</v>
      </c>
      <c r="G1768" s="4">
        <v>19.598541666666669</v>
      </c>
      <c r="H1768" s="37">
        <v>311.07291666666663</v>
      </c>
      <c r="I1768" s="4">
        <v>21.18333333333333</v>
      </c>
      <c r="J1768" s="37">
        <v>7.4461249999999986</v>
      </c>
      <c r="K1768" s="4">
        <v>7.5456805555555553</v>
      </c>
      <c r="L1768" s="37">
        <v>11.31138888888889</v>
      </c>
      <c r="M1768" s="4">
        <v>20.663819444444442</v>
      </c>
      <c r="N1768" s="63">
        <v>93.577530769230805</v>
      </c>
      <c r="O1768" s="6">
        <v>93.577530769230805</v>
      </c>
      <c r="P1768" s="37">
        <v>8.0850986584615416</v>
      </c>
      <c r="Q1768" s="7">
        <f t="shared" si="62"/>
        <v>8.0850986584615416</v>
      </c>
      <c r="R1768" s="60">
        <v>311.07291666666663</v>
      </c>
      <c r="S1768" s="61">
        <v>2269.7746437499995</v>
      </c>
      <c r="T1768" s="91"/>
      <c r="U1768" s="89">
        <v>74344.409957818702</v>
      </c>
      <c r="V1768" s="77">
        <v>3.5620710984345903E-3</v>
      </c>
      <c r="W1768" s="80">
        <v>1.0875193794730282E-4</v>
      </c>
      <c r="X1768" s="86">
        <f t="shared" si="61"/>
        <v>12054.639338864647</v>
      </c>
    </row>
    <row r="1769" spans="1:24" x14ac:dyDescent="0.3">
      <c r="A1769" s="33">
        <v>2011</v>
      </c>
      <c r="B1769" s="3">
        <v>40696</v>
      </c>
      <c r="C1769" s="33">
        <v>6</v>
      </c>
      <c r="D1769" s="2">
        <v>2</v>
      </c>
      <c r="E1769" s="33">
        <v>153</v>
      </c>
      <c r="F1769" s="92">
        <v>518</v>
      </c>
      <c r="G1769" s="4">
        <v>10.944333333333333</v>
      </c>
      <c r="H1769" s="37">
        <v>311.33333333333343</v>
      </c>
      <c r="I1769" s="4">
        <v>17.769479166666667</v>
      </c>
      <c r="J1769" s="37">
        <v>7.5162152777777775</v>
      </c>
      <c r="K1769" s="4">
        <v>7.5716597222222246</v>
      </c>
      <c r="L1769" s="37">
        <v>11.315138888888889</v>
      </c>
      <c r="M1769" s="4">
        <v>17.859027777777779</v>
      </c>
      <c r="N1769" s="63" t="s">
        <v>27</v>
      </c>
      <c r="O1769" s="6">
        <v>91.129964957265003</v>
      </c>
      <c r="P1769" s="37" t="s">
        <v>27</v>
      </c>
      <c r="Q1769" s="7">
        <f t="shared" si="62"/>
        <v>7.8736289723076966</v>
      </c>
      <c r="R1769" s="60">
        <v>311.33333333333343</v>
      </c>
      <c r="S1769" s="61">
        <v>2271.6748000000007</v>
      </c>
      <c r="T1769" s="91"/>
      <c r="U1769" s="89">
        <v>74247.526136933127</v>
      </c>
      <c r="V1769" s="77" t="s">
        <v>27</v>
      </c>
      <c r="W1769" s="80" t="s">
        <v>27</v>
      </c>
      <c r="X1769" s="86">
        <f t="shared" si="61"/>
        <v>12062.512967836954</v>
      </c>
    </row>
    <row r="1770" spans="1:24" x14ac:dyDescent="0.3">
      <c r="A1770" s="33">
        <v>2011</v>
      </c>
      <c r="B1770" s="3">
        <v>40697</v>
      </c>
      <c r="C1770" s="33">
        <v>6</v>
      </c>
      <c r="D1770" s="2">
        <v>3</v>
      </c>
      <c r="E1770" s="33">
        <v>154</v>
      </c>
      <c r="F1770" s="92">
        <v>519</v>
      </c>
      <c r="G1770" s="4">
        <v>15.164395833333332</v>
      </c>
      <c r="H1770" s="37">
        <v>310.74166666666667</v>
      </c>
      <c r="I1770" s="4">
        <v>20.669479166666669</v>
      </c>
      <c r="J1770" s="37">
        <v>7.512645833333333</v>
      </c>
      <c r="K1770" s="4">
        <v>7.5077291666666666</v>
      </c>
      <c r="L1770" s="37">
        <v>11.364652777777778</v>
      </c>
      <c r="M1770" s="4">
        <v>16.36645833333333</v>
      </c>
      <c r="N1770" s="63" t="s">
        <v>27</v>
      </c>
      <c r="O1770" s="6">
        <v>88.682399145299101</v>
      </c>
      <c r="P1770" s="37" t="s">
        <v>27</v>
      </c>
      <c r="Q1770" s="7">
        <f t="shared" si="62"/>
        <v>7.6621592861538419</v>
      </c>
      <c r="R1770" s="60">
        <v>310.74166666666667</v>
      </c>
      <c r="S1770" s="61">
        <v>2267.357645</v>
      </c>
      <c r="T1770" s="91"/>
      <c r="U1770" s="89">
        <v>74150.642316047553</v>
      </c>
      <c r="V1770" s="77" t="s">
        <v>27</v>
      </c>
      <c r="W1770" s="80" t="s">
        <v>27</v>
      </c>
      <c r="X1770" s="86">
        <f t="shared" si="61"/>
        <v>12070.175127123108</v>
      </c>
    </row>
    <row r="1771" spans="1:24" x14ac:dyDescent="0.3">
      <c r="A1771" s="33">
        <v>2011</v>
      </c>
      <c r="B1771" s="3">
        <v>40698</v>
      </c>
      <c r="C1771" s="33">
        <v>6</v>
      </c>
      <c r="D1771" s="2">
        <v>4</v>
      </c>
      <c r="E1771" s="33">
        <v>155</v>
      </c>
      <c r="F1771" s="92">
        <v>520</v>
      </c>
      <c r="G1771" s="4">
        <v>16.346458333333334</v>
      </c>
      <c r="H1771" s="37">
        <v>310.64166666666671</v>
      </c>
      <c r="I1771" s="4">
        <v>19.350104166666661</v>
      </c>
      <c r="J1771" s="37">
        <v>7.477104166666666</v>
      </c>
      <c r="K1771" s="4">
        <v>7.8739583333333343</v>
      </c>
      <c r="L1771" s="37">
        <v>11.75888888888889</v>
      </c>
      <c r="M1771" s="4">
        <v>16.807847222222222</v>
      </c>
      <c r="N1771" s="63">
        <v>86.234833333333299</v>
      </c>
      <c r="O1771" s="6">
        <v>86.234833333333299</v>
      </c>
      <c r="P1771" s="37">
        <v>7.4506895999999969</v>
      </c>
      <c r="Q1771" s="7">
        <f t="shared" si="62"/>
        <v>7.4506895999999978</v>
      </c>
      <c r="R1771" s="60">
        <v>310.64166666666671</v>
      </c>
      <c r="S1771" s="61">
        <v>2266.6279850000005</v>
      </c>
      <c r="T1771" s="91"/>
      <c r="U1771" s="89">
        <v>74053.758495161979</v>
      </c>
      <c r="V1771" s="77">
        <v>3.2871250374154341E-3</v>
      </c>
      <c r="W1771" s="80">
        <v>1.0061190345236507E-4</v>
      </c>
      <c r="X1771" s="86">
        <f t="shared" si="61"/>
        <v>12077.625816723108</v>
      </c>
    </row>
    <row r="1772" spans="1:24" x14ac:dyDescent="0.3">
      <c r="A1772" s="33">
        <v>2011</v>
      </c>
      <c r="B1772" s="3">
        <v>40699</v>
      </c>
      <c r="C1772" s="33">
        <v>6</v>
      </c>
      <c r="D1772" s="2">
        <v>5</v>
      </c>
      <c r="E1772" s="33">
        <v>156</v>
      </c>
      <c r="F1772" s="92">
        <v>521</v>
      </c>
      <c r="G1772" s="4">
        <v>17.856874999999999</v>
      </c>
      <c r="H1772" s="37">
        <v>311.00624999999997</v>
      </c>
      <c r="I1772" s="4">
        <v>22.911874999999995</v>
      </c>
      <c r="J1772" s="37">
        <v>7.6471805555555576</v>
      </c>
      <c r="K1772" s="4">
        <v>8.0204861111111079</v>
      </c>
      <c r="L1772" s="37">
        <v>11.94083333333333</v>
      </c>
      <c r="M1772" s="4">
        <v>19.067916666666669</v>
      </c>
      <c r="N1772" s="63" t="s">
        <v>27</v>
      </c>
      <c r="O1772" s="6">
        <v>81.064911666666703</v>
      </c>
      <c r="P1772" s="37" t="s">
        <v>27</v>
      </c>
      <c r="Q1772" s="7">
        <f t="shared" si="62"/>
        <v>7.0040083680000036</v>
      </c>
      <c r="R1772" s="60">
        <v>311.00624999999997</v>
      </c>
      <c r="S1772" s="61">
        <v>2269.2882037499994</v>
      </c>
      <c r="T1772" s="91"/>
      <c r="U1772" s="89">
        <v>73956.874674276405</v>
      </c>
      <c r="V1772" s="77" t="s">
        <v>27</v>
      </c>
      <c r="W1772" s="80" t="s">
        <v>27</v>
      </c>
      <c r="X1772" s="86">
        <f t="shared" si="61"/>
        <v>12084.629825091108</v>
      </c>
    </row>
    <row r="1773" spans="1:24" x14ac:dyDescent="0.3">
      <c r="A1773" s="33">
        <v>2011</v>
      </c>
      <c r="B1773" s="3">
        <v>40700</v>
      </c>
      <c r="C1773" s="33">
        <v>6</v>
      </c>
      <c r="D1773" s="2">
        <v>6</v>
      </c>
      <c r="E1773" s="33">
        <v>157</v>
      </c>
      <c r="F1773" s="92">
        <v>522</v>
      </c>
      <c r="G1773" s="4">
        <v>20.788125000000001</v>
      </c>
      <c r="H1773" s="37">
        <v>311.51041666666657</v>
      </c>
      <c r="I1773" s="4">
        <v>23.694270833333331</v>
      </c>
      <c r="J1773" s="37">
        <v>7.6512986111111099</v>
      </c>
      <c r="K1773" s="4">
        <v>7.9665277777777748</v>
      </c>
      <c r="L1773" s="37">
        <v>11.962847222222221</v>
      </c>
      <c r="M1773" s="4">
        <v>19.242430555555558</v>
      </c>
      <c r="N1773" s="63">
        <v>75.894990000000007</v>
      </c>
      <c r="O1773" s="6">
        <v>75.894990000000007</v>
      </c>
      <c r="P1773" s="37">
        <v>6.5573271360000005</v>
      </c>
      <c r="Q1773" s="7">
        <f t="shared" si="62"/>
        <v>6.5573271360000005</v>
      </c>
      <c r="R1773" s="60">
        <v>311.51041666666657</v>
      </c>
      <c r="S1773" s="61">
        <v>2272.9669062499993</v>
      </c>
      <c r="T1773" s="91"/>
      <c r="U1773" s="89">
        <v>73859.990853390831</v>
      </c>
      <c r="V1773" s="77">
        <v>2.8849197575069193E-3</v>
      </c>
      <c r="W1773" s="80">
        <v>8.8780502952079101E-5</v>
      </c>
      <c r="X1773" s="86">
        <f t="shared" si="61"/>
        <v>12091.187152227109</v>
      </c>
    </row>
    <row r="1774" spans="1:24" x14ac:dyDescent="0.3">
      <c r="A1774" s="33">
        <v>2011</v>
      </c>
      <c r="B1774" s="3">
        <v>40701</v>
      </c>
      <c r="C1774" s="33">
        <v>6</v>
      </c>
      <c r="D1774" s="2">
        <v>7</v>
      </c>
      <c r="E1774" s="33">
        <v>158</v>
      </c>
      <c r="F1774" s="92">
        <v>523</v>
      </c>
      <c r="G1774" s="4">
        <v>21.391041666666666</v>
      </c>
      <c r="H1774" s="37">
        <v>310.63125000000008</v>
      </c>
      <c r="I1774" s="4">
        <v>24.444583333333334</v>
      </c>
      <c r="J1774" s="37">
        <v>7.7469444444444449</v>
      </c>
      <c r="K1774" s="4">
        <v>8.2309722222222224</v>
      </c>
      <c r="L1774" s="37">
        <v>12.239513888888892</v>
      </c>
      <c r="M1774" s="4">
        <v>20.044444444444441</v>
      </c>
      <c r="N1774" s="63">
        <v>110.414311111111</v>
      </c>
      <c r="O1774" s="6">
        <v>110.414311111111</v>
      </c>
      <c r="P1774" s="37">
        <v>9.5397964799999908</v>
      </c>
      <c r="Q1774" s="7">
        <f t="shared" si="62"/>
        <v>9.5397964799999908</v>
      </c>
      <c r="R1774" s="60">
        <v>310.63125000000008</v>
      </c>
      <c r="S1774" s="61">
        <v>2266.5519787500002</v>
      </c>
      <c r="T1774" s="91"/>
      <c r="U1774" s="89">
        <v>73763.107032505257</v>
      </c>
      <c r="V1774" s="77">
        <v>4.2089467038215348E-3</v>
      </c>
      <c r="W1774" s="80">
        <v>1.2933018772915951E-4</v>
      </c>
      <c r="X1774" s="86">
        <f t="shared" si="61"/>
        <v>12100.726948707108</v>
      </c>
    </row>
    <row r="1775" spans="1:24" x14ac:dyDescent="0.3">
      <c r="A1775" s="33">
        <v>2011</v>
      </c>
      <c r="B1775" s="3">
        <v>40702</v>
      </c>
      <c r="C1775" s="33">
        <v>6</v>
      </c>
      <c r="D1775" s="2">
        <v>8</v>
      </c>
      <c r="E1775" s="33">
        <v>159</v>
      </c>
      <c r="F1775" s="92">
        <v>524</v>
      </c>
      <c r="G1775" s="4">
        <v>23.403333333333332</v>
      </c>
      <c r="H1775" s="37">
        <v>311.43958333333325</v>
      </c>
      <c r="I1775" s="4">
        <v>25.728333333333332</v>
      </c>
      <c r="J1775" s="37">
        <v>7.9102361111111117</v>
      </c>
      <c r="K1775" s="4">
        <v>8.4462499999999991</v>
      </c>
      <c r="L1775" s="37">
        <v>12.27465277777778</v>
      </c>
      <c r="M1775" s="4">
        <v>22.736874999999994</v>
      </c>
      <c r="N1775" s="63">
        <v>74.379549999999995</v>
      </c>
      <c r="O1775" s="6">
        <v>74.379549999999995</v>
      </c>
      <c r="P1775" s="37">
        <v>6.4263931199999993</v>
      </c>
      <c r="Q1775" s="7">
        <f t="shared" si="62"/>
        <v>6.4263931199999993</v>
      </c>
      <c r="R1775" s="60">
        <v>311.43958333333325</v>
      </c>
      <c r="S1775" s="61">
        <v>2272.4500637499996</v>
      </c>
      <c r="T1775" s="91"/>
      <c r="U1775" s="89">
        <v>73666.223211619683</v>
      </c>
      <c r="V1775" s="77">
        <v>2.8279579043401105E-3</v>
      </c>
      <c r="W1775" s="80">
        <v>8.7236630844220303E-5</v>
      </c>
      <c r="X1775" s="86">
        <f t="shared" si="61"/>
        <v>12107.153341827108</v>
      </c>
    </row>
    <row r="1776" spans="1:24" x14ac:dyDescent="0.3">
      <c r="A1776" s="33">
        <v>2011</v>
      </c>
      <c r="B1776" s="3">
        <v>40703</v>
      </c>
      <c r="C1776" s="33">
        <v>6</v>
      </c>
      <c r="D1776" s="2">
        <v>9</v>
      </c>
      <c r="E1776" s="33">
        <v>160</v>
      </c>
      <c r="F1776" s="92">
        <v>525</v>
      </c>
      <c r="G1776" s="4">
        <v>18.075208333333332</v>
      </c>
      <c r="H1776" s="37">
        <v>311.43958333333325</v>
      </c>
      <c r="I1776" s="4">
        <v>22.782291666666666</v>
      </c>
      <c r="J1776" s="37">
        <v>8.0491805555555569</v>
      </c>
      <c r="K1776" s="4">
        <v>8.3822916666666654</v>
      </c>
      <c r="L1776" s="37">
        <v>12.617916666666666</v>
      </c>
      <c r="M1776" s="4">
        <v>21.378402777777776</v>
      </c>
      <c r="N1776" s="63">
        <v>71.986620000000002</v>
      </c>
      <c r="O1776" s="6">
        <v>71.986620000000002</v>
      </c>
      <c r="P1776" s="37">
        <v>6.2196439679999997</v>
      </c>
      <c r="Q1776" s="7">
        <f t="shared" si="62"/>
        <v>6.2196439680000006</v>
      </c>
      <c r="R1776" s="60">
        <v>311.43958333333325</v>
      </c>
      <c r="S1776" s="61">
        <v>2272.4500637499996</v>
      </c>
      <c r="T1776" s="91"/>
      <c r="U1776" s="89">
        <v>73569.339390734109</v>
      </c>
      <c r="V1776" s="77">
        <v>2.7369771803637949E-3</v>
      </c>
      <c r="W1776" s="80">
        <v>8.4541250737169867E-5</v>
      </c>
      <c r="X1776" s="86">
        <f t="shared" si="61"/>
        <v>12113.372985795108</v>
      </c>
    </row>
    <row r="1777" spans="1:24" x14ac:dyDescent="0.3">
      <c r="A1777" s="33">
        <v>2011</v>
      </c>
      <c r="B1777" s="3">
        <v>40704</v>
      </c>
      <c r="C1777" s="33">
        <v>6</v>
      </c>
      <c r="D1777" s="2">
        <v>10</v>
      </c>
      <c r="E1777" s="33">
        <v>161</v>
      </c>
      <c r="F1777" s="92">
        <v>526</v>
      </c>
      <c r="G1777" s="4">
        <v>13.840208333333331</v>
      </c>
      <c r="H1777" s="37">
        <v>311.88958333333323</v>
      </c>
      <c r="I1777" s="4">
        <v>18.901041666666664</v>
      </c>
      <c r="J1777" s="37">
        <v>8.1437499999999989</v>
      </c>
      <c r="K1777" s="4">
        <v>8.5299305555555538</v>
      </c>
      <c r="L1777" s="37">
        <v>12.784236111111113</v>
      </c>
      <c r="M1777" s="4">
        <v>17.991527777777776</v>
      </c>
      <c r="N1777" s="63">
        <v>65.433485714285695</v>
      </c>
      <c r="O1777" s="6">
        <v>65.433485714285695</v>
      </c>
      <c r="P1777" s="37">
        <v>5.6534531657142839</v>
      </c>
      <c r="Q1777" s="7">
        <f t="shared" si="62"/>
        <v>5.6534531657142848</v>
      </c>
      <c r="R1777" s="60">
        <v>311.88958333333323</v>
      </c>
      <c r="S1777" s="61">
        <v>2275.733533749999</v>
      </c>
      <c r="T1777" s="91"/>
      <c r="U1777" s="89">
        <v>73472.455569848535</v>
      </c>
      <c r="V1777" s="77">
        <v>2.4842333611872439E-3</v>
      </c>
      <c r="W1777" s="80">
        <v>7.6946566190913264E-5</v>
      </c>
      <c r="X1777" s="86">
        <f t="shared" si="61"/>
        <v>12119.026438960822</v>
      </c>
    </row>
    <row r="1778" spans="1:24" x14ac:dyDescent="0.3">
      <c r="A1778" s="33">
        <v>2011</v>
      </c>
      <c r="B1778" s="3">
        <v>40705</v>
      </c>
      <c r="C1778" s="33">
        <v>6</v>
      </c>
      <c r="D1778" s="2">
        <v>11</v>
      </c>
      <c r="E1778" s="33">
        <v>162</v>
      </c>
      <c r="F1778" s="92">
        <v>527</v>
      </c>
      <c r="G1778" s="4">
        <v>15.574583333333331</v>
      </c>
      <c r="H1778" s="37">
        <v>310.93333333333339</v>
      </c>
      <c r="I1778" s="4">
        <v>18.498124999999998</v>
      </c>
      <c r="J1778" s="37">
        <v>8.1734722222222231</v>
      </c>
      <c r="K1778" s="4">
        <v>8.8708333333333318</v>
      </c>
      <c r="L1778" s="37">
        <v>13.133402777777777</v>
      </c>
      <c r="M1778" s="4">
        <v>16.736805555555552</v>
      </c>
      <c r="N1778" s="63">
        <v>65.074666666666701</v>
      </c>
      <c r="O1778" s="6">
        <v>65.074666666666701</v>
      </c>
      <c r="P1778" s="37">
        <v>5.6224512000000031</v>
      </c>
      <c r="Q1778" s="7">
        <f t="shared" si="62"/>
        <v>5.6224512000000031</v>
      </c>
      <c r="R1778" s="60">
        <v>310.93333333333339</v>
      </c>
      <c r="S1778" s="61">
        <v>2268.7561600000004</v>
      </c>
      <c r="T1778" s="91"/>
      <c r="U1778" s="89">
        <v>73375.571748962961</v>
      </c>
      <c r="V1778" s="77">
        <v>2.4782086762466364E-3</v>
      </c>
      <c r="W1778" s="80">
        <v>7.6625654369493439E-5</v>
      </c>
      <c r="X1778" s="86">
        <f t="shared" si="61"/>
        <v>12124.648890160823</v>
      </c>
    </row>
    <row r="1779" spans="1:24" x14ac:dyDescent="0.3">
      <c r="A1779" s="33">
        <v>2011</v>
      </c>
      <c r="B1779" s="3">
        <v>40706</v>
      </c>
      <c r="C1779" s="33">
        <v>6</v>
      </c>
      <c r="D1779" s="2">
        <v>12</v>
      </c>
      <c r="E1779" s="33">
        <v>163</v>
      </c>
      <c r="F1779" s="92">
        <v>528</v>
      </c>
      <c r="G1779" s="4">
        <v>11.889791666666667</v>
      </c>
      <c r="H1779" s="37">
        <v>312.67500000000001</v>
      </c>
      <c r="I1779" s="4">
        <v>16.555624999999999</v>
      </c>
      <c r="J1779" s="37">
        <v>8.2840277777777782</v>
      </c>
      <c r="K1779" s="4">
        <v>8.9306249999999991</v>
      </c>
      <c r="L1779" s="37">
        <v>13.320763888888889</v>
      </c>
      <c r="M1779" s="4">
        <v>16.0975</v>
      </c>
      <c r="N1779" s="63" t="s">
        <v>27</v>
      </c>
      <c r="O1779" s="6">
        <v>55.279583333333299</v>
      </c>
      <c r="P1779" s="37" t="s">
        <v>27</v>
      </c>
      <c r="Q1779" s="7">
        <f t="shared" si="62"/>
        <v>4.7761559999999976</v>
      </c>
      <c r="R1779" s="60">
        <v>312.67500000000001</v>
      </c>
      <c r="S1779" s="61">
        <v>2281.4644050000002</v>
      </c>
      <c r="T1779" s="91"/>
      <c r="U1779" s="89">
        <v>73278.687928077386</v>
      </c>
      <c r="V1779" s="77" t="s">
        <v>27</v>
      </c>
      <c r="W1779" s="80" t="s">
        <v>27</v>
      </c>
      <c r="X1779" s="86">
        <f t="shared" si="61"/>
        <v>12129.425046160823</v>
      </c>
    </row>
    <row r="1780" spans="1:24" x14ac:dyDescent="0.3">
      <c r="A1780" s="33">
        <v>2011</v>
      </c>
      <c r="B1780" s="3">
        <v>40707</v>
      </c>
      <c r="C1780" s="33">
        <v>6</v>
      </c>
      <c r="D1780" s="2">
        <v>13</v>
      </c>
      <c r="E1780" s="33">
        <v>164</v>
      </c>
      <c r="F1780" s="92">
        <v>529</v>
      </c>
      <c r="G1780" s="4">
        <v>12.079375000000004</v>
      </c>
      <c r="H1780" s="37">
        <v>312.47083333333342</v>
      </c>
      <c r="I1780" s="4">
        <v>16.993333333333332</v>
      </c>
      <c r="J1780" s="37">
        <v>8.2830952380952372</v>
      </c>
      <c r="K1780" s="4">
        <v>8.8947619047619053</v>
      </c>
      <c r="L1780" s="37">
        <v>13.306904761904761</v>
      </c>
      <c r="M1780" s="4">
        <v>14.061904761904762</v>
      </c>
      <c r="N1780" s="63">
        <v>45.484499999999997</v>
      </c>
      <c r="O1780" s="6">
        <v>45.484499999999997</v>
      </c>
      <c r="P1780" s="37">
        <v>3.9298607999999997</v>
      </c>
      <c r="Q1780" s="7">
        <f t="shared" si="62"/>
        <v>3.9298607999999997</v>
      </c>
      <c r="R1780" s="60">
        <v>312.47083333333342</v>
      </c>
      <c r="S1780" s="61">
        <v>2279.9746825000007</v>
      </c>
      <c r="T1780" s="91"/>
      <c r="U1780" s="89">
        <v>73181.804107191812</v>
      </c>
      <c r="V1780" s="77">
        <v>1.7236422975060815E-3</v>
      </c>
      <c r="W1780" s="80">
        <v>5.3699971570034029E-5</v>
      </c>
      <c r="X1780" s="86">
        <f t="shared" si="61"/>
        <v>12133.354906960823</v>
      </c>
    </row>
    <row r="1781" spans="1:24" x14ac:dyDescent="0.3">
      <c r="A1781" s="33">
        <v>2011</v>
      </c>
      <c r="B1781" s="3">
        <v>40708</v>
      </c>
      <c r="C1781" s="33">
        <v>6</v>
      </c>
      <c r="D1781" s="2">
        <v>14</v>
      </c>
      <c r="E1781" s="33">
        <v>165</v>
      </c>
      <c r="F1781" s="92">
        <v>530</v>
      </c>
      <c r="G1781" s="4">
        <v>15.107291666666667</v>
      </c>
      <c r="H1781" s="37">
        <v>310.63125000000008</v>
      </c>
      <c r="I1781" s="4">
        <v>19.21947916666667</v>
      </c>
      <c r="J1781" s="37" t="s">
        <v>27</v>
      </c>
      <c r="K1781" s="4" t="s">
        <v>27</v>
      </c>
      <c r="L1781" s="37" t="s">
        <v>27</v>
      </c>
      <c r="M1781" s="4" t="s">
        <v>27</v>
      </c>
      <c r="N1781" s="63">
        <v>86.028548148148204</v>
      </c>
      <c r="O1781" s="6">
        <v>86.028548148148204</v>
      </c>
      <c r="P1781" s="37">
        <v>7.4328665600000052</v>
      </c>
      <c r="Q1781" s="7">
        <f t="shared" si="62"/>
        <v>7.4328665600000043</v>
      </c>
      <c r="R1781" s="60">
        <v>310.63125000000008</v>
      </c>
      <c r="S1781" s="61">
        <v>2266.5519787500002</v>
      </c>
      <c r="T1781" s="91"/>
      <c r="U1781" s="89">
        <v>73084.920286306238</v>
      </c>
      <c r="V1781" s="77">
        <v>3.2793717636686271E-3</v>
      </c>
      <c r="W1781" s="80">
        <v>1.0170178103611731E-4</v>
      </c>
      <c r="X1781" s="86">
        <f t="shared" si="61"/>
        <v>12140.787773520824</v>
      </c>
    </row>
    <row r="1782" spans="1:24" x14ac:dyDescent="0.3">
      <c r="A1782" s="33">
        <v>2011</v>
      </c>
      <c r="B1782" s="3">
        <v>40709</v>
      </c>
      <c r="C1782" s="33">
        <v>6</v>
      </c>
      <c r="D1782" s="2">
        <v>15</v>
      </c>
      <c r="E1782" s="33">
        <v>166</v>
      </c>
      <c r="F1782" s="92">
        <v>531</v>
      </c>
      <c r="G1782" s="4">
        <v>19.325624999999999</v>
      </c>
      <c r="H1782" s="37">
        <v>309.54583333333341</v>
      </c>
      <c r="I1782" s="4">
        <v>22.1253125</v>
      </c>
      <c r="J1782" s="37" t="s">
        <v>27</v>
      </c>
      <c r="K1782" s="4" t="s">
        <v>27</v>
      </c>
      <c r="L1782" s="37" t="s">
        <v>27</v>
      </c>
      <c r="M1782" s="4" t="s">
        <v>27</v>
      </c>
      <c r="N1782" s="63">
        <v>90.074230769230795</v>
      </c>
      <c r="O1782" s="6">
        <v>90.074230769230795</v>
      </c>
      <c r="P1782" s="37">
        <v>7.7824135384615403</v>
      </c>
      <c r="Q1782" s="7">
        <f t="shared" si="62"/>
        <v>7.7824135384615412</v>
      </c>
      <c r="R1782" s="60">
        <v>309.54583333333341</v>
      </c>
      <c r="S1782" s="61">
        <v>2258.6321275000005</v>
      </c>
      <c r="T1782" s="91"/>
      <c r="U1782" s="89">
        <v>72988.036465420664</v>
      </c>
      <c r="V1782" s="77">
        <v>3.4456312932534157E-3</v>
      </c>
      <c r="W1782" s="80">
        <v>1.0662587891576714E-4</v>
      </c>
      <c r="X1782" s="86">
        <f t="shared" si="61"/>
        <v>12148.570187059286</v>
      </c>
    </row>
    <row r="1783" spans="1:24" x14ac:dyDescent="0.3">
      <c r="A1783" s="33">
        <v>2011</v>
      </c>
      <c r="B1783" s="3">
        <v>40710</v>
      </c>
      <c r="C1783" s="33">
        <v>6</v>
      </c>
      <c r="D1783" s="2">
        <v>16</v>
      </c>
      <c r="E1783" s="33">
        <v>167</v>
      </c>
      <c r="F1783" s="92">
        <v>532</v>
      </c>
      <c r="G1783" s="4">
        <v>18.986666666666668</v>
      </c>
      <c r="H1783" s="37">
        <v>309.76458333333329</v>
      </c>
      <c r="I1783" s="4">
        <v>21.044583333333335</v>
      </c>
      <c r="J1783" s="37" t="s">
        <v>27</v>
      </c>
      <c r="K1783" s="4" t="s">
        <v>27</v>
      </c>
      <c r="L1783" s="37" t="s">
        <v>27</v>
      </c>
      <c r="M1783" s="4" t="s">
        <v>27</v>
      </c>
      <c r="N1783" s="63">
        <v>90.521192857142907</v>
      </c>
      <c r="O1783" s="6">
        <v>90.521192857142907</v>
      </c>
      <c r="P1783" s="37">
        <v>7.8210310628571467</v>
      </c>
      <c r="Q1783" s="7">
        <f t="shared" si="62"/>
        <v>7.8210310628571476</v>
      </c>
      <c r="R1783" s="60">
        <v>309.76458333333329</v>
      </c>
      <c r="S1783" s="61">
        <v>2260.2282587499994</v>
      </c>
      <c r="T1783" s="91"/>
      <c r="U1783" s="89">
        <v>72891.15264453509</v>
      </c>
      <c r="V1783" s="77">
        <v>3.4602837269110615E-3</v>
      </c>
      <c r="W1783" s="80">
        <v>1.0729739864311938E-4</v>
      </c>
      <c r="X1783" s="86">
        <f t="shared" si="61"/>
        <v>12156.391218122142</v>
      </c>
    </row>
    <row r="1784" spans="1:24" x14ac:dyDescent="0.3">
      <c r="A1784" s="33">
        <v>2011</v>
      </c>
      <c r="B1784" s="3">
        <v>40711</v>
      </c>
      <c r="C1784" s="33">
        <v>6</v>
      </c>
      <c r="D1784" s="2">
        <v>17</v>
      </c>
      <c r="E1784" s="33">
        <v>168</v>
      </c>
      <c r="F1784" s="92">
        <v>533</v>
      </c>
      <c r="G1784" s="4">
        <v>18.165625000000002</v>
      </c>
      <c r="H1784" s="37">
        <v>309.7833333333333</v>
      </c>
      <c r="I1784" s="4">
        <v>22.346145833333331</v>
      </c>
      <c r="J1784" s="37" t="s">
        <v>27</v>
      </c>
      <c r="K1784" s="4" t="s">
        <v>27</v>
      </c>
      <c r="L1784" s="37" t="s">
        <v>27</v>
      </c>
      <c r="M1784" s="4" t="s">
        <v>27</v>
      </c>
      <c r="N1784" s="63" t="s">
        <v>27</v>
      </c>
      <c r="O1784" s="6">
        <v>109.840652678571</v>
      </c>
      <c r="P1784" s="37" t="s">
        <v>27</v>
      </c>
      <c r="Q1784" s="7">
        <f t="shared" si="62"/>
        <v>9.4902323914285365</v>
      </c>
      <c r="R1784" s="60">
        <v>309.7833333333333</v>
      </c>
      <c r="S1784" s="61">
        <v>2260.3650699999994</v>
      </c>
      <c r="T1784" s="91"/>
      <c r="U1784" s="89">
        <v>72794.268823649516</v>
      </c>
      <c r="V1784" s="77" t="s">
        <v>27</v>
      </c>
      <c r="W1784" s="80" t="s">
        <v>27</v>
      </c>
      <c r="X1784" s="86">
        <f t="shared" ref="X1784:X1847" si="63">X1783+Q1784</f>
        <v>12165.881450513571</v>
      </c>
    </row>
    <row r="1785" spans="1:24" x14ac:dyDescent="0.3">
      <c r="A1785" s="33">
        <v>2011</v>
      </c>
      <c r="B1785" s="3">
        <v>40712</v>
      </c>
      <c r="C1785" s="33">
        <v>6</v>
      </c>
      <c r="D1785" s="2">
        <v>18</v>
      </c>
      <c r="E1785" s="33">
        <v>169</v>
      </c>
      <c r="F1785" s="92">
        <v>534</v>
      </c>
      <c r="G1785" s="4">
        <v>19.463749999999997</v>
      </c>
      <c r="H1785" s="37">
        <v>308.68333333333322</v>
      </c>
      <c r="I1785" s="4">
        <v>23.905833333333334</v>
      </c>
      <c r="J1785" s="37" t="s">
        <v>27</v>
      </c>
      <c r="K1785" s="4" t="s">
        <v>27</v>
      </c>
      <c r="L1785" s="37" t="s">
        <v>27</v>
      </c>
      <c r="M1785" s="4" t="s">
        <v>27</v>
      </c>
      <c r="N1785" s="63">
        <v>129.1601125</v>
      </c>
      <c r="O1785" s="6">
        <v>129.1601125</v>
      </c>
      <c r="P1785" s="37">
        <v>11.159433719999999</v>
      </c>
      <c r="Q1785" s="7">
        <f t="shared" si="62"/>
        <v>11.159433719999999</v>
      </c>
      <c r="R1785" s="60">
        <v>308.68333333333322</v>
      </c>
      <c r="S1785" s="61">
        <v>2252.3388099999993</v>
      </c>
      <c r="T1785" s="91"/>
      <c r="U1785" s="89">
        <v>72697.385002763942</v>
      </c>
      <c r="V1785" s="77">
        <v>4.9545981583472348E-3</v>
      </c>
      <c r="W1785" s="80">
        <v>1.5350529760562527E-4</v>
      </c>
      <c r="X1785" s="86">
        <f t="shared" si="63"/>
        <v>12177.040884233571</v>
      </c>
    </row>
    <row r="1786" spans="1:24" x14ac:dyDescent="0.3">
      <c r="A1786" s="33">
        <v>2011</v>
      </c>
      <c r="B1786" s="3">
        <v>40713</v>
      </c>
      <c r="C1786" s="33">
        <v>6</v>
      </c>
      <c r="D1786" s="2">
        <v>19</v>
      </c>
      <c r="E1786" s="33">
        <v>170</v>
      </c>
      <c r="F1786" s="92">
        <v>535</v>
      </c>
      <c r="G1786" s="4">
        <v>17.621041666666663</v>
      </c>
      <c r="H1786" s="37">
        <v>307.60208333333333</v>
      </c>
      <c r="I1786" s="4">
        <v>20.994999999999997</v>
      </c>
      <c r="J1786" s="37" t="s">
        <v>27</v>
      </c>
      <c r="K1786" s="4" t="s">
        <v>27</v>
      </c>
      <c r="L1786" s="37" t="s">
        <v>27</v>
      </c>
      <c r="M1786" s="4" t="s">
        <v>27</v>
      </c>
      <c r="N1786" s="63">
        <v>86.674512500000006</v>
      </c>
      <c r="O1786" s="6">
        <v>86.674512500000006</v>
      </c>
      <c r="P1786" s="37">
        <v>7.4886778800000009</v>
      </c>
      <c r="Q1786" s="7">
        <f t="shared" si="62"/>
        <v>7.48867788</v>
      </c>
      <c r="R1786" s="60">
        <v>307.60208333333333</v>
      </c>
      <c r="S1786" s="61">
        <v>2244.4493612499996</v>
      </c>
      <c r="T1786" s="91"/>
      <c r="U1786" s="89">
        <v>72600.501181878368</v>
      </c>
      <c r="V1786" s="77">
        <v>3.3365323403105594E-3</v>
      </c>
      <c r="W1786" s="80">
        <v>1.0314912098525886E-4</v>
      </c>
      <c r="X1786" s="86">
        <f t="shared" si="63"/>
        <v>12184.52956211357</v>
      </c>
    </row>
    <row r="1787" spans="1:24" x14ac:dyDescent="0.3">
      <c r="A1787" s="33">
        <v>2011</v>
      </c>
      <c r="B1787" s="3">
        <v>40714</v>
      </c>
      <c r="C1787" s="33">
        <v>6</v>
      </c>
      <c r="D1787" s="2">
        <v>20</v>
      </c>
      <c r="E1787" s="33">
        <v>171</v>
      </c>
      <c r="F1787" s="92">
        <v>536</v>
      </c>
      <c r="G1787" s="4">
        <v>19.095208333333336</v>
      </c>
      <c r="H1787" s="37">
        <v>307.00624999999997</v>
      </c>
      <c r="I1787" s="4">
        <v>21.774791666666662</v>
      </c>
      <c r="J1787" s="37" t="s">
        <v>27</v>
      </c>
      <c r="K1787" s="4" t="s">
        <v>27</v>
      </c>
      <c r="L1787" s="37" t="s">
        <v>27</v>
      </c>
      <c r="M1787" s="4" t="s">
        <v>27</v>
      </c>
      <c r="N1787" s="63">
        <v>50.682242857142903</v>
      </c>
      <c r="O1787" s="6">
        <v>50.682242857142903</v>
      </c>
      <c r="P1787" s="37">
        <v>4.378945782857147</v>
      </c>
      <c r="Q1787" s="7">
        <f t="shared" si="62"/>
        <v>4.378945782857147</v>
      </c>
      <c r="R1787" s="60">
        <v>307.00624999999997</v>
      </c>
      <c r="S1787" s="61">
        <v>2240.1018037499998</v>
      </c>
      <c r="T1787" s="91"/>
      <c r="U1787" s="89">
        <v>72503.617360992794</v>
      </c>
      <c r="V1787" s="77">
        <v>1.9547976683589362E-3</v>
      </c>
      <c r="W1787" s="80">
        <v>6.039623872909044E-5</v>
      </c>
      <c r="X1787" s="86">
        <f t="shared" si="63"/>
        <v>12188.908507896427</v>
      </c>
    </row>
    <row r="1788" spans="1:24" x14ac:dyDescent="0.3">
      <c r="A1788" s="33">
        <v>2011</v>
      </c>
      <c r="B1788" s="3">
        <v>40715</v>
      </c>
      <c r="C1788" s="33">
        <v>6</v>
      </c>
      <c r="D1788" s="2">
        <v>21</v>
      </c>
      <c r="E1788" s="33">
        <v>172</v>
      </c>
      <c r="F1788" s="92">
        <v>537</v>
      </c>
      <c r="G1788" s="4">
        <v>21.087500000000002</v>
      </c>
      <c r="H1788" s="37">
        <v>306.46875000000006</v>
      </c>
      <c r="I1788" s="4">
        <v>23.061875000000001</v>
      </c>
      <c r="J1788" s="37" t="s">
        <v>27</v>
      </c>
      <c r="K1788" s="4" t="s">
        <v>27</v>
      </c>
      <c r="L1788" s="37" t="s">
        <v>27</v>
      </c>
      <c r="M1788" s="4" t="s">
        <v>27</v>
      </c>
      <c r="N1788" s="63">
        <v>77.108666666666693</v>
      </c>
      <c r="O1788" s="6">
        <v>77.108666666666693</v>
      </c>
      <c r="P1788" s="37">
        <v>6.6621888000000027</v>
      </c>
      <c r="Q1788" s="7">
        <f t="shared" si="62"/>
        <v>6.6621888000000018</v>
      </c>
      <c r="R1788" s="60">
        <v>306.46875000000006</v>
      </c>
      <c r="S1788" s="61">
        <v>2236.1798812500001</v>
      </c>
      <c r="T1788" s="91"/>
      <c r="U1788" s="89">
        <v>72406.73354010722</v>
      </c>
      <c r="V1788" s="77">
        <v>2.9792723098268428E-3</v>
      </c>
      <c r="W1788" s="80">
        <v>9.2010624900095965E-5</v>
      </c>
      <c r="X1788" s="86">
        <f t="shared" si="63"/>
        <v>12195.570696696428</v>
      </c>
    </row>
    <row r="1789" spans="1:24" x14ac:dyDescent="0.3">
      <c r="A1789" s="33">
        <v>2011</v>
      </c>
      <c r="B1789" s="3">
        <v>40716</v>
      </c>
      <c r="C1789" s="33">
        <v>6</v>
      </c>
      <c r="D1789" s="2">
        <v>22</v>
      </c>
      <c r="E1789" s="33">
        <v>173</v>
      </c>
      <c r="F1789" s="92">
        <v>538</v>
      </c>
      <c r="G1789" s="4">
        <v>19.443958333333338</v>
      </c>
      <c r="H1789" s="37">
        <v>306.51458333333335</v>
      </c>
      <c r="I1789" s="4">
        <v>21.780208333333334</v>
      </c>
      <c r="J1789" s="37" t="s">
        <v>27</v>
      </c>
      <c r="K1789" s="4" t="s">
        <v>27</v>
      </c>
      <c r="L1789" s="37" t="s">
        <v>27</v>
      </c>
      <c r="M1789" s="4" t="s">
        <v>27</v>
      </c>
      <c r="N1789" s="63">
        <v>112.424248648649</v>
      </c>
      <c r="O1789" s="6">
        <v>112.424248648649</v>
      </c>
      <c r="P1789" s="37">
        <v>9.7134550832432733</v>
      </c>
      <c r="Q1789" s="7">
        <f t="shared" si="62"/>
        <v>9.7134550832432733</v>
      </c>
      <c r="R1789" s="60">
        <v>306.51458333333335</v>
      </c>
      <c r="S1789" s="61">
        <v>2236.5143087500001</v>
      </c>
      <c r="T1789" s="91"/>
      <c r="U1789" s="89">
        <v>72309.849719221646</v>
      </c>
      <c r="V1789" s="77">
        <v>4.343122261834388E-3</v>
      </c>
      <c r="W1789" s="80">
        <v>1.3433100913583023E-4</v>
      </c>
      <c r="X1789" s="86">
        <f t="shared" si="63"/>
        <v>12205.284151779671</v>
      </c>
    </row>
    <row r="1790" spans="1:24" x14ac:dyDescent="0.3">
      <c r="A1790" s="33">
        <v>2011</v>
      </c>
      <c r="B1790" s="3">
        <v>40717</v>
      </c>
      <c r="C1790" s="33">
        <v>6</v>
      </c>
      <c r="D1790" s="2">
        <v>23</v>
      </c>
      <c r="E1790" s="33">
        <v>174</v>
      </c>
      <c r="F1790" s="92">
        <v>539</v>
      </c>
      <c r="G1790" s="4">
        <v>18.456041666666671</v>
      </c>
      <c r="H1790" s="37">
        <v>308.08958333333345</v>
      </c>
      <c r="I1790" s="4">
        <v>21.232916666666664</v>
      </c>
      <c r="J1790" s="37" t="s">
        <v>27</v>
      </c>
      <c r="K1790" s="4" t="s">
        <v>27</v>
      </c>
      <c r="L1790" s="37" t="s">
        <v>27</v>
      </c>
      <c r="M1790" s="4" t="s">
        <v>27</v>
      </c>
      <c r="N1790" s="63">
        <v>88.302397368421097</v>
      </c>
      <c r="O1790" s="6">
        <v>88.302397368421097</v>
      </c>
      <c r="P1790" s="37">
        <v>7.629327132631583</v>
      </c>
      <c r="Q1790" s="7">
        <f t="shared" si="62"/>
        <v>7.6293271326315839</v>
      </c>
      <c r="R1790" s="60">
        <v>308.08958333333345</v>
      </c>
      <c r="S1790" s="61">
        <v>2248.0064537500007</v>
      </c>
      <c r="T1790" s="91"/>
      <c r="U1790" s="89">
        <v>72212.965898336071</v>
      </c>
      <c r="V1790" s="77">
        <v>3.3938190523896223E-3</v>
      </c>
      <c r="W1790" s="80">
        <v>1.0565037784727491E-4</v>
      </c>
      <c r="X1790" s="86">
        <f t="shared" si="63"/>
        <v>12212.913478912304</v>
      </c>
    </row>
    <row r="1791" spans="1:24" x14ac:dyDescent="0.3">
      <c r="A1791" s="33">
        <v>2011</v>
      </c>
      <c r="B1791" s="3">
        <v>40718</v>
      </c>
      <c r="C1791" s="33">
        <v>6</v>
      </c>
      <c r="D1791" s="2">
        <v>24</v>
      </c>
      <c r="E1791" s="33">
        <v>175</v>
      </c>
      <c r="F1791" s="92">
        <v>540</v>
      </c>
      <c r="G1791" s="4">
        <v>16.556874999999998</v>
      </c>
      <c r="H1791" s="37">
        <v>308.89791666666656</v>
      </c>
      <c r="I1791" s="4">
        <v>19.828437500000003</v>
      </c>
      <c r="J1791" s="37" t="s">
        <v>27</v>
      </c>
      <c r="K1791" s="4" t="s">
        <v>27</v>
      </c>
      <c r="L1791" s="37" t="s">
        <v>27</v>
      </c>
      <c r="M1791" s="4" t="s">
        <v>27</v>
      </c>
      <c r="N1791" s="63">
        <v>91.685686956521707</v>
      </c>
      <c r="O1791" s="6">
        <v>91.685686956521707</v>
      </c>
      <c r="P1791" s="37">
        <v>7.9216433530434749</v>
      </c>
      <c r="Q1791" s="7">
        <f t="shared" si="62"/>
        <v>7.9216433530434758</v>
      </c>
      <c r="R1791" s="60">
        <v>308.89791666666656</v>
      </c>
      <c r="S1791" s="61">
        <v>2253.9045387499991</v>
      </c>
      <c r="T1791" s="91"/>
      <c r="U1791" s="89">
        <v>72116.082077450497</v>
      </c>
      <c r="V1791" s="77">
        <v>3.5146312618176663E-3</v>
      </c>
      <c r="W1791" s="80">
        <v>1.098457254587939E-4</v>
      </c>
      <c r="X1791" s="86">
        <f t="shared" si="63"/>
        <v>12220.835122265347</v>
      </c>
    </row>
    <row r="1792" spans="1:24" x14ac:dyDescent="0.3">
      <c r="A1792" s="33">
        <v>2011</v>
      </c>
      <c r="B1792" s="3">
        <v>40719</v>
      </c>
      <c r="C1792" s="33">
        <v>6</v>
      </c>
      <c r="D1792" s="2">
        <v>25</v>
      </c>
      <c r="E1792" s="33">
        <v>176</v>
      </c>
      <c r="F1792" s="92">
        <v>541</v>
      </c>
      <c r="G1792" s="4">
        <v>15.056041666666667</v>
      </c>
      <c r="H1792" s="37">
        <v>309.05833333333339</v>
      </c>
      <c r="I1792" s="4">
        <v>18.990416666666665</v>
      </c>
      <c r="J1792" s="37">
        <v>8.8714444444444442</v>
      </c>
      <c r="K1792" s="4">
        <v>11.215999999999999</v>
      </c>
      <c r="L1792" s="37">
        <v>14.612555555555558</v>
      </c>
      <c r="M1792" s="4">
        <v>18.115222222222222</v>
      </c>
      <c r="N1792" s="63">
        <v>54.074100000000001</v>
      </c>
      <c r="O1792" s="6">
        <v>54.074100000000001</v>
      </c>
      <c r="P1792" s="37">
        <v>4.6720022400000003</v>
      </c>
      <c r="Q1792" s="7">
        <f t="shared" si="62"/>
        <v>4.6720022400000003</v>
      </c>
      <c r="R1792" s="60">
        <v>309.05833333333339</v>
      </c>
      <c r="S1792" s="61">
        <v>2255.0750350000003</v>
      </c>
      <c r="T1792" s="91"/>
      <c r="U1792" s="89">
        <v>72019.198256564923</v>
      </c>
      <c r="V1792" s="77">
        <v>2.0717724100031997E-3</v>
      </c>
      <c r="W1792" s="80">
        <v>6.4871622471500135E-5</v>
      </c>
      <c r="X1792" s="86">
        <f t="shared" si="63"/>
        <v>12225.507124505348</v>
      </c>
    </row>
    <row r="1793" spans="1:24" x14ac:dyDescent="0.3">
      <c r="A1793" s="33">
        <v>2011</v>
      </c>
      <c r="B1793" s="3">
        <v>40720</v>
      </c>
      <c r="C1793" s="33">
        <v>6</v>
      </c>
      <c r="D1793" s="2">
        <v>26</v>
      </c>
      <c r="E1793" s="33">
        <v>177</v>
      </c>
      <c r="F1793" s="92">
        <v>542</v>
      </c>
      <c r="G1793" s="4">
        <v>16.886041666666667</v>
      </c>
      <c r="H1793" s="37">
        <v>308.70208333333341</v>
      </c>
      <c r="I1793" s="4">
        <v>21.053333333333331</v>
      </c>
      <c r="J1793" s="37">
        <v>8.8831249999999997</v>
      </c>
      <c r="K1793" s="4">
        <v>11.301527777777777</v>
      </c>
      <c r="L1793" s="37">
        <v>14.891388888888889</v>
      </c>
      <c r="M1793" s="4">
        <v>19.610763888888886</v>
      </c>
      <c r="N1793" s="63" t="s">
        <v>27</v>
      </c>
      <c r="O1793" s="6">
        <v>79.939425999999997</v>
      </c>
      <c r="P1793" s="37" t="s">
        <v>27</v>
      </c>
      <c r="Q1793" s="7">
        <f t="shared" si="62"/>
        <v>6.9067664064000001</v>
      </c>
      <c r="R1793" s="60">
        <v>308.70208333333341</v>
      </c>
      <c r="S1793" s="61">
        <v>2252.4756212500006</v>
      </c>
      <c r="T1793" s="91"/>
      <c r="U1793" s="89">
        <v>71922.314435679349</v>
      </c>
      <c r="V1793" s="77" t="s">
        <v>27</v>
      </c>
      <c r="W1793" s="80" t="s">
        <v>27</v>
      </c>
      <c r="X1793" s="86">
        <f t="shared" si="63"/>
        <v>12232.413890911748</v>
      </c>
    </row>
    <row r="1794" spans="1:24" x14ac:dyDescent="0.3">
      <c r="A1794" s="33">
        <v>2011</v>
      </c>
      <c r="B1794" s="3">
        <v>40721</v>
      </c>
      <c r="C1794" s="33">
        <v>6</v>
      </c>
      <c r="D1794" s="2">
        <v>27</v>
      </c>
      <c r="E1794" s="33">
        <v>178</v>
      </c>
      <c r="F1794" s="92">
        <v>543</v>
      </c>
      <c r="G1794" s="4">
        <v>19.224791666666665</v>
      </c>
      <c r="H1794" s="37">
        <v>308.46875000000006</v>
      </c>
      <c r="I1794" s="4">
        <v>22.01927083333333</v>
      </c>
      <c r="J1794" s="37">
        <v>9.0491666666666664</v>
      </c>
      <c r="K1794" s="4">
        <v>10.819027777777777</v>
      </c>
      <c r="L1794" s="37">
        <v>13.611874999999996</v>
      </c>
      <c r="M1794" s="4">
        <v>19.348819444444445</v>
      </c>
      <c r="N1794" s="63">
        <v>105.80475199999999</v>
      </c>
      <c r="O1794" s="6">
        <v>105.80475199999999</v>
      </c>
      <c r="P1794" s="37">
        <v>9.1415305727999989</v>
      </c>
      <c r="Q1794" s="7">
        <f t="shared" si="62"/>
        <v>9.1415305727999989</v>
      </c>
      <c r="R1794" s="60">
        <v>308.46875000000006</v>
      </c>
      <c r="S1794" s="61">
        <v>2250.7730812500004</v>
      </c>
      <c r="T1794" s="91"/>
      <c r="U1794" s="89">
        <v>71825.430614793775</v>
      </c>
      <c r="V1794" s="77">
        <v>4.0615069768486448E-3</v>
      </c>
      <c r="W1794" s="80">
        <v>1.2727428843172339E-4</v>
      </c>
      <c r="X1794" s="86">
        <f t="shared" si="63"/>
        <v>12241.555421484549</v>
      </c>
    </row>
    <row r="1795" spans="1:24" x14ac:dyDescent="0.3">
      <c r="A1795" s="33">
        <v>2011</v>
      </c>
      <c r="B1795" s="3">
        <v>40722</v>
      </c>
      <c r="C1795" s="33">
        <v>6</v>
      </c>
      <c r="D1795" s="2">
        <v>28</v>
      </c>
      <c r="E1795" s="33">
        <v>179</v>
      </c>
      <c r="F1795" s="92">
        <v>544</v>
      </c>
      <c r="G1795" s="4">
        <v>18.548750000000002</v>
      </c>
      <c r="H1795" s="37">
        <v>307.94583333333327</v>
      </c>
      <c r="I1795" s="4">
        <v>22.227083333333336</v>
      </c>
      <c r="J1795" s="37">
        <v>9.1506249999999998</v>
      </c>
      <c r="K1795" s="4">
        <v>10.404305555555553</v>
      </c>
      <c r="L1795" s="37">
        <v>12.933749999999996</v>
      </c>
      <c r="M1795" s="4">
        <v>19.828611111111105</v>
      </c>
      <c r="N1795" s="63">
        <v>129.127294444444</v>
      </c>
      <c r="O1795" s="6">
        <v>129.127294444444</v>
      </c>
      <c r="P1795" s="37">
        <v>11.15659823999996</v>
      </c>
      <c r="Q1795" s="7">
        <f t="shared" si="62"/>
        <v>11.156598239999962</v>
      </c>
      <c r="R1795" s="60">
        <v>307.94583333333327</v>
      </c>
      <c r="S1795" s="61">
        <v>2246.9575674999996</v>
      </c>
      <c r="T1795" s="91"/>
      <c r="U1795" s="89">
        <v>71728.546793908201</v>
      </c>
      <c r="V1795" s="77">
        <v>4.9652020142120293E-3</v>
      </c>
      <c r="W1795" s="80">
        <v>1.5553916451221725E-4</v>
      </c>
      <c r="X1795" s="86">
        <f t="shared" si="63"/>
        <v>12252.712019724549</v>
      </c>
    </row>
    <row r="1796" spans="1:24" x14ac:dyDescent="0.3">
      <c r="A1796" s="33">
        <v>2011</v>
      </c>
      <c r="B1796" s="3">
        <v>40723</v>
      </c>
      <c r="C1796" s="33">
        <v>6</v>
      </c>
      <c r="D1796" s="2">
        <v>29</v>
      </c>
      <c r="E1796" s="33">
        <v>180</v>
      </c>
      <c r="F1796" s="92">
        <v>545</v>
      </c>
      <c r="G1796" s="4">
        <v>13.433125000000006</v>
      </c>
      <c r="H1796" s="37">
        <v>307.40208333333322</v>
      </c>
      <c r="I1796" s="4">
        <v>18.346145833333335</v>
      </c>
      <c r="J1796" s="37">
        <v>9.3265277777777769</v>
      </c>
      <c r="K1796" s="4">
        <v>10.660138888888888</v>
      </c>
      <c r="L1796" s="37">
        <v>13.302500000000002</v>
      </c>
      <c r="M1796" s="4">
        <v>17.72861111111111</v>
      </c>
      <c r="N1796" s="63" t="s">
        <v>27</v>
      </c>
      <c r="O1796" s="6">
        <v>131.49863813131299</v>
      </c>
      <c r="P1796" s="37" t="s">
        <v>27</v>
      </c>
      <c r="Q1796" s="7">
        <f t="shared" si="62"/>
        <v>11.361482334545443</v>
      </c>
      <c r="R1796" s="60">
        <v>307.40208333333322</v>
      </c>
      <c r="S1796" s="61">
        <v>2242.9900412499992</v>
      </c>
      <c r="T1796" s="91"/>
      <c r="U1796" s="89">
        <v>71631.662973022627</v>
      </c>
      <c r="V1796" s="77" t="s">
        <v>27</v>
      </c>
      <c r="W1796" s="80" t="s">
        <v>27</v>
      </c>
      <c r="X1796" s="86">
        <f t="shared" si="63"/>
        <v>12264.073502059095</v>
      </c>
    </row>
    <row r="1797" spans="1:24" x14ac:dyDescent="0.3">
      <c r="A1797" s="33">
        <v>2011</v>
      </c>
      <c r="B1797" s="3">
        <v>40724</v>
      </c>
      <c r="C1797" s="33">
        <v>6</v>
      </c>
      <c r="D1797" s="2">
        <v>30</v>
      </c>
      <c r="E1797" s="33">
        <v>181</v>
      </c>
      <c r="F1797" s="92">
        <v>546</v>
      </c>
      <c r="G1797" s="4">
        <v>16.668125</v>
      </c>
      <c r="H1797" s="37">
        <v>307.18333333333322</v>
      </c>
      <c r="I1797" s="4">
        <v>21.497604166666665</v>
      </c>
      <c r="J1797" s="37">
        <v>9.2786805555555549</v>
      </c>
      <c r="K1797" s="4">
        <v>10.510833333333336</v>
      </c>
      <c r="L1797" s="37">
        <v>13.266666666666666</v>
      </c>
      <c r="M1797" s="4">
        <v>17.620208333333327</v>
      </c>
      <c r="N1797" s="63" t="s">
        <v>27</v>
      </c>
      <c r="O1797" s="6">
        <v>133.869981818182</v>
      </c>
      <c r="P1797" s="37" t="s">
        <v>27</v>
      </c>
      <c r="Q1797" s="7">
        <f t="shared" si="62"/>
        <v>11.566366429090925</v>
      </c>
      <c r="R1797" s="60">
        <v>307.18333333333322</v>
      </c>
      <c r="S1797" s="61">
        <v>2241.3939099999993</v>
      </c>
      <c r="T1797" s="91"/>
      <c r="U1797" s="89">
        <v>71534.779152137053</v>
      </c>
      <c r="V1797" s="77" t="s">
        <v>27</v>
      </c>
      <c r="W1797" s="80" t="s">
        <v>27</v>
      </c>
      <c r="X1797" s="86">
        <f t="shared" si="63"/>
        <v>12275.639868488186</v>
      </c>
    </row>
    <row r="1798" spans="1:24" x14ac:dyDescent="0.3">
      <c r="A1798" s="33">
        <v>2011</v>
      </c>
      <c r="B1798" s="3">
        <v>40725</v>
      </c>
      <c r="C1798" s="33">
        <v>7</v>
      </c>
      <c r="D1798" s="2">
        <v>1</v>
      </c>
      <c r="E1798" s="33">
        <v>182</v>
      </c>
      <c r="F1798" s="92">
        <v>547</v>
      </c>
      <c r="G1798" s="4">
        <v>20.380208333333329</v>
      </c>
      <c r="H1798" s="37">
        <v>306.49583333333334</v>
      </c>
      <c r="I1798" s="4">
        <v>22.644895833333329</v>
      </c>
      <c r="J1798" s="37">
        <v>9.2924999999999986</v>
      </c>
      <c r="K1798" s="4">
        <v>10.482013888888886</v>
      </c>
      <c r="L1798" s="37">
        <v>13.057569444444445</v>
      </c>
      <c r="M1798" s="4">
        <v>18.544305555555557</v>
      </c>
      <c r="N1798" s="63" t="s">
        <v>27</v>
      </c>
      <c r="O1798" s="6">
        <v>136.24132550505101</v>
      </c>
      <c r="P1798" s="37" t="s">
        <v>27</v>
      </c>
      <c r="Q1798" s="7">
        <f t="shared" si="62"/>
        <v>11.771250523636407</v>
      </c>
      <c r="R1798" s="60">
        <v>306.49583333333334</v>
      </c>
      <c r="S1798" s="61">
        <v>2236.3774974999997</v>
      </c>
      <c r="T1798" s="91"/>
      <c r="U1798" s="89">
        <v>71437.895331251479</v>
      </c>
      <c r="V1798" s="77" t="s">
        <v>27</v>
      </c>
      <c r="W1798" s="80" t="s">
        <v>27</v>
      </c>
      <c r="X1798" s="86">
        <f t="shared" si="63"/>
        <v>12287.411119011822</v>
      </c>
    </row>
    <row r="1799" spans="1:24" x14ac:dyDescent="0.3">
      <c r="A1799" s="33">
        <v>2011</v>
      </c>
      <c r="B1799" s="3">
        <v>40726</v>
      </c>
      <c r="C1799" s="33">
        <v>7</v>
      </c>
      <c r="D1799" s="2">
        <v>2</v>
      </c>
      <c r="E1799" s="33">
        <v>183</v>
      </c>
      <c r="F1799" s="92">
        <v>548</v>
      </c>
      <c r="G1799" s="4">
        <v>22.642916666666668</v>
      </c>
      <c r="H1799" s="37">
        <v>306.4319148936172</v>
      </c>
      <c r="I1799" s="4">
        <v>24.760208333333331</v>
      </c>
      <c r="J1799" s="37">
        <v>9.4070833333333326</v>
      </c>
      <c r="K1799" s="4">
        <v>10.363125000000002</v>
      </c>
      <c r="L1799" s="37">
        <v>13.01673611111111</v>
      </c>
      <c r="M1799" s="4">
        <v>19.640763888888895</v>
      </c>
      <c r="N1799" s="63" t="s">
        <v>27</v>
      </c>
      <c r="O1799" s="6">
        <v>138.612669191919</v>
      </c>
      <c r="P1799" s="37" t="s">
        <v>27</v>
      </c>
      <c r="Q1799" s="7">
        <f t="shared" si="62"/>
        <v>11.976134618181803</v>
      </c>
      <c r="R1799" s="60">
        <v>306.4319148936172</v>
      </c>
      <c r="S1799" s="61">
        <v>2235.9111102127672</v>
      </c>
      <c r="T1799" s="91"/>
      <c r="U1799" s="89">
        <v>71341.011510365905</v>
      </c>
      <c r="V1799" s="77" t="s">
        <v>27</v>
      </c>
      <c r="W1799" s="80" t="s">
        <v>27</v>
      </c>
      <c r="X1799" s="86">
        <f t="shared" si="63"/>
        <v>12299.387253630004</v>
      </c>
    </row>
    <row r="1800" spans="1:24" x14ac:dyDescent="0.3">
      <c r="A1800" s="33">
        <v>2011</v>
      </c>
      <c r="B1800" s="3">
        <v>40727</v>
      </c>
      <c r="C1800" s="33">
        <v>7</v>
      </c>
      <c r="D1800" s="2">
        <v>3</v>
      </c>
      <c r="E1800" s="33">
        <v>184</v>
      </c>
      <c r="F1800" s="92">
        <v>549</v>
      </c>
      <c r="G1800" s="4">
        <v>20.960416666666664</v>
      </c>
      <c r="H1800" s="37">
        <v>307.28958333333327</v>
      </c>
      <c r="I1800" s="4">
        <v>24.717604166666668</v>
      </c>
      <c r="J1800" s="37">
        <v>9.4479166666666696</v>
      </c>
      <c r="K1800" s="4">
        <v>10.386805555555556</v>
      </c>
      <c r="L1800" s="37">
        <v>13.073819444444444</v>
      </c>
      <c r="M1800" s="4">
        <v>21.099930555555559</v>
      </c>
      <c r="N1800" s="63" t="s">
        <v>27</v>
      </c>
      <c r="O1800" s="6">
        <v>140.98401287878801</v>
      </c>
      <c r="P1800" s="37" t="s">
        <v>27</v>
      </c>
      <c r="Q1800" s="7">
        <f t="shared" si="62"/>
        <v>12.181018712727282</v>
      </c>
      <c r="R1800" s="60">
        <v>307.28958333333327</v>
      </c>
      <c r="S1800" s="61">
        <v>2242.1691737499991</v>
      </c>
      <c r="T1800" s="91"/>
      <c r="U1800" s="89">
        <v>71244.12768948033</v>
      </c>
      <c r="V1800" s="77" t="s">
        <v>27</v>
      </c>
      <c r="W1800" s="80" t="s">
        <v>27</v>
      </c>
      <c r="X1800" s="86">
        <f t="shared" si="63"/>
        <v>12311.568272342731</v>
      </c>
    </row>
    <row r="1801" spans="1:24" x14ac:dyDescent="0.3">
      <c r="A1801" s="33">
        <v>2011</v>
      </c>
      <c r="B1801" s="3">
        <v>40728</v>
      </c>
      <c r="C1801" s="33">
        <v>7</v>
      </c>
      <c r="D1801" s="2">
        <v>4</v>
      </c>
      <c r="E1801" s="33">
        <v>185</v>
      </c>
      <c r="F1801" s="92">
        <v>550</v>
      </c>
      <c r="G1801" s="4">
        <v>19.230208333333334</v>
      </c>
      <c r="H1801" s="37">
        <v>306.58333333333337</v>
      </c>
      <c r="I1801" s="4">
        <v>23.643645833333338</v>
      </c>
      <c r="J1801" s="37">
        <v>9.4713888888888889</v>
      </c>
      <c r="K1801" s="4">
        <v>10.669166666666664</v>
      </c>
      <c r="L1801" s="37">
        <v>13.137569444444445</v>
      </c>
      <c r="M1801" s="4">
        <v>20.523958333333329</v>
      </c>
      <c r="N1801" s="63" t="s">
        <v>27</v>
      </c>
      <c r="O1801" s="6">
        <v>143.35535656565699</v>
      </c>
      <c r="P1801" s="37" t="s">
        <v>27</v>
      </c>
      <c r="Q1801" s="7">
        <f t="shared" si="62"/>
        <v>12.385902807272764</v>
      </c>
      <c r="R1801" s="60">
        <v>306.58333333333297</v>
      </c>
      <c r="S1801" s="61">
        <v>2237.0159499999972</v>
      </c>
      <c r="T1801" s="91"/>
      <c r="U1801" s="89">
        <v>71147.243868594756</v>
      </c>
      <c r="V1801" s="77" t="s">
        <v>27</v>
      </c>
      <c r="W1801" s="80" t="s">
        <v>27</v>
      </c>
      <c r="X1801" s="86">
        <f t="shared" si="63"/>
        <v>12323.954175150004</v>
      </c>
    </row>
    <row r="1802" spans="1:24" x14ac:dyDescent="0.3">
      <c r="A1802" s="33">
        <v>2011</v>
      </c>
      <c r="B1802" s="3">
        <v>40729</v>
      </c>
      <c r="C1802" s="33">
        <v>7</v>
      </c>
      <c r="D1802" s="2">
        <v>5</v>
      </c>
      <c r="E1802" s="33">
        <v>186</v>
      </c>
      <c r="F1802" s="92">
        <v>551</v>
      </c>
      <c r="G1802" s="4">
        <v>21.250625000000003</v>
      </c>
      <c r="H1802" s="37">
        <v>306.03958333333327</v>
      </c>
      <c r="I1802" s="4">
        <v>24.176666666666669</v>
      </c>
      <c r="J1802" s="37">
        <v>9.5229166666666654</v>
      </c>
      <c r="K1802" s="4">
        <v>10.486805555555556</v>
      </c>
      <c r="L1802" s="37">
        <v>13.396944444444438</v>
      </c>
      <c r="M1802" s="4">
        <v>20.294027777777774</v>
      </c>
      <c r="N1802" s="63" t="s">
        <v>27</v>
      </c>
      <c r="O1802" s="6">
        <v>145.72670025252501</v>
      </c>
      <c r="P1802" s="37" t="s">
        <v>27</v>
      </c>
      <c r="Q1802" s="7">
        <f t="shared" si="62"/>
        <v>12.590786901818159</v>
      </c>
      <c r="R1802" s="60">
        <v>306.03958333333327</v>
      </c>
      <c r="S1802" s="61">
        <v>2233.0484237499995</v>
      </c>
      <c r="T1802" s="91"/>
      <c r="U1802" s="89">
        <v>71050.360047709182</v>
      </c>
      <c r="V1802" s="77" t="s">
        <v>27</v>
      </c>
      <c r="W1802" s="80" t="s">
        <v>27</v>
      </c>
      <c r="X1802" s="86">
        <f t="shared" si="63"/>
        <v>12336.544962051821</v>
      </c>
    </row>
    <row r="1803" spans="1:24" x14ac:dyDescent="0.3">
      <c r="A1803" s="33">
        <v>2011</v>
      </c>
      <c r="B1803" s="3">
        <v>40730</v>
      </c>
      <c r="C1803" s="33">
        <v>7</v>
      </c>
      <c r="D1803" s="2">
        <v>6</v>
      </c>
      <c r="E1803" s="33">
        <v>187</v>
      </c>
      <c r="F1803" s="92">
        <v>552</v>
      </c>
      <c r="G1803" s="4">
        <v>21.136041666666667</v>
      </c>
      <c r="H1803" s="37">
        <v>305.5833333333332</v>
      </c>
      <c r="I1803" s="4">
        <v>25.209270833333331</v>
      </c>
      <c r="J1803" s="37">
        <v>9.518472222222222</v>
      </c>
      <c r="K1803" s="4">
        <v>10.618263888888889</v>
      </c>
      <c r="L1803" s="37">
        <v>13.422986111111115</v>
      </c>
      <c r="M1803" s="4">
        <v>21.26381944444444</v>
      </c>
      <c r="N1803" s="63" t="s">
        <v>27</v>
      </c>
      <c r="O1803" s="6">
        <v>148.09804393939399</v>
      </c>
      <c r="P1803" s="37" t="s">
        <v>27</v>
      </c>
      <c r="Q1803" s="7">
        <f t="shared" si="62"/>
        <v>12.79567099636364</v>
      </c>
      <c r="R1803" s="60">
        <v>305.5833333333332</v>
      </c>
      <c r="S1803" s="61">
        <v>2229.7193499999989</v>
      </c>
      <c r="T1803" s="91"/>
      <c r="U1803" s="89">
        <v>70953.476226823608</v>
      </c>
      <c r="V1803" s="77" t="s">
        <v>27</v>
      </c>
      <c r="W1803" s="80" t="s">
        <v>27</v>
      </c>
      <c r="X1803" s="86">
        <f t="shared" si="63"/>
        <v>12349.340633048185</v>
      </c>
    </row>
    <row r="1804" spans="1:24" x14ac:dyDescent="0.3">
      <c r="A1804" s="33">
        <v>2011</v>
      </c>
      <c r="B1804" s="3">
        <v>40731</v>
      </c>
      <c r="C1804" s="33">
        <v>7</v>
      </c>
      <c r="D1804" s="2">
        <v>7</v>
      </c>
      <c r="E1804" s="33">
        <v>188</v>
      </c>
      <c r="F1804" s="92">
        <v>553</v>
      </c>
      <c r="G1804" s="4">
        <v>20.965833333333332</v>
      </c>
      <c r="H1804" s="37">
        <v>305.04791666666665</v>
      </c>
      <c r="I1804" s="4">
        <v>25.16791666666667</v>
      </c>
      <c r="J1804" s="37">
        <v>9.4954166666666691</v>
      </c>
      <c r="K1804" s="4">
        <v>10.830625</v>
      </c>
      <c r="L1804" s="37">
        <v>13.049722222222222</v>
      </c>
      <c r="M1804" s="4">
        <v>21.062847222222221</v>
      </c>
      <c r="N1804" s="63" t="s">
        <v>27</v>
      </c>
      <c r="O1804" s="6">
        <v>150.469387626263</v>
      </c>
      <c r="P1804" s="37" t="s">
        <v>27</v>
      </c>
      <c r="Q1804" s="7">
        <f t="shared" si="62"/>
        <v>13.000555090909124</v>
      </c>
      <c r="R1804" s="60">
        <v>305.04791666666665</v>
      </c>
      <c r="S1804" s="61">
        <v>2225.8126287499999</v>
      </c>
      <c r="T1804" s="91"/>
      <c r="U1804" s="89">
        <v>70856.592405938034</v>
      </c>
      <c r="V1804" s="77" t="s">
        <v>27</v>
      </c>
      <c r="W1804" s="80" t="s">
        <v>27</v>
      </c>
      <c r="X1804" s="86">
        <f t="shared" si="63"/>
        <v>12362.341188139095</v>
      </c>
    </row>
    <row r="1805" spans="1:24" x14ac:dyDescent="0.3">
      <c r="A1805" s="33">
        <v>2011</v>
      </c>
      <c r="B1805" s="3">
        <v>40732</v>
      </c>
      <c r="C1805" s="33">
        <v>7</v>
      </c>
      <c r="D1805" s="2">
        <v>8</v>
      </c>
      <c r="E1805" s="33">
        <v>189</v>
      </c>
      <c r="F1805" s="92">
        <v>554</v>
      </c>
      <c r="G1805" s="4">
        <v>21.594999999999999</v>
      </c>
      <c r="H1805" s="37">
        <v>304.69166666666666</v>
      </c>
      <c r="I1805" s="4">
        <v>26.497395833333343</v>
      </c>
      <c r="J1805" s="37">
        <v>9.5918749999999999</v>
      </c>
      <c r="K1805" s="4">
        <v>10.966388888888888</v>
      </c>
      <c r="L1805" s="37">
        <v>13.147083333333335</v>
      </c>
      <c r="M1805" s="4">
        <v>21.642569444444444</v>
      </c>
      <c r="N1805" s="63" t="s">
        <v>27</v>
      </c>
      <c r="O1805" s="6">
        <v>152.84073131313099</v>
      </c>
      <c r="P1805" s="37" t="s">
        <v>27</v>
      </c>
      <c r="Q1805" s="7">
        <f t="shared" si="62"/>
        <v>13.205439185454518</v>
      </c>
      <c r="R1805" s="60">
        <v>304.69166666666666</v>
      </c>
      <c r="S1805" s="61">
        <v>2223.2132149999998</v>
      </c>
      <c r="T1805" s="91"/>
      <c r="U1805" s="89">
        <v>70759.70858505246</v>
      </c>
      <c r="V1805" s="77" t="s">
        <v>27</v>
      </c>
      <c r="W1805" s="80" t="s">
        <v>27</v>
      </c>
      <c r="X1805" s="86">
        <f t="shared" si="63"/>
        <v>12375.546627324549</v>
      </c>
    </row>
    <row r="1806" spans="1:24" x14ac:dyDescent="0.3">
      <c r="A1806" s="33">
        <v>2011</v>
      </c>
      <c r="B1806" s="3">
        <v>40733</v>
      </c>
      <c r="C1806" s="33">
        <v>7</v>
      </c>
      <c r="D1806" s="2">
        <v>9</v>
      </c>
      <c r="E1806" s="33">
        <v>190</v>
      </c>
      <c r="F1806" s="92">
        <v>555</v>
      </c>
      <c r="G1806" s="4">
        <v>21.692499999999999</v>
      </c>
      <c r="H1806" s="37">
        <v>303.99583333333351</v>
      </c>
      <c r="I1806" s="4">
        <v>26.610520833333332</v>
      </c>
      <c r="J1806" s="37">
        <v>9.6339583333333323</v>
      </c>
      <c r="K1806" s="4">
        <v>11.042916666666663</v>
      </c>
      <c r="L1806" s="37">
        <v>13.528819444444444</v>
      </c>
      <c r="M1806" s="4">
        <v>21.73138888888889</v>
      </c>
      <c r="N1806" s="63">
        <v>155.212075</v>
      </c>
      <c r="O1806" s="6">
        <v>155.212075</v>
      </c>
      <c r="P1806" s="37">
        <v>13.410323279999998</v>
      </c>
      <c r="Q1806" s="7">
        <f t="shared" si="62"/>
        <v>13.41032328</v>
      </c>
      <c r="R1806" s="60">
        <v>303.99583333333351</v>
      </c>
      <c r="S1806" s="61">
        <v>2218.1359975000009</v>
      </c>
      <c r="T1806" s="91"/>
      <c r="U1806" s="89">
        <v>70662.824764166886</v>
      </c>
      <c r="V1806" s="77">
        <v>6.0457624307591598E-3</v>
      </c>
      <c r="W1806" s="80">
        <v>1.8977904329123808E-4</v>
      </c>
      <c r="X1806" s="86">
        <f t="shared" si="63"/>
        <v>12388.95695060455</v>
      </c>
    </row>
    <row r="1807" spans="1:24" x14ac:dyDescent="0.3">
      <c r="A1807" s="33">
        <v>2011</v>
      </c>
      <c r="B1807" s="3">
        <v>40734</v>
      </c>
      <c r="C1807" s="33">
        <v>7</v>
      </c>
      <c r="D1807" s="2">
        <v>10</v>
      </c>
      <c r="E1807" s="33">
        <v>191</v>
      </c>
      <c r="F1807" s="92">
        <v>556</v>
      </c>
      <c r="G1807" s="4">
        <v>23.749583333333334</v>
      </c>
      <c r="H1807" s="37">
        <v>303.65416666666664</v>
      </c>
      <c r="I1807" s="4">
        <v>26.026979166666671</v>
      </c>
      <c r="J1807" s="37">
        <v>9.7077777777777801</v>
      </c>
      <c r="K1807" s="4">
        <v>11.060555555555554</v>
      </c>
      <c r="L1807" s="37">
        <v>13.880208333333329</v>
      </c>
      <c r="M1807" s="4">
        <v>21.969652777777778</v>
      </c>
      <c r="N1807" s="63" t="s">
        <v>27</v>
      </c>
      <c r="O1807" s="6">
        <v>180.77449375</v>
      </c>
      <c r="P1807" s="37" t="s">
        <v>27</v>
      </c>
      <c r="Q1807" s="7">
        <f t="shared" si="62"/>
        <v>15.618916260000001</v>
      </c>
      <c r="R1807" s="60">
        <v>303.65416666666664</v>
      </c>
      <c r="S1807" s="61">
        <v>2215.6429924999998</v>
      </c>
      <c r="T1807" s="91"/>
      <c r="U1807" s="89">
        <v>70565.940943281312</v>
      </c>
      <c r="V1807" s="77" t="s">
        <v>27</v>
      </c>
      <c r="W1807" s="80" t="s">
        <v>27</v>
      </c>
      <c r="X1807" s="86">
        <f t="shared" si="63"/>
        <v>12404.57586686455</v>
      </c>
    </row>
    <row r="1808" spans="1:24" x14ac:dyDescent="0.3">
      <c r="A1808" s="33">
        <v>2011</v>
      </c>
      <c r="B1808" s="3">
        <v>40735</v>
      </c>
      <c r="C1808" s="33">
        <v>7</v>
      </c>
      <c r="D1808" s="2">
        <v>11</v>
      </c>
      <c r="E1808" s="33">
        <v>192</v>
      </c>
      <c r="F1808" s="92">
        <v>557</v>
      </c>
      <c r="G1808" s="4">
        <v>24.790625000000006</v>
      </c>
      <c r="H1808" s="37">
        <v>303.05416666666662</v>
      </c>
      <c r="I1808" s="4">
        <v>26.607708333333335</v>
      </c>
      <c r="J1808" s="37">
        <v>9.9089184397163113</v>
      </c>
      <c r="K1808" s="4">
        <v>11.679920212765962</v>
      </c>
      <c r="L1808" s="37">
        <v>13.867070035460996</v>
      </c>
      <c r="M1808" s="4">
        <v>22.481826241134755</v>
      </c>
      <c r="N1808" s="63" t="s">
        <v>27</v>
      </c>
      <c r="O1808" s="6">
        <v>206.33691250000001</v>
      </c>
      <c r="P1808" s="37" t="s">
        <v>27</v>
      </c>
      <c r="Q1808" s="7">
        <f t="shared" si="62"/>
        <v>17.827509240000001</v>
      </c>
      <c r="R1808" s="60">
        <v>303.05416666666662</v>
      </c>
      <c r="S1808" s="61">
        <v>2211.2650324999995</v>
      </c>
      <c r="T1808" s="91"/>
      <c r="U1808" s="89">
        <v>70469.057122395738</v>
      </c>
      <c r="V1808" s="77" t="s">
        <v>27</v>
      </c>
      <c r="W1808" s="80" t="s">
        <v>27</v>
      </c>
      <c r="X1808" s="86">
        <f t="shared" si="63"/>
        <v>12422.40337610455</v>
      </c>
    </row>
    <row r="1809" spans="1:24" x14ac:dyDescent="0.3">
      <c r="A1809" s="33">
        <v>2011</v>
      </c>
      <c r="B1809" s="3">
        <v>40736</v>
      </c>
      <c r="C1809" s="33">
        <v>7</v>
      </c>
      <c r="D1809" s="2">
        <v>12</v>
      </c>
      <c r="E1809" s="33">
        <v>193</v>
      </c>
      <c r="F1809" s="92">
        <v>558</v>
      </c>
      <c r="G1809" s="4">
        <v>22.662291666666665</v>
      </c>
      <c r="H1809" s="37">
        <v>302.54166666666663</v>
      </c>
      <c r="I1809" s="4">
        <v>27.226979166666666</v>
      </c>
      <c r="J1809" s="37">
        <v>10.068888888888893</v>
      </c>
      <c r="K1809" s="4">
        <v>11.777569444444445</v>
      </c>
      <c r="L1809" s="37">
        <v>14.085625</v>
      </c>
      <c r="M1809" s="4">
        <v>23.167777777777783</v>
      </c>
      <c r="N1809" s="63" t="s">
        <v>27</v>
      </c>
      <c r="O1809" s="6">
        <v>231.89933124999999</v>
      </c>
      <c r="P1809" s="37" t="s">
        <v>27</v>
      </c>
      <c r="Q1809" s="7">
        <f t="shared" si="62"/>
        <v>20.03610222</v>
      </c>
      <c r="R1809" s="60">
        <v>302.54166666666663</v>
      </c>
      <c r="S1809" s="61">
        <v>2207.5255249999996</v>
      </c>
      <c r="T1809" s="91"/>
      <c r="U1809" s="89">
        <v>70372.173301510164</v>
      </c>
      <c r="V1809" s="77" t="s">
        <v>27</v>
      </c>
      <c r="W1809" s="80" t="s">
        <v>27</v>
      </c>
      <c r="X1809" s="86">
        <f t="shared" si="63"/>
        <v>12442.43947832455</v>
      </c>
    </row>
    <row r="1810" spans="1:24" x14ac:dyDescent="0.3">
      <c r="A1810" s="33">
        <v>2011</v>
      </c>
      <c r="B1810" s="3">
        <v>40737</v>
      </c>
      <c r="C1810" s="33">
        <v>7</v>
      </c>
      <c r="D1810" s="2">
        <v>13</v>
      </c>
      <c r="E1810" s="33">
        <v>194</v>
      </c>
      <c r="F1810" s="92">
        <v>559</v>
      </c>
      <c r="G1810" s="4">
        <v>17.638333333333339</v>
      </c>
      <c r="H1810" s="37">
        <v>302.01875000000001</v>
      </c>
      <c r="I1810" s="4">
        <v>23.448124999999997</v>
      </c>
      <c r="J1810" s="37">
        <v>10.168958333333334</v>
      </c>
      <c r="K1810" s="4">
        <v>11.600972222222223</v>
      </c>
      <c r="L1810" s="37">
        <v>14.648888888888889</v>
      </c>
      <c r="M1810" s="4">
        <v>21.31</v>
      </c>
      <c r="N1810" s="63">
        <v>257.46174999999999</v>
      </c>
      <c r="O1810" s="6">
        <v>257.46174999999999</v>
      </c>
      <c r="P1810" s="37">
        <v>22.244695199999999</v>
      </c>
      <c r="Q1810" s="7">
        <f t="shared" ref="Q1810:Q1873" si="64">O1810*60*60*24/10^6</f>
        <v>22.244695200000002</v>
      </c>
      <c r="R1810" s="60">
        <v>302.01875000000001</v>
      </c>
      <c r="S1810" s="61">
        <v>2203.7100112500002</v>
      </c>
      <c r="T1810" s="91"/>
      <c r="U1810" s="89">
        <v>70275.289480624589</v>
      </c>
      <c r="V1810" s="77">
        <v>1.0094202543184093E-2</v>
      </c>
      <c r="W1810" s="80">
        <v>3.1653651467537569E-4</v>
      </c>
      <c r="X1810" s="86">
        <f t="shared" si="63"/>
        <v>12464.684173524549</v>
      </c>
    </row>
    <row r="1811" spans="1:24" x14ac:dyDescent="0.3">
      <c r="A1811" s="33">
        <v>2011</v>
      </c>
      <c r="B1811" s="3">
        <v>40738</v>
      </c>
      <c r="C1811" s="33">
        <v>7</v>
      </c>
      <c r="D1811" s="2">
        <v>14</v>
      </c>
      <c r="E1811" s="33">
        <v>195</v>
      </c>
      <c r="F1811" s="92">
        <v>560</v>
      </c>
      <c r="G1811" s="4">
        <v>19.615208333333335</v>
      </c>
      <c r="H1811" s="37">
        <v>301.49791666666658</v>
      </c>
      <c r="I1811" s="4">
        <v>24.470520833333332</v>
      </c>
      <c r="J1811" s="37">
        <v>10.238749999999998</v>
      </c>
      <c r="K1811" s="4">
        <v>11.825902777777776</v>
      </c>
      <c r="L1811" s="37">
        <v>14.588958333333336</v>
      </c>
      <c r="M1811" s="4">
        <v>20.475069444444447</v>
      </c>
      <c r="N1811" s="63">
        <v>235.35842500000001</v>
      </c>
      <c r="O1811" s="6">
        <v>235.35842500000001</v>
      </c>
      <c r="P1811" s="37">
        <v>20.33496792</v>
      </c>
      <c r="Q1811" s="7">
        <f t="shared" si="64"/>
        <v>20.33496792</v>
      </c>
      <c r="R1811" s="60">
        <v>301.49791666666658</v>
      </c>
      <c r="S1811" s="61">
        <v>2199.9096987499993</v>
      </c>
      <c r="T1811" s="91"/>
      <c r="U1811" s="89">
        <v>70178.405659739015</v>
      </c>
      <c r="V1811" s="77">
        <v>9.2435466471894011E-3</v>
      </c>
      <c r="W1811" s="80">
        <v>2.8976104157444639E-4</v>
      </c>
      <c r="X1811" s="86">
        <f t="shared" si="63"/>
        <v>12485.019141444549</v>
      </c>
    </row>
    <row r="1812" spans="1:24" x14ac:dyDescent="0.3">
      <c r="A1812" s="33">
        <v>2011</v>
      </c>
      <c r="B1812" s="3">
        <v>40739</v>
      </c>
      <c r="C1812" s="33">
        <v>7</v>
      </c>
      <c r="D1812" s="2">
        <v>15</v>
      </c>
      <c r="E1812" s="33">
        <v>196</v>
      </c>
      <c r="F1812" s="92">
        <v>561</v>
      </c>
      <c r="G1812" s="4">
        <v>20.799791666666668</v>
      </c>
      <c r="H1812" s="37">
        <v>300.95416666666659</v>
      </c>
      <c r="I1812" s="4">
        <v>25.056354166666665</v>
      </c>
      <c r="J1812" s="37">
        <v>10.24326388888889</v>
      </c>
      <c r="K1812" s="4">
        <v>11.646736111111109</v>
      </c>
      <c r="L1812" s="37">
        <v>14.744097222222221</v>
      </c>
      <c r="M1812" s="4">
        <v>20.735763888888894</v>
      </c>
      <c r="N1812" s="63">
        <v>231.60415</v>
      </c>
      <c r="O1812" s="6">
        <v>231.60415</v>
      </c>
      <c r="P1812" s="37">
        <v>20.010598559999998</v>
      </c>
      <c r="Q1812" s="7">
        <f t="shared" si="64"/>
        <v>20.010598559999998</v>
      </c>
      <c r="R1812" s="60">
        <v>300.95416666666659</v>
      </c>
      <c r="S1812" s="61">
        <v>2195.9421724999993</v>
      </c>
      <c r="T1812" s="91"/>
      <c r="U1812" s="89">
        <v>70081.521838853441</v>
      </c>
      <c r="V1812" s="77">
        <v>9.1125343875602463E-3</v>
      </c>
      <c r="W1812" s="80">
        <v>2.8553316245061977E-4</v>
      </c>
      <c r="X1812" s="86">
        <f t="shared" si="63"/>
        <v>12505.029740004549</v>
      </c>
    </row>
    <row r="1813" spans="1:24" x14ac:dyDescent="0.3">
      <c r="A1813" s="33">
        <v>2011</v>
      </c>
      <c r="B1813" s="3">
        <v>40740</v>
      </c>
      <c r="C1813" s="33">
        <v>7</v>
      </c>
      <c r="D1813" s="2">
        <v>16</v>
      </c>
      <c r="E1813" s="33">
        <v>197</v>
      </c>
      <c r="F1813" s="92">
        <v>562</v>
      </c>
      <c r="G1813" s="4">
        <v>24.334791666666661</v>
      </c>
      <c r="H1813" s="37">
        <v>300.33124999999995</v>
      </c>
      <c r="I1813" s="4">
        <v>27.180416666666666</v>
      </c>
      <c r="J1813" s="37">
        <v>10.330972222222222</v>
      </c>
      <c r="K1813" s="4">
        <v>11.675902777777779</v>
      </c>
      <c r="L1813" s="37">
        <v>15.114166666666669</v>
      </c>
      <c r="M1813" s="4">
        <v>21.252291666666668</v>
      </c>
      <c r="N1813" s="63">
        <v>259.48254736842102</v>
      </c>
      <c r="O1813" s="6">
        <v>259.48254736842102</v>
      </c>
      <c r="P1813" s="37">
        <v>22.419292092631572</v>
      </c>
      <c r="Q1813" s="7">
        <f t="shared" si="64"/>
        <v>22.419292092631579</v>
      </c>
      <c r="R1813" s="60">
        <v>300.33124999999995</v>
      </c>
      <c r="S1813" s="61">
        <v>2191.3969987499995</v>
      </c>
      <c r="T1813" s="91"/>
      <c r="U1813" s="89">
        <v>69984.638017967867</v>
      </c>
      <c r="V1813" s="77">
        <v>1.0230593591859356E-2</v>
      </c>
      <c r="W1813" s="80">
        <v>3.2034590343777499E-4</v>
      </c>
      <c r="X1813" s="86">
        <f t="shared" si="63"/>
        <v>12527.44903209718</v>
      </c>
    </row>
    <row r="1814" spans="1:24" x14ac:dyDescent="0.3">
      <c r="A1814" s="33">
        <v>2011</v>
      </c>
      <c r="B1814" s="3">
        <v>40741</v>
      </c>
      <c r="C1814" s="33">
        <v>7</v>
      </c>
      <c r="D1814" s="2">
        <v>17</v>
      </c>
      <c r="E1814" s="33">
        <v>198</v>
      </c>
      <c r="F1814" s="92">
        <v>563</v>
      </c>
      <c r="G1814" s="4">
        <v>25.834166666666672</v>
      </c>
      <c r="H1814" s="37">
        <v>299.84791666666655</v>
      </c>
      <c r="I1814" s="4">
        <v>28.963958333333338</v>
      </c>
      <c r="J1814" s="37">
        <v>10.495208333333332</v>
      </c>
      <c r="K1814" s="4">
        <v>12.226597222222223</v>
      </c>
      <c r="L1814" s="37">
        <v>15.732847222222224</v>
      </c>
      <c r="M1814" s="4">
        <v>23.821666666666662</v>
      </c>
      <c r="N1814" s="63">
        <v>244.86498800000001</v>
      </c>
      <c r="O1814" s="6">
        <v>244.86498800000001</v>
      </c>
      <c r="P1814" s="37">
        <v>21.156334963199999</v>
      </c>
      <c r="Q1814" s="7">
        <f t="shared" si="64"/>
        <v>21.156334963200003</v>
      </c>
      <c r="R1814" s="60">
        <v>299.84791666666655</v>
      </c>
      <c r="S1814" s="61">
        <v>2187.8703087499989</v>
      </c>
      <c r="T1814" s="91"/>
      <c r="U1814" s="89">
        <v>69887.754197082293</v>
      </c>
      <c r="V1814" s="77">
        <v>9.6698304641682793E-3</v>
      </c>
      <c r="W1814" s="80">
        <v>3.0271876963651587E-4</v>
      </c>
      <c r="X1814" s="86">
        <f t="shared" si="63"/>
        <v>12548.60536706038</v>
      </c>
    </row>
    <row r="1815" spans="1:24" x14ac:dyDescent="0.3">
      <c r="A1815" s="33">
        <v>2011</v>
      </c>
      <c r="B1815" s="3">
        <v>40742</v>
      </c>
      <c r="C1815" s="33">
        <v>7</v>
      </c>
      <c r="D1815" s="2">
        <v>18</v>
      </c>
      <c r="E1815" s="33">
        <v>199</v>
      </c>
      <c r="F1815" s="92">
        <v>564</v>
      </c>
      <c r="G1815" s="4">
        <v>24.723125</v>
      </c>
      <c r="H1815" s="37">
        <v>299.40208333333334</v>
      </c>
      <c r="I1815" s="4">
        <v>28.572916666666668</v>
      </c>
      <c r="J1815" s="37">
        <v>10.694305555555554</v>
      </c>
      <c r="K1815" s="4">
        <v>12.020069444444447</v>
      </c>
      <c r="L1815" s="37">
        <v>15.46923611111111</v>
      </c>
      <c r="M1815" s="4">
        <v>23.748541666666664</v>
      </c>
      <c r="N1815" s="63">
        <v>294.73717777777802</v>
      </c>
      <c r="O1815" s="6">
        <v>294.73717777777802</v>
      </c>
      <c r="P1815" s="37">
        <v>25.465292160000018</v>
      </c>
      <c r="Q1815" s="7">
        <f t="shared" si="64"/>
        <v>25.465292160000018</v>
      </c>
      <c r="R1815" s="60">
        <v>299.40208333333334</v>
      </c>
      <c r="S1815" s="61">
        <v>2184.61724125</v>
      </c>
      <c r="T1815" s="91"/>
      <c r="U1815" s="89">
        <v>69790.870376196719</v>
      </c>
      <c r="V1815" s="77">
        <v>1.1656637913115261E-2</v>
      </c>
      <c r="W1815" s="80">
        <v>3.6487999107524181E-4</v>
      </c>
      <c r="X1815" s="86">
        <f t="shared" si="63"/>
        <v>12574.070659220381</v>
      </c>
    </row>
    <row r="1816" spans="1:24" x14ac:dyDescent="0.3">
      <c r="A1816" s="33">
        <v>2011</v>
      </c>
      <c r="B1816" s="3">
        <v>40743</v>
      </c>
      <c r="C1816" s="33">
        <v>7</v>
      </c>
      <c r="D1816" s="2">
        <v>19</v>
      </c>
      <c r="E1816" s="33">
        <v>200</v>
      </c>
      <c r="F1816" s="92">
        <v>565</v>
      </c>
      <c r="G1816" s="4">
        <v>23.948958333333334</v>
      </c>
      <c r="H1816" s="37">
        <v>299.17291666666677</v>
      </c>
      <c r="I1816" s="4">
        <v>28.482083333333328</v>
      </c>
      <c r="J1816" s="37">
        <v>10.679652777777781</v>
      </c>
      <c r="K1816" s="4">
        <v>12.029236111111109</v>
      </c>
      <c r="L1816" s="37">
        <v>15.761527777777777</v>
      </c>
      <c r="M1816" s="4">
        <v>24.639583333333334</v>
      </c>
      <c r="N1816" s="63">
        <v>399.71449999999999</v>
      </c>
      <c r="O1816" s="6">
        <v>399.71449999999999</v>
      </c>
      <c r="P1816" s="37">
        <v>34.535332799999992</v>
      </c>
      <c r="Q1816" s="7">
        <f t="shared" si="64"/>
        <v>34.535332799999999</v>
      </c>
      <c r="R1816" s="60">
        <v>299.17291666666677</v>
      </c>
      <c r="S1816" s="61">
        <v>2182.9451037500007</v>
      </c>
      <c r="T1816" s="91"/>
      <c r="U1816" s="89">
        <v>69693.986555311145</v>
      </c>
      <c r="V1816" s="77">
        <v>1.5820522806859881E-2</v>
      </c>
      <c r="W1816" s="80">
        <v>4.9552815826644906E-4</v>
      </c>
      <c r="X1816" s="86">
        <f t="shared" si="63"/>
        <v>12608.605992020381</v>
      </c>
    </row>
    <row r="1817" spans="1:24" x14ac:dyDescent="0.3">
      <c r="A1817" s="33">
        <v>2011</v>
      </c>
      <c r="B1817" s="3">
        <v>40744</v>
      </c>
      <c r="C1817" s="33">
        <v>7</v>
      </c>
      <c r="D1817" s="2">
        <v>20</v>
      </c>
      <c r="E1817" s="33">
        <v>201</v>
      </c>
      <c r="F1817" s="92">
        <v>566</v>
      </c>
      <c r="G1817" s="4">
        <v>25.964791666666667</v>
      </c>
      <c r="H1817" s="37">
        <v>298.72291666666666</v>
      </c>
      <c r="I1817" s="4">
        <v>29.201041666666665</v>
      </c>
      <c r="J1817" s="37">
        <v>10.819930555555556</v>
      </c>
      <c r="K1817" s="4">
        <v>12.068819444444445</v>
      </c>
      <c r="L1817" s="37">
        <v>15.697638888888889</v>
      </c>
      <c r="M1817" s="4">
        <v>25.032430555555553</v>
      </c>
      <c r="N1817" s="63">
        <v>371.403520833333</v>
      </c>
      <c r="O1817" s="6">
        <v>371.403520833333</v>
      </c>
      <c r="P1817" s="37">
        <v>32.089264199999974</v>
      </c>
      <c r="Q1817" s="7">
        <f t="shared" si="64"/>
        <v>32.089264199999967</v>
      </c>
      <c r="R1817" s="60">
        <v>298.72291666666666</v>
      </c>
      <c r="S1817" s="61">
        <v>2179.66163375</v>
      </c>
      <c r="T1817" s="91"/>
      <c r="U1817" s="89">
        <v>69597.102734425571</v>
      </c>
      <c r="V1817" s="77">
        <v>1.4722131042326961E-2</v>
      </c>
      <c r="W1817" s="80">
        <v>4.6107183976391755E-4</v>
      </c>
      <c r="X1817" s="86">
        <f t="shared" si="63"/>
        <v>12640.695256220381</v>
      </c>
    </row>
    <row r="1818" spans="1:24" x14ac:dyDescent="0.3">
      <c r="A1818" s="33">
        <v>2011</v>
      </c>
      <c r="B1818" s="3">
        <v>40745</v>
      </c>
      <c r="C1818" s="33">
        <v>7</v>
      </c>
      <c r="D1818" s="2">
        <v>21</v>
      </c>
      <c r="E1818" s="33">
        <v>202</v>
      </c>
      <c r="F1818" s="92">
        <v>567</v>
      </c>
      <c r="G1818" s="4">
        <v>28.068749999999998</v>
      </c>
      <c r="H1818" s="37">
        <v>298.04791666666671</v>
      </c>
      <c r="I1818" s="4">
        <v>30.823541666666664</v>
      </c>
      <c r="J1818" s="37">
        <v>11.138055555555555</v>
      </c>
      <c r="K1818" s="4">
        <v>12.149097222222222</v>
      </c>
      <c r="L1818" s="37">
        <v>15.973888888888892</v>
      </c>
      <c r="M1818" s="4">
        <v>26.255833333333332</v>
      </c>
      <c r="N1818" s="63">
        <v>419.58564000000001</v>
      </c>
      <c r="O1818" s="6">
        <v>419.58564000000001</v>
      </c>
      <c r="P1818" s="37">
        <v>36.252199296000001</v>
      </c>
      <c r="Q1818" s="7">
        <f t="shared" si="64"/>
        <v>36.252199296000001</v>
      </c>
      <c r="R1818" s="60">
        <v>298.04791666666671</v>
      </c>
      <c r="S1818" s="61">
        <v>2174.7364287500004</v>
      </c>
      <c r="T1818" s="91"/>
      <c r="U1818" s="89">
        <v>69500.218913539997</v>
      </c>
      <c r="V1818" s="77">
        <v>1.6669697907638913E-2</v>
      </c>
      <c r="W1818" s="80">
        <v>5.2161273536560572E-4</v>
      </c>
      <c r="X1818" s="86">
        <f t="shared" si="63"/>
        <v>12676.94745551638</v>
      </c>
    </row>
    <row r="1819" spans="1:24" x14ac:dyDescent="0.3">
      <c r="A1819" s="33">
        <v>2011</v>
      </c>
      <c r="B1819" s="3">
        <v>40746</v>
      </c>
      <c r="C1819" s="33">
        <v>7</v>
      </c>
      <c r="D1819" s="2">
        <v>22</v>
      </c>
      <c r="E1819" s="33">
        <v>203</v>
      </c>
      <c r="F1819" s="92">
        <v>568</v>
      </c>
      <c r="G1819" s="4">
        <v>22.946875000000002</v>
      </c>
      <c r="H1819" s="37">
        <v>297.76458333333335</v>
      </c>
      <c r="I1819" s="4">
        <v>26.087395833333332</v>
      </c>
      <c r="J1819" s="37">
        <v>11.166458333333333</v>
      </c>
      <c r="K1819" s="4">
        <v>12.332222222222223</v>
      </c>
      <c r="L1819" s="37">
        <v>15.914861111111108</v>
      </c>
      <c r="M1819" s="4">
        <v>24.495972222222221</v>
      </c>
      <c r="N1819" s="63">
        <v>395.34679999999997</v>
      </c>
      <c r="O1819" s="6">
        <v>395.34679999999997</v>
      </c>
      <c r="P1819" s="37">
        <v>34.157963519999996</v>
      </c>
      <c r="Q1819" s="7">
        <f t="shared" si="64"/>
        <v>34.157963519999996</v>
      </c>
      <c r="R1819" s="60">
        <v>297.76458333333335</v>
      </c>
      <c r="S1819" s="61">
        <v>2172.6690587499997</v>
      </c>
      <c r="T1819" s="91"/>
      <c r="U1819" s="89">
        <v>69403.335092654423</v>
      </c>
      <c r="V1819" s="77">
        <v>1.5721659671285637E-2</v>
      </c>
      <c r="W1819" s="80">
        <v>4.921660245058632E-4</v>
      </c>
      <c r="X1819" s="86">
        <f t="shared" si="63"/>
        <v>12711.105419036379</v>
      </c>
    </row>
    <row r="1820" spans="1:24" x14ac:dyDescent="0.3">
      <c r="A1820" s="33">
        <v>2011</v>
      </c>
      <c r="B1820" s="3">
        <v>40747</v>
      </c>
      <c r="C1820" s="33">
        <v>7</v>
      </c>
      <c r="D1820" s="2">
        <v>23</v>
      </c>
      <c r="E1820" s="33">
        <v>204</v>
      </c>
      <c r="F1820" s="92">
        <v>569</v>
      </c>
      <c r="G1820" s="4">
        <v>24.626458333333328</v>
      </c>
      <c r="H1820" s="37">
        <v>297.39583333333331</v>
      </c>
      <c r="I1820" s="4">
        <v>28.67947916666666</v>
      </c>
      <c r="J1820" s="37">
        <v>11.175069444444444</v>
      </c>
      <c r="K1820" s="4">
        <v>12.268819444444446</v>
      </c>
      <c r="L1820" s="37">
        <v>15.734166666666672</v>
      </c>
      <c r="M1820" s="4">
        <v>24.495277777777773</v>
      </c>
      <c r="N1820" s="63">
        <v>468.30041249999999</v>
      </c>
      <c r="O1820" s="6">
        <v>468.30041249999999</v>
      </c>
      <c r="P1820" s="37">
        <v>40.461155640000001</v>
      </c>
      <c r="Q1820" s="7">
        <f t="shared" si="64"/>
        <v>40.461155640000001</v>
      </c>
      <c r="R1820" s="60">
        <v>297.39583333333331</v>
      </c>
      <c r="S1820" s="61">
        <v>2169.9784374999999</v>
      </c>
      <c r="T1820" s="91"/>
      <c r="U1820" s="89">
        <v>69306.451271768849</v>
      </c>
      <c r="V1820" s="77">
        <v>1.8645879120630666E-2</v>
      </c>
      <c r="W1820" s="80">
        <v>5.8380071259659728E-4</v>
      </c>
      <c r="X1820" s="86">
        <f t="shared" si="63"/>
        <v>12751.566574676379</v>
      </c>
    </row>
    <row r="1821" spans="1:24" x14ac:dyDescent="0.3">
      <c r="A1821" s="33">
        <v>2011</v>
      </c>
      <c r="B1821" s="3">
        <v>40748</v>
      </c>
      <c r="C1821" s="33">
        <v>7</v>
      </c>
      <c r="D1821" s="2">
        <v>24</v>
      </c>
      <c r="E1821" s="33">
        <v>205</v>
      </c>
      <c r="F1821" s="92">
        <v>570</v>
      </c>
      <c r="G1821" s="4">
        <v>23.807708333333334</v>
      </c>
      <c r="H1821" s="37">
        <v>297.12916666666666</v>
      </c>
      <c r="I1821" s="4">
        <v>28.071458333333339</v>
      </c>
      <c r="J1821" s="37">
        <v>11.140625</v>
      </c>
      <c r="K1821" s="4">
        <v>12.530972222222223</v>
      </c>
      <c r="L1821" s="37">
        <v>16.09868055555555</v>
      </c>
      <c r="M1821" s="4">
        <v>24.486388888888893</v>
      </c>
      <c r="N1821" s="63">
        <v>639.78381000000002</v>
      </c>
      <c r="O1821" s="6">
        <v>639.78381000000002</v>
      </c>
      <c r="P1821" s="37">
        <v>55.277321183999995</v>
      </c>
      <c r="Q1821" s="7">
        <f t="shared" si="64"/>
        <v>55.277321184000002</v>
      </c>
      <c r="R1821" s="60">
        <v>297.12916666666666</v>
      </c>
      <c r="S1821" s="61">
        <v>2168.0326774999999</v>
      </c>
      <c r="T1821" s="91"/>
      <c r="U1821" s="89">
        <v>69209.567450883274</v>
      </c>
      <c r="V1821" s="77">
        <v>2.5496535065025559E-2</v>
      </c>
      <c r="W1821" s="80">
        <v>7.9869479350856037E-4</v>
      </c>
      <c r="X1821" s="86">
        <f t="shared" si="63"/>
        <v>12806.843895860378</v>
      </c>
    </row>
    <row r="1822" spans="1:24" x14ac:dyDescent="0.3">
      <c r="A1822" s="33">
        <v>2011</v>
      </c>
      <c r="B1822" s="3">
        <v>40749</v>
      </c>
      <c r="C1822" s="33">
        <v>7</v>
      </c>
      <c r="D1822" s="2">
        <v>25</v>
      </c>
      <c r="E1822" s="33">
        <v>206</v>
      </c>
      <c r="F1822" s="92">
        <v>571</v>
      </c>
      <c r="G1822" s="4">
        <v>21.393541666666664</v>
      </c>
      <c r="H1822" s="37">
        <v>296.76666666666659</v>
      </c>
      <c r="I1822" s="4">
        <v>26.343958333333337</v>
      </c>
      <c r="J1822" s="37">
        <v>11.218819444444444</v>
      </c>
      <c r="K1822" s="4">
        <v>12.571458333333334</v>
      </c>
      <c r="L1822" s="37">
        <v>16.317916666666665</v>
      </c>
      <c r="M1822" s="4">
        <v>24.044722222222223</v>
      </c>
      <c r="N1822" s="63">
        <v>757.98913333333303</v>
      </c>
      <c r="O1822" s="6">
        <v>757.98913333333303</v>
      </c>
      <c r="P1822" s="37">
        <v>65.490261119999971</v>
      </c>
      <c r="Q1822" s="7">
        <f t="shared" si="64"/>
        <v>65.490261119999971</v>
      </c>
      <c r="R1822" s="60">
        <v>296.76666666666659</v>
      </c>
      <c r="S1822" s="61">
        <v>2165.3876599999994</v>
      </c>
      <c r="T1822" s="91"/>
      <c r="U1822" s="89">
        <v>69112.6836299977</v>
      </c>
      <c r="V1822" s="77">
        <v>3.0244127797421728E-2</v>
      </c>
      <c r="W1822" s="80">
        <v>9.4758671896766789E-4</v>
      </c>
      <c r="X1822" s="86">
        <f t="shared" si="63"/>
        <v>12872.334156980378</v>
      </c>
    </row>
    <row r="1823" spans="1:24" x14ac:dyDescent="0.3">
      <c r="A1823" s="33">
        <v>2011</v>
      </c>
      <c r="B1823" s="3">
        <v>40750</v>
      </c>
      <c r="C1823" s="33">
        <v>7</v>
      </c>
      <c r="D1823" s="2">
        <v>26</v>
      </c>
      <c r="E1823" s="33">
        <v>207</v>
      </c>
      <c r="F1823" s="92">
        <v>572</v>
      </c>
      <c r="G1823" s="4">
        <v>19.010208333333338</v>
      </c>
      <c r="H1823" s="37">
        <v>296.42083333333329</v>
      </c>
      <c r="I1823" s="4">
        <v>23.72</v>
      </c>
      <c r="J1823" s="37">
        <v>11.199513888888889</v>
      </c>
      <c r="K1823" s="4">
        <v>12.742638888888889</v>
      </c>
      <c r="L1823" s="37">
        <v>16.58861111111111</v>
      </c>
      <c r="M1823" s="4">
        <v>22.057222222222219</v>
      </c>
      <c r="N1823" s="63">
        <v>620.87843333333296</v>
      </c>
      <c r="O1823" s="6">
        <v>620.87843333333296</v>
      </c>
      <c r="P1823" s="37">
        <v>53.643896639999966</v>
      </c>
      <c r="Q1823" s="7">
        <f t="shared" si="64"/>
        <v>53.643896639999966</v>
      </c>
      <c r="R1823" s="60">
        <v>296.42083333333329</v>
      </c>
      <c r="S1823" s="61">
        <v>2162.8642524999996</v>
      </c>
      <c r="T1823" s="91"/>
      <c r="U1823" s="89">
        <v>69015.799809112126</v>
      </c>
      <c r="V1823" s="77">
        <v>2.4802248489702649E-2</v>
      </c>
      <c r="W1823" s="80">
        <v>7.7726979602310402E-4</v>
      </c>
      <c r="X1823" s="86">
        <f t="shared" si="63"/>
        <v>12925.978053620378</v>
      </c>
    </row>
    <row r="1824" spans="1:24" x14ac:dyDescent="0.3">
      <c r="A1824" s="33">
        <v>2011</v>
      </c>
      <c r="B1824" s="3">
        <v>40751</v>
      </c>
      <c r="C1824" s="33">
        <v>7</v>
      </c>
      <c r="D1824" s="2">
        <v>27</v>
      </c>
      <c r="E1824" s="33">
        <v>208</v>
      </c>
      <c r="F1824" s="92">
        <v>573</v>
      </c>
      <c r="G1824" s="4">
        <v>20.74625</v>
      </c>
      <c r="H1824" s="37">
        <v>296.06458333333336</v>
      </c>
      <c r="I1824" s="4">
        <v>24.667291666666657</v>
      </c>
      <c r="J1824" s="37">
        <v>11.136180555555557</v>
      </c>
      <c r="K1824" s="4">
        <v>12.53375</v>
      </c>
      <c r="L1824" s="37">
        <v>16.451458333333335</v>
      </c>
      <c r="M1824" s="4">
        <v>22.027777777777775</v>
      </c>
      <c r="N1824" s="63">
        <v>609.70854999999995</v>
      </c>
      <c r="O1824" s="6">
        <v>609.70854999999995</v>
      </c>
      <c r="P1824" s="37">
        <v>52.678818719999995</v>
      </c>
      <c r="Q1824" s="7">
        <f t="shared" si="64"/>
        <v>52.678818719999995</v>
      </c>
      <c r="R1824" s="60">
        <v>296.06458333333336</v>
      </c>
      <c r="S1824" s="61">
        <v>2160.2648387499999</v>
      </c>
      <c r="T1824" s="91"/>
      <c r="U1824" s="89">
        <v>68918.915988226552</v>
      </c>
      <c r="V1824" s="77">
        <v>2.4385352098996199E-2</v>
      </c>
      <c r="W1824" s="80">
        <v>7.6435936295050173E-4</v>
      </c>
      <c r="X1824" s="86">
        <f t="shared" si="63"/>
        <v>12978.656872340378</v>
      </c>
    </row>
    <row r="1825" spans="1:24" x14ac:dyDescent="0.3">
      <c r="A1825" s="33">
        <v>2011</v>
      </c>
      <c r="B1825" s="3">
        <v>40752</v>
      </c>
      <c r="C1825" s="33">
        <v>7</v>
      </c>
      <c r="D1825" s="2">
        <v>28</v>
      </c>
      <c r="E1825" s="33">
        <v>209</v>
      </c>
      <c r="F1825" s="92">
        <v>574</v>
      </c>
      <c r="G1825" s="4">
        <v>21.970208333333343</v>
      </c>
      <c r="H1825" s="37">
        <v>295.96250000000009</v>
      </c>
      <c r="I1825" s="4">
        <v>24.877395833333338</v>
      </c>
      <c r="J1825" s="37">
        <v>11.268541666666669</v>
      </c>
      <c r="K1825" s="4">
        <v>12.343541666666665</v>
      </c>
      <c r="L1825" s="37">
        <v>16.445277777777779</v>
      </c>
      <c r="M1825" s="4">
        <v>21.719444444444438</v>
      </c>
      <c r="N1825" s="63">
        <v>821.19267500000001</v>
      </c>
      <c r="O1825" s="6">
        <v>821.19267500000001</v>
      </c>
      <c r="P1825" s="37">
        <v>70.951047119999998</v>
      </c>
      <c r="Q1825" s="7">
        <f t="shared" si="64"/>
        <v>70.951047119999998</v>
      </c>
      <c r="R1825" s="60">
        <v>295.96250000000009</v>
      </c>
      <c r="S1825" s="61">
        <v>2159.5199775000006</v>
      </c>
      <c r="T1825" s="91"/>
      <c r="U1825" s="89">
        <v>68822.032167340978</v>
      </c>
      <c r="V1825" s="77">
        <v>3.2855008455229713E-2</v>
      </c>
      <c r="W1825" s="80">
        <v>1.0309350782825232E-3</v>
      </c>
      <c r="X1825" s="86">
        <f t="shared" si="63"/>
        <v>13049.607919460377</v>
      </c>
    </row>
    <row r="1826" spans="1:24" x14ac:dyDescent="0.3">
      <c r="A1826" s="33">
        <v>2011</v>
      </c>
      <c r="B1826" s="3">
        <v>40753</v>
      </c>
      <c r="C1826" s="33">
        <v>7</v>
      </c>
      <c r="D1826" s="2">
        <v>29</v>
      </c>
      <c r="E1826" s="33">
        <v>210</v>
      </c>
      <c r="F1826" s="92">
        <v>575</v>
      </c>
      <c r="G1826" s="4">
        <v>22.707083333333333</v>
      </c>
      <c r="H1826" s="37">
        <v>296.92291666666665</v>
      </c>
      <c r="I1826" s="4">
        <v>25.850625000000001</v>
      </c>
      <c r="J1826" s="37">
        <v>11.703194444444447</v>
      </c>
      <c r="K1826" s="4">
        <v>12.968819444444447</v>
      </c>
      <c r="L1826" s="37">
        <v>16.363611111111108</v>
      </c>
      <c r="M1826" s="4">
        <v>22.898472222222221</v>
      </c>
      <c r="N1826" s="63">
        <v>729.12429999999995</v>
      </c>
      <c r="O1826" s="6">
        <v>729.12429999999995</v>
      </c>
      <c r="P1826" s="37">
        <v>62.996339519999992</v>
      </c>
      <c r="Q1826" s="7">
        <f t="shared" si="64"/>
        <v>62.996339519999999</v>
      </c>
      <c r="R1826" s="60">
        <v>296.92291666666665</v>
      </c>
      <c r="S1826" s="61">
        <v>2166.5277537499996</v>
      </c>
      <c r="T1826" s="91"/>
      <c r="U1826" s="89">
        <v>68725.148346455404</v>
      </c>
      <c r="V1826" s="77">
        <v>2.9077097863602665E-2</v>
      </c>
      <c r="W1826" s="80">
        <v>9.1664173938809865E-4</v>
      </c>
      <c r="X1826" s="86">
        <f t="shared" si="63"/>
        <v>13112.604258980376</v>
      </c>
    </row>
    <row r="1827" spans="1:24" x14ac:dyDescent="0.3">
      <c r="A1827" s="33">
        <v>2011</v>
      </c>
      <c r="B1827" s="3">
        <v>40754</v>
      </c>
      <c r="C1827" s="33">
        <v>7</v>
      </c>
      <c r="D1827" s="2">
        <v>30</v>
      </c>
      <c r="E1827" s="33">
        <v>211</v>
      </c>
      <c r="F1827" s="92">
        <v>576</v>
      </c>
      <c r="G1827" s="4">
        <v>21.676041666666677</v>
      </c>
      <c r="H1827" s="37">
        <v>296.36458333333331</v>
      </c>
      <c r="I1827" s="4">
        <v>25.166875000000005</v>
      </c>
      <c r="J1827" s="37">
        <v>11.758680555555555</v>
      </c>
      <c r="K1827" s="4">
        <v>13.134097222222222</v>
      </c>
      <c r="L1827" s="37">
        <v>16.174097222222226</v>
      </c>
      <c r="M1827" s="4">
        <v>22.892083333333336</v>
      </c>
      <c r="N1827" s="63" t="s">
        <v>27</v>
      </c>
      <c r="O1827" s="6">
        <v>772.19283600000006</v>
      </c>
      <c r="P1827" s="37" t="s">
        <v>27</v>
      </c>
      <c r="Q1827" s="7">
        <f t="shared" si="64"/>
        <v>66.717461030400003</v>
      </c>
      <c r="R1827" s="60">
        <v>296.36458333333331</v>
      </c>
      <c r="S1827" s="61">
        <v>2162.4538187499998</v>
      </c>
      <c r="T1827" s="91"/>
      <c r="U1827" s="89">
        <v>68628.26452556983</v>
      </c>
      <c r="V1827" s="77" t="s">
        <v>27</v>
      </c>
      <c r="W1827" s="80" t="s">
        <v>27</v>
      </c>
      <c r="X1827" s="86">
        <f t="shared" si="63"/>
        <v>13179.321720010776</v>
      </c>
    </row>
    <row r="1828" spans="1:24" x14ac:dyDescent="0.3">
      <c r="A1828" s="33">
        <v>2011</v>
      </c>
      <c r="B1828" s="3">
        <v>40755</v>
      </c>
      <c r="C1828" s="33">
        <v>7</v>
      </c>
      <c r="D1828" s="2">
        <v>31</v>
      </c>
      <c r="E1828" s="33">
        <v>212</v>
      </c>
      <c r="F1828" s="92">
        <v>577</v>
      </c>
      <c r="G1828" s="4">
        <v>23.926458333333329</v>
      </c>
      <c r="H1828" s="37">
        <v>295.86666666666662</v>
      </c>
      <c r="I1828" s="4">
        <v>27.312604166666667</v>
      </c>
      <c r="J1828" s="37">
        <v>11.468333333333334</v>
      </c>
      <c r="K1828" s="4">
        <v>12.907430555555555</v>
      </c>
      <c r="L1828" s="37">
        <v>16.411944444444444</v>
      </c>
      <c r="M1828" s="4">
        <v>23.888125000000002</v>
      </c>
      <c r="N1828" s="63" t="s">
        <v>27</v>
      </c>
      <c r="O1828" s="6">
        <v>815.26137200000005</v>
      </c>
      <c r="P1828" s="37" t="s">
        <v>27</v>
      </c>
      <c r="Q1828" s="7">
        <f t="shared" si="64"/>
        <v>70.438582540799999</v>
      </c>
      <c r="R1828" s="60">
        <v>295.86666666666662</v>
      </c>
      <c r="S1828" s="61">
        <v>2158.8207199999997</v>
      </c>
      <c r="T1828" s="91"/>
      <c r="U1828" s="89">
        <v>68531.380704684256</v>
      </c>
      <c r="V1828" s="77" t="s">
        <v>27</v>
      </c>
      <c r="W1828" s="80" t="s">
        <v>27</v>
      </c>
      <c r="X1828" s="86">
        <f t="shared" si="63"/>
        <v>13249.760302551576</v>
      </c>
    </row>
    <row r="1829" spans="1:24" x14ac:dyDescent="0.3">
      <c r="A1829" s="33">
        <v>2011</v>
      </c>
      <c r="B1829" s="3">
        <v>40756</v>
      </c>
      <c r="C1829" s="33">
        <v>8</v>
      </c>
      <c r="D1829" s="2">
        <v>1</v>
      </c>
      <c r="E1829" s="33">
        <v>213</v>
      </c>
      <c r="F1829" s="92">
        <v>578</v>
      </c>
      <c r="G1829" s="4">
        <v>22.935833333333346</v>
      </c>
      <c r="H1829" s="37">
        <v>295.48750000000007</v>
      </c>
      <c r="I1829" s="4">
        <v>26.245729166666656</v>
      </c>
      <c r="J1829" s="37">
        <v>11.394722222222223</v>
      </c>
      <c r="K1829" s="4">
        <v>12.974930555555559</v>
      </c>
      <c r="L1829" s="37">
        <v>16.135555555555555</v>
      </c>
      <c r="M1829" s="4">
        <v>24.135625000000001</v>
      </c>
      <c r="N1829" s="63" t="s">
        <v>27</v>
      </c>
      <c r="O1829" s="6">
        <v>858.32990800000005</v>
      </c>
      <c r="P1829" s="37" t="s">
        <v>27</v>
      </c>
      <c r="Q1829" s="7">
        <f t="shared" si="64"/>
        <v>74.159704051200009</v>
      </c>
      <c r="R1829" s="60">
        <v>295.48750000000007</v>
      </c>
      <c r="S1829" s="61">
        <v>2156.0540925000005</v>
      </c>
      <c r="T1829" s="91"/>
      <c r="U1829" s="89">
        <v>68434.496883798682</v>
      </c>
      <c r="V1829" s="77" t="s">
        <v>27</v>
      </c>
      <c r="W1829" s="80" t="s">
        <v>27</v>
      </c>
      <c r="X1829" s="86">
        <f t="shared" si="63"/>
        <v>13323.920006602777</v>
      </c>
    </row>
    <row r="1830" spans="1:24" x14ac:dyDescent="0.3">
      <c r="A1830" s="33">
        <v>2011</v>
      </c>
      <c r="B1830" s="3">
        <v>40757</v>
      </c>
      <c r="C1830" s="33">
        <v>8</v>
      </c>
      <c r="D1830" s="2">
        <v>2</v>
      </c>
      <c r="E1830" s="33">
        <v>214</v>
      </c>
      <c r="F1830" s="92">
        <v>579</v>
      </c>
      <c r="G1830" s="4">
        <v>21.564374999999998</v>
      </c>
      <c r="H1830" s="37">
        <v>295.05833333333334</v>
      </c>
      <c r="I1830" s="4">
        <v>24.664479166666666</v>
      </c>
      <c r="J1830" s="37">
        <v>11.716944444444445</v>
      </c>
      <c r="K1830" s="4">
        <v>12.963472222222224</v>
      </c>
      <c r="L1830" s="37">
        <v>16.435277777777774</v>
      </c>
      <c r="M1830" s="4">
        <v>22.952222222222222</v>
      </c>
      <c r="N1830" s="63" t="s">
        <v>27</v>
      </c>
      <c r="O1830" s="6">
        <v>901.39844400000004</v>
      </c>
      <c r="P1830" s="37" t="s">
        <v>27</v>
      </c>
      <c r="Q1830" s="7">
        <f t="shared" si="64"/>
        <v>77.880825561600005</v>
      </c>
      <c r="R1830" s="60">
        <v>295.05833333333334</v>
      </c>
      <c r="S1830" s="61">
        <v>2152.9226349999999</v>
      </c>
      <c r="T1830" s="91"/>
      <c r="U1830" s="89">
        <v>68337.613062913108</v>
      </c>
      <c r="V1830" s="77" t="s">
        <v>27</v>
      </c>
      <c r="W1830" s="80" t="s">
        <v>27</v>
      </c>
      <c r="X1830" s="86">
        <f t="shared" si="63"/>
        <v>13401.800832164377</v>
      </c>
    </row>
    <row r="1831" spans="1:24" x14ac:dyDescent="0.3">
      <c r="A1831" s="33">
        <v>2011</v>
      </c>
      <c r="B1831" s="3">
        <v>40758</v>
      </c>
      <c r="C1831" s="33">
        <v>8</v>
      </c>
      <c r="D1831" s="2">
        <v>3</v>
      </c>
      <c r="E1831" s="33">
        <v>215</v>
      </c>
      <c r="F1831" s="92">
        <v>580</v>
      </c>
      <c r="G1831" s="4">
        <v>20.098125</v>
      </c>
      <c r="H1831" s="37">
        <v>296.42708333333326</v>
      </c>
      <c r="I1831" s="4">
        <v>23.639583333333334</v>
      </c>
      <c r="J1831" s="37">
        <v>11.768750000000002</v>
      </c>
      <c r="K1831" s="4">
        <v>12.781736111111108</v>
      </c>
      <c r="L1831" s="37">
        <v>16.777152777777776</v>
      </c>
      <c r="M1831" s="4">
        <v>21.75611111111111</v>
      </c>
      <c r="N1831" s="63">
        <v>944.46698000000004</v>
      </c>
      <c r="O1831" s="6">
        <v>944.46698000000004</v>
      </c>
      <c r="P1831" s="37">
        <v>81.601947071999987</v>
      </c>
      <c r="Q1831" s="7">
        <f t="shared" si="64"/>
        <v>81.601947072000016</v>
      </c>
      <c r="R1831" s="60">
        <v>296.42708333333326</v>
      </c>
      <c r="S1831" s="61">
        <v>2162.9098562499994</v>
      </c>
      <c r="T1831" s="91"/>
      <c r="U1831" s="89">
        <v>68240.729242027533</v>
      </c>
      <c r="V1831" s="77">
        <v>3.7727853907642488E-2</v>
      </c>
      <c r="W1831" s="80">
        <v>1.1957953553307526E-3</v>
      </c>
      <c r="X1831" s="86">
        <f t="shared" si="63"/>
        <v>13483.402779236378</v>
      </c>
    </row>
    <row r="1832" spans="1:24" x14ac:dyDescent="0.3">
      <c r="A1832" s="33">
        <v>2011</v>
      </c>
      <c r="B1832" s="3">
        <v>40759</v>
      </c>
      <c r="C1832" s="33">
        <v>8</v>
      </c>
      <c r="D1832" s="2">
        <v>4</v>
      </c>
      <c r="E1832" s="33">
        <v>216</v>
      </c>
      <c r="F1832" s="92">
        <v>581</v>
      </c>
      <c r="G1832" s="4">
        <v>20.508750000000003</v>
      </c>
      <c r="H1832" s="37">
        <v>295.49166666666662</v>
      </c>
      <c r="I1832" s="4">
        <v>24.469270833333336</v>
      </c>
      <c r="J1832" s="37">
        <v>11.713888888888889</v>
      </c>
      <c r="K1832" s="4">
        <v>13.121250000000002</v>
      </c>
      <c r="L1832" s="37">
        <v>16.616249999999997</v>
      </c>
      <c r="M1832" s="4">
        <v>22.40048611111111</v>
      </c>
      <c r="N1832" s="63">
        <v>850.24671999999998</v>
      </c>
      <c r="O1832" s="6">
        <v>850.24671999999998</v>
      </c>
      <c r="P1832" s="37">
        <v>73.46131660799999</v>
      </c>
      <c r="Q1832" s="7">
        <f t="shared" si="64"/>
        <v>73.461316608000004</v>
      </c>
      <c r="R1832" s="60">
        <v>295.49166666666662</v>
      </c>
      <c r="S1832" s="61">
        <v>2156.0844949999996</v>
      </c>
      <c r="T1832" s="91"/>
      <c r="U1832" s="89">
        <v>68143.845421141959</v>
      </c>
      <c r="V1832" s="77">
        <v>3.4071631598092823E-2</v>
      </c>
      <c r="W1832" s="80">
        <v>1.0780330366446896E-3</v>
      </c>
      <c r="X1832" s="86">
        <f t="shared" si="63"/>
        <v>13556.864095844378</v>
      </c>
    </row>
    <row r="1833" spans="1:24" x14ac:dyDescent="0.3">
      <c r="A1833" s="33">
        <v>2011</v>
      </c>
      <c r="B1833" s="3">
        <v>40760</v>
      </c>
      <c r="C1833" s="33">
        <v>8</v>
      </c>
      <c r="D1833" s="2">
        <v>5</v>
      </c>
      <c r="E1833" s="33">
        <v>217</v>
      </c>
      <c r="F1833" s="92">
        <v>582</v>
      </c>
      <c r="G1833" s="4">
        <v>20.98854166666667</v>
      </c>
      <c r="H1833" s="37">
        <v>295.20416666666671</v>
      </c>
      <c r="I1833" s="4">
        <v>23.905833333333334</v>
      </c>
      <c r="J1833" s="37">
        <v>11.90875</v>
      </c>
      <c r="K1833" s="4">
        <v>13.067708333333334</v>
      </c>
      <c r="L1833" s="37">
        <v>16.494027777777774</v>
      </c>
      <c r="M1833" s="4">
        <v>22.450277777777782</v>
      </c>
      <c r="N1833" s="63" t="s">
        <v>27</v>
      </c>
      <c r="O1833" s="6">
        <v>800.88807999999995</v>
      </c>
      <c r="P1833" s="37" t="s">
        <v>27</v>
      </c>
      <c r="Q1833" s="7">
        <f t="shared" si="64"/>
        <v>69.196730111999983</v>
      </c>
      <c r="R1833" s="60">
        <v>295.20416666666671</v>
      </c>
      <c r="S1833" s="61">
        <v>2153.9867225000003</v>
      </c>
      <c r="T1833" s="91"/>
      <c r="U1833" s="89">
        <v>68046.961600256385</v>
      </c>
      <c r="V1833" s="77" t="s">
        <v>27</v>
      </c>
      <c r="W1833" s="80" t="s">
        <v>27</v>
      </c>
      <c r="X1833" s="86">
        <f t="shared" si="63"/>
        <v>13626.060825956378</v>
      </c>
    </row>
    <row r="1834" spans="1:24" x14ac:dyDescent="0.3">
      <c r="A1834" s="33">
        <v>2011</v>
      </c>
      <c r="B1834" s="3">
        <v>40761</v>
      </c>
      <c r="C1834" s="33">
        <v>8</v>
      </c>
      <c r="D1834" s="2">
        <v>6</v>
      </c>
      <c r="E1834" s="33">
        <v>218</v>
      </c>
      <c r="F1834" s="92">
        <v>583</v>
      </c>
      <c r="G1834" s="4">
        <v>22.533541666666661</v>
      </c>
      <c r="H1834" s="37">
        <v>295.55833333333334</v>
      </c>
      <c r="I1834" s="4">
        <v>25.802500000000002</v>
      </c>
      <c r="J1834" s="37">
        <v>12.176527777777777</v>
      </c>
      <c r="K1834" s="4">
        <v>13.327222222222224</v>
      </c>
      <c r="L1834" s="37">
        <v>16.100555555555555</v>
      </c>
      <c r="M1834" s="4">
        <v>22.685486111111107</v>
      </c>
      <c r="N1834" s="63" t="s">
        <v>27</v>
      </c>
      <c r="O1834" s="6">
        <v>751.52944000000002</v>
      </c>
      <c r="P1834" s="37" t="s">
        <v>27</v>
      </c>
      <c r="Q1834" s="7">
        <f t="shared" si="64"/>
        <v>64.932143616000005</v>
      </c>
      <c r="R1834" s="60">
        <v>295.55833333333334</v>
      </c>
      <c r="S1834" s="61">
        <v>2156.5709349999997</v>
      </c>
      <c r="T1834" s="91"/>
      <c r="U1834" s="89">
        <v>67950.077779370811</v>
      </c>
      <c r="V1834" s="77" t="s">
        <v>27</v>
      </c>
      <c r="W1834" s="80" t="s">
        <v>27</v>
      </c>
      <c r="X1834" s="86">
        <f t="shared" si="63"/>
        <v>13690.992969572379</v>
      </c>
    </row>
    <row r="1835" spans="1:24" x14ac:dyDescent="0.3">
      <c r="A1835" s="33">
        <v>2011</v>
      </c>
      <c r="B1835" s="3">
        <v>40762</v>
      </c>
      <c r="C1835" s="33">
        <v>8</v>
      </c>
      <c r="D1835" s="2">
        <v>7</v>
      </c>
      <c r="E1835" s="33">
        <v>219</v>
      </c>
      <c r="F1835" s="92">
        <v>584</v>
      </c>
      <c r="G1835" s="4">
        <v>22.168749999999999</v>
      </c>
      <c r="H1835" s="37">
        <v>297.20833333333331</v>
      </c>
      <c r="I1835" s="4">
        <v>25.350000000000009</v>
      </c>
      <c r="J1835" s="37">
        <v>12.416180555555556</v>
      </c>
      <c r="K1835" s="4">
        <v>13.627847222222224</v>
      </c>
      <c r="L1835" s="37">
        <v>16.024236111111108</v>
      </c>
      <c r="M1835" s="4">
        <v>22.86118055555556</v>
      </c>
      <c r="N1835" s="63" t="s">
        <v>27</v>
      </c>
      <c r="O1835" s="6">
        <v>702.17079999999999</v>
      </c>
      <c r="P1835" s="37" t="s">
        <v>27</v>
      </c>
      <c r="Q1835" s="7">
        <f t="shared" si="64"/>
        <v>60.667557119999998</v>
      </c>
      <c r="R1835" s="60">
        <v>297.20833333333331</v>
      </c>
      <c r="S1835" s="61">
        <v>2168.6103249999996</v>
      </c>
      <c r="T1835" s="91"/>
      <c r="U1835" s="89">
        <v>67853.193958485237</v>
      </c>
      <c r="V1835" s="77" t="s">
        <v>27</v>
      </c>
      <c r="W1835" s="80" t="s">
        <v>27</v>
      </c>
      <c r="X1835" s="86">
        <f t="shared" si="63"/>
        <v>13751.660526692378</v>
      </c>
    </row>
    <row r="1836" spans="1:24" x14ac:dyDescent="0.3">
      <c r="A1836" s="34">
        <v>2011</v>
      </c>
      <c r="B1836" s="11">
        <v>40763</v>
      </c>
      <c r="C1836" s="34">
        <v>8</v>
      </c>
      <c r="D1836" s="10">
        <v>8</v>
      </c>
      <c r="E1836" s="34">
        <v>220</v>
      </c>
      <c r="F1836" s="38">
        <v>585</v>
      </c>
      <c r="G1836" s="12">
        <v>20.91854166666667</v>
      </c>
      <c r="H1836" s="38">
        <v>298.29791666666665</v>
      </c>
      <c r="I1836" s="12">
        <v>24.781354166666659</v>
      </c>
      <c r="J1836" s="38">
        <v>12.520555555555555</v>
      </c>
      <c r="K1836" s="12">
        <v>13.843541666666669</v>
      </c>
      <c r="L1836" s="38">
        <v>15.702083333333334</v>
      </c>
      <c r="M1836" s="12">
        <v>22.639722222222222</v>
      </c>
      <c r="N1836" s="38">
        <v>652.81215999999995</v>
      </c>
      <c r="O1836" s="12">
        <v>652.81215999999995</v>
      </c>
      <c r="P1836" s="38">
        <v>56.402970623999998</v>
      </c>
      <c r="Q1836" s="12">
        <f t="shared" si="64"/>
        <v>56.402970623999998</v>
      </c>
      <c r="R1836" s="13">
        <v>298.29791666666665</v>
      </c>
      <c r="S1836" s="48">
        <v>2176.5605787499999</v>
      </c>
      <c r="T1836" s="13">
        <v>75707</v>
      </c>
      <c r="U1836" s="48">
        <v>67756.31013759911</v>
      </c>
      <c r="V1836" s="83">
        <v>2.5913806936810488E-2</v>
      </c>
      <c r="W1836" s="84">
        <v>8.3243863943383554E-4</v>
      </c>
      <c r="X1836" s="87">
        <f t="shared" si="63"/>
        <v>13808.063497316378</v>
      </c>
    </row>
    <row r="1837" spans="1:24" x14ac:dyDescent="0.3">
      <c r="A1837" s="33">
        <v>2011</v>
      </c>
      <c r="B1837" s="3">
        <v>40764</v>
      </c>
      <c r="C1837" s="33">
        <v>8</v>
      </c>
      <c r="D1837" s="2">
        <v>9</v>
      </c>
      <c r="E1837" s="33">
        <v>221</v>
      </c>
      <c r="F1837" s="92">
        <v>586</v>
      </c>
      <c r="G1837" s="4">
        <v>19.749791666666663</v>
      </c>
      <c r="H1837" s="37">
        <v>299.44166666666678</v>
      </c>
      <c r="I1837" s="4">
        <v>22.983958333333344</v>
      </c>
      <c r="J1837" s="37">
        <v>12.538750000000002</v>
      </c>
      <c r="K1837" s="4">
        <v>13.256180555555554</v>
      </c>
      <c r="L1837" s="37">
        <v>15.240347222222221</v>
      </c>
      <c r="M1837" s="4">
        <v>21.728888888888889</v>
      </c>
      <c r="N1837" s="63">
        <v>555.00453333333303</v>
      </c>
      <c r="O1837" s="6">
        <v>555.00453333333303</v>
      </c>
      <c r="P1837" s="37">
        <v>47.952391679999977</v>
      </c>
      <c r="Q1837" s="7">
        <f t="shared" si="64"/>
        <v>47.952391679999977</v>
      </c>
      <c r="R1837" s="60">
        <v>299.44166666666678</v>
      </c>
      <c r="S1837" s="61">
        <v>2184.906065000001</v>
      </c>
      <c r="T1837" s="91"/>
      <c r="U1837" s="89">
        <v>67756.31013759911</v>
      </c>
      <c r="V1837" s="77">
        <v>2.1947118207116128E-2</v>
      </c>
      <c r="W1837" s="80">
        <v>7.0771846316038383E-4</v>
      </c>
      <c r="X1837" s="86">
        <f t="shared" si="63"/>
        <v>13856.015888996379</v>
      </c>
    </row>
    <row r="1838" spans="1:24" x14ac:dyDescent="0.3">
      <c r="A1838" s="33">
        <v>2011</v>
      </c>
      <c r="B1838" s="3">
        <v>40765</v>
      </c>
      <c r="C1838" s="33">
        <v>8</v>
      </c>
      <c r="D1838" s="2">
        <v>10</v>
      </c>
      <c r="E1838" s="33">
        <v>222</v>
      </c>
      <c r="F1838" s="92">
        <v>587</v>
      </c>
      <c r="G1838" s="4">
        <v>17.029999999999998</v>
      </c>
      <c r="H1838" s="37">
        <v>300.78750000000002</v>
      </c>
      <c r="I1838" s="4">
        <v>19.940625000000001</v>
      </c>
      <c r="J1838" s="37">
        <v>12.802083333333334</v>
      </c>
      <c r="K1838" s="4">
        <v>13.126805555555556</v>
      </c>
      <c r="L1838" s="37">
        <v>14.887083333333331</v>
      </c>
      <c r="M1838" s="4">
        <v>20.922499999999996</v>
      </c>
      <c r="N1838" s="63">
        <v>700.08295714285703</v>
      </c>
      <c r="O1838" s="6">
        <v>700.08295714285703</v>
      </c>
      <c r="P1838" s="37">
        <v>60.487167497142842</v>
      </c>
      <c r="Q1838" s="7">
        <f t="shared" si="64"/>
        <v>60.487167497142849</v>
      </c>
      <c r="R1838" s="60">
        <v>300.78750000000002</v>
      </c>
      <c r="S1838" s="61">
        <v>2194.7260725000001</v>
      </c>
      <c r="T1838" s="91"/>
      <c r="U1838" s="89">
        <v>67756.310137599095</v>
      </c>
      <c r="V1838" s="77">
        <v>2.7560235536930697E-2</v>
      </c>
      <c r="W1838" s="80">
        <v>8.9271637393337796E-4</v>
      </c>
      <c r="X1838" s="86">
        <f t="shared" si="63"/>
        <v>13916.503056493522</v>
      </c>
    </row>
    <row r="1839" spans="1:24" x14ac:dyDescent="0.3">
      <c r="A1839" s="33">
        <v>2011</v>
      </c>
      <c r="B1839" s="3">
        <v>40766</v>
      </c>
      <c r="C1839" s="33">
        <v>8</v>
      </c>
      <c r="D1839" s="2">
        <v>11</v>
      </c>
      <c r="E1839" s="33">
        <v>223</v>
      </c>
      <c r="F1839" s="92">
        <v>588</v>
      </c>
      <c r="G1839" s="4">
        <v>16.72666666666667</v>
      </c>
      <c r="H1839" s="37">
        <v>300.31666666666666</v>
      </c>
      <c r="I1839" s="4">
        <v>19.892812499999998</v>
      </c>
      <c r="J1839" s="37">
        <v>12.832152777777779</v>
      </c>
      <c r="K1839" s="4">
        <v>12.904791666666666</v>
      </c>
      <c r="L1839" s="37">
        <v>14.343611111111111</v>
      </c>
      <c r="M1839" s="4">
        <v>20.086666666666662</v>
      </c>
      <c r="N1839" s="63" t="s">
        <v>27</v>
      </c>
      <c r="O1839" s="6">
        <v>676.35017857142896</v>
      </c>
      <c r="P1839" s="37" t="s">
        <v>27</v>
      </c>
      <c r="Q1839" s="7">
        <f t="shared" si="64"/>
        <v>58.436655428571463</v>
      </c>
      <c r="R1839" s="60">
        <v>300.31666666666666</v>
      </c>
      <c r="S1839" s="61">
        <v>2191.2905899999996</v>
      </c>
      <c r="T1839" s="91"/>
      <c r="U1839" s="89">
        <v>67756.310137599095</v>
      </c>
      <c r="V1839" s="77" t="s">
        <v>27</v>
      </c>
      <c r="W1839" s="80" t="s">
        <v>27</v>
      </c>
      <c r="X1839" s="86">
        <f t="shared" si="63"/>
        <v>13974.939711922094</v>
      </c>
    </row>
    <row r="1840" spans="1:24" x14ac:dyDescent="0.3">
      <c r="A1840" s="33">
        <v>2011</v>
      </c>
      <c r="B1840" s="3">
        <v>40767</v>
      </c>
      <c r="C1840" s="33">
        <v>8</v>
      </c>
      <c r="D1840" s="2">
        <v>12</v>
      </c>
      <c r="E1840" s="33">
        <v>224</v>
      </c>
      <c r="F1840" s="92">
        <v>589</v>
      </c>
      <c r="G1840" s="4">
        <v>19.26520833333333</v>
      </c>
      <c r="H1840" s="37">
        <v>299.69166666666666</v>
      </c>
      <c r="I1840" s="4">
        <v>22.929270833333327</v>
      </c>
      <c r="J1840" s="37">
        <v>12.754513888888887</v>
      </c>
      <c r="K1840" s="4">
        <v>12.833194444444446</v>
      </c>
      <c r="L1840" s="37">
        <v>14.111805555555556</v>
      </c>
      <c r="M1840" s="4">
        <v>20.780416666666664</v>
      </c>
      <c r="N1840" s="63">
        <v>652.61739999999998</v>
      </c>
      <c r="O1840" s="6">
        <v>652.61739999999998</v>
      </c>
      <c r="P1840" s="37">
        <v>56.386143359999998</v>
      </c>
      <c r="Q1840" s="7">
        <f t="shared" si="64"/>
        <v>56.386143359999998</v>
      </c>
      <c r="R1840" s="60">
        <v>299.69166666666666</v>
      </c>
      <c r="S1840" s="61">
        <v>2186.7302149999996</v>
      </c>
      <c r="T1840" s="91"/>
      <c r="U1840" s="89">
        <v>67756.310137599095</v>
      </c>
      <c r="V1840" s="77">
        <v>2.5785596674530793E-2</v>
      </c>
      <c r="W1840" s="80">
        <v>8.3219028966440717E-4</v>
      </c>
      <c r="X1840" s="86">
        <f t="shared" si="63"/>
        <v>14031.325855282093</v>
      </c>
    </row>
    <row r="1841" spans="1:24" x14ac:dyDescent="0.3">
      <c r="A1841" s="33">
        <v>2011</v>
      </c>
      <c r="B1841" s="3">
        <v>40768</v>
      </c>
      <c r="C1841" s="33">
        <v>8</v>
      </c>
      <c r="D1841" s="2">
        <v>13</v>
      </c>
      <c r="E1841" s="33">
        <v>225</v>
      </c>
      <c r="F1841" s="92">
        <v>590</v>
      </c>
      <c r="G1841" s="4">
        <v>20.208333333333329</v>
      </c>
      <c r="H1841" s="37">
        <v>299.55</v>
      </c>
      <c r="I1841" s="4">
        <v>22.899791666666662</v>
      </c>
      <c r="J1841" s="37">
        <v>12.734236111111114</v>
      </c>
      <c r="K1841" s="4">
        <v>12.743819444444446</v>
      </c>
      <c r="L1841" s="37">
        <v>14.036805555555558</v>
      </c>
      <c r="M1841" s="4">
        <v>20.985069444444449</v>
      </c>
      <c r="N1841" s="63">
        <v>770.31259</v>
      </c>
      <c r="O1841" s="6">
        <v>770.31259</v>
      </c>
      <c r="P1841" s="37">
        <v>66.555007775999997</v>
      </c>
      <c r="Q1841" s="7">
        <f t="shared" si="64"/>
        <v>66.555007775999997</v>
      </c>
      <c r="R1841" s="60">
        <v>299.55</v>
      </c>
      <c r="S1841" s="61">
        <v>2185.6965299999997</v>
      </c>
      <c r="T1841" s="91"/>
      <c r="U1841" s="89">
        <v>67756.310137599095</v>
      </c>
      <c r="V1841" s="77">
        <v>3.0450250921156014E-2</v>
      </c>
      <c r="W1841" s="80">
        <v>9.8227025115211401E-4</v>
      </c>
      <c r="X1841" s="86">
        <f t="shared" si="63"/>
        <v>14097.880863058093</v>
      </c>
    </row>
    <row r="1842" spans="1:24" x14ac:dyDescent="0.3">
      <c r="A1842" s="33">
        <v>2011</v>
      </c>
      <c r="B1842" s="3">
        <v>40769</v>
      </c>
      <c r="C1842" s="33">
        <v>8</v>
      </c>
      <c r="D1842" s="2">
        <v>14</v>
      </c>
      <c r="E1842" s="33">
        <v>226</v>
      </c>
      <c r="F1842" s="92">
        <v>591</v>
      </c>
      <c r="G1842" s="4">
        <v>17.712916666666668</v>
      </c>
      <c r="H1842" s="37">
        <v>301.78125</v>
      </c>
      <c r="I1842" s="4">
        <v>20.678333333333335</v>
      </c>
      <c r="J1842" s="37">
        <v>12.746527777777777</v>
      </c>
      <c r="K1842" s="4">
        <v>12.77361111111111</v>
      </c>
      <c r="L1842" s="37">
        <v>13.934305555555554</v>
      </c>
      <c r="M1842" s="4">
        <v>19.997291666666666</v>
      </c>
      <c r="N1842" s="63">
        <v>807.01456666666695</v>
      </c>
      <c r="O1842" s="6">
        <v>807.01456666666695</v>
      </c>
      <c r="P1842" s="37">
        <v>69.726058560000013</v>
      </c>
      <c r="Q1842" s="7">
        <f t="shared" si="64"/>
        <v>69.726058560000013</v>
      </c>
      <c r="R1842" s="60">
        <v>301.78125</v>
      </c>
      <c r="S1842" s="61">
        <v>2201.9770687499999</v>
      </c>
      <c r="T1842" s="91"/>
      <c r="U1842" s="89">
        <v>67756.310137599095</v>
      </c>
      <c r="V1842" s="77">
        <v>3.1665206486269873E-2</v>
      </c>
      <c r="W1842" s="80">
        <v>1.0290710698147637E-3</v>
      </c>
      <c r="X1842" s="86">
        <f t="shared" si="63"/>
        <v>14167.606921618093</v>
      </c>
    </row>
    <row r="1843" spans="1:24" x14ac:dyDescent="0.3">
      <c r="A1843" s="33">
        <v>2011</v>
      </c>
      <c r="B1843" s="3">
        <v>40770</v>
      </c>
      <c r="C1843" s="33">
        <v>8</v>
      </c>
      <c r="D1843" s="2">
        <v>15</v>
      </c>
      <c r="E1843" s="33">
        <v>227</v>
      </c>
      <c r="F1843" s="92">
        <v>592</v>
      </c>
      <c r="G1843" s="4">
        <v>19.424375000000001</v>
      </c>
      <c r="H1843" s="37">
        <v>304.7291666666668</v>
      </c>
      <c r="I1843" s="4">
        <v>22.337187499999999</v>
      </c>
      <c r="J1843" s="37">
        <v>12.818402777777777</v>
      </c>
      <c r="K1843" s="4">
        <v>12.893611111111113</v>
      </c>
      <c r="L1843" s="37">
        <v>14.016527777777776</v>
      </c>
      <c r="M1843" s="4">
        <v>20.17347222222222</v>
      </c>
      <c r="N1843" s="63">
        <v>908.34270000000004</v>
      </c>
      <c r="O1843" s="6">
        <v>908.34270000000004</v>
      </c>
      <c r="P1843" s="37">
        <v>78.480809280000003</v>
      </c>
      <c r="Q1843" s="7">
        <f t="shared" si="64"/>
        <v>78.480809280000003</v>
      </c>
      <c r="R1843" s="60">
        <v>304.7291666666668</v>
      </c>
      <c r="S1843" s="61">
        <v>2223.486837500001</v>
      </c>
      <c r="T1843" s="91"/>
      <c r="U1843" s="89">
        <v>67756.310137599095</v>
      </c>
      <c r="V1843" s="77">
        <v>3.5296277880484631E-2</v>
      </c>
      <c r="W1843" s="80">
        <v>1.1582804482803397E-3</v>
      </c>
      <c r="X1843" s="86">
        <f t="shared" si="63"/>
        <v>14246.087730898093</v>
      </c>
    </row>
    <row r="1844" spans="1:24" x14ac:dyDescent="0.3">
      <c r="A1844" s="33">
        <v>2011</v>
      </c>
      <c r="B1844" s="3">
        <v>40771</v>
      </c>
      <c r="C1844" s="33">
        <v>8</v>
      </c>
      <c r="D1844" s="2">
        <v>16</v>
      </c>
      <c r="E1844" s="33">
        <v>228</v>
      </c>
      <c r="F1844" s="92">
        <v>593</v>
      </c>
      <c r="G1844" s="4">
        <v>19.904791666666664</v>
      </c>
      <c r="H1844" s="37">
        <v>302.95833333333343</v>
      </c>
      <c r="I1844" s="4">
        <v>22.990000000000002</v>
      </c>
      <c r="J1844" s="37">
        <v>12.975069444444445</v>
      </c>
      <c r="K1844" s="4">
        <v>13.02048611111111</v>
      </c>
      <c r="L1844" s="37">
        <v>14.015555555555556</v>
      </c>
      <c r="M1844" s="4">
        <v>20.888750000000002</v>
      </c>
      <c r="N1844" s="63" t="s">
        <v>27</v>
      </c>
      <c r="O1844" s="6">
        <v>824.35045227272701</v>
      </c>
      <c r="P1844" s="37" t="s">
        <v>27</v>
      </c>
      <c r="Q1844" s="7">
        <f t="shared" si="64"/>
        <v>71.223879076363602</v>
      </c>
      <c r="R1844" s="60">
        <v>302.95833333333343</v>
      </c>
      <c r="S1844" s="61">
        <v>2210.5657750000009</v>
      </c>
      <c r="T1844" s="91"/>
      <c r="U1844" s="89">
        <v>67756.310137599095</v>
      </c>
      <c r="V1844" s="77" t="s">
        <v>27</v>
      </c>
      <c r="W1844" s="80" t="s">
        <v>27</v>
      </c>
      <c r="X1844" s="86">
        <f t="shared" si="63"/>
        <v>14317.311609974457</v>
      </c>
    </row>
    <row r="1845" spans="1:24" x14ac:dyDescent="0.3">
      <c r="A1845" s="33">
        <v>2011</v>
      </c>
      <c r="B1845" s="3">
        <v>40772</v>
      </c>
      <c r="C1845" s="33">
        <v>8</v>
      </c>
      <c r="D1845" s="2">
        <v>17</v>
      </c>
      <c r="E1845" s="33">
        <v>229</v>
      </c>
      <c r="F1845" s="92">
        <v>594</v>
      </c>
      <c r="G1845" s="4">
        <v>20.345000000000002</v>
      </c>
      <c r="H1845" s="37">
        <v>302.36874999999998</v>
      </c>
      <c r="I1845" s="4">
        <v>22.337395833333336</v>
      </c>
      <c r="J1845" s="37">
        <v>13.075069444444445</v>
      </c>
      <c r="K1845" s="4">
        <v>13.074239066193853</v>
      </c>
      <c r="L1845" s="37">
        <v>14.001906028368792</v>
      </c>
      <c r="M1845" s="4">
        <v>21.173407210401891</v>
      </c>
      <c r="N1845" s="63">
        <v>740.35820454545501</v>
      </c>
      <c r="O1845" s="6">
        <v>740.35820454545501</v>
      </c>
      <c r="P1845" s="37">
        <v>63.966948872727308</v>
      </c>
      <c r="Q1845" s="7">
        <f t="shared" si="64"/>
        <v>63.966948872727315</v>
      </c>
      <c r="R1845" s="60">
        <v>302.36874999999998</v>
      </c>
      <c r="S1845" s="61">
        <v>2206.2638212499996</v>
      </c>
      <c r="T1845" s="91"/>
      <c r="U1845" s="89">
        <v>67756.310137599095</v>
      </c>
      <c r="V1845" s="77">
        <v>2.8993336271310313E-2</v>
      </c>
      <c r="W1845" s="80">
        <v>9.4407367731246916E-4</v>
      </c>
      <c r="X1845" s="86">
        <f t="shared" si="63"/>
        <v>14381.278558847183</v>
      </c>
    </row>
    <row r="1846" spans="1:24" x14ac:dyDescent="0.3">
      <c r="A1846" s="33">
        <v>2011</v>
      </c>
      <c r="B1846" s="3">
        <v>40773</v>
      </c>
      <c r="C1846" s="33">
        <v>8</v>
      </c>
      <c r="D1846" s="2">
        <v>18</v>
      </c>
      <c r="E1846" s="33">
        <v>230</v>
      </c>
      <c r="F1846" s="92">
        <v>595</v>
      </c>
      <c r="G1846" s="4">
        <v>20.743958333333328</v>
      </c>
      <c r="H1846" s="37">
        <v>302.05833333333334</v>
      </c>
      <c r="I1846" s="4">
        <v>23.494166666666661</v>
      </c>
      <c r="J1846" s="37">
        <v>13.091319444444446</v>
      </c>
      <c r="K1846" s="4">
        <v>13.174999999999999</v>
      </c>
      <c r="L1846" s="37">
        <v>13.939999999999998</v>
      </c>
      <c r="M1846" s="4">
        <v>21.408749999999998</v>
      </c>
      <c r="N1846" s="63">
        <v>813.53443636363602</v>
      </c>
      <c r="O1846" s="6">
        <v>813.53443636363602</v>
      </c>
      <c r="P1846" s="37">
        <v>70.28937530181814</v>
      </c>
      <c r="Q1846" s="7">
        <f t="shared" si="64"/>
        <v>70.289375301818168</v>
      </c>
      <c r="R1846" s="60">
        <v>302.05833333333334</v>
      </c>
      <c r="S1846" s="61">
        <v>2203.9988349999999</v>
      </c>
      <c r="T1846" s="91"/>
      <c r="U1846" s="89">
        <v>67756.310137599095</v>
      </c>
      <c r="V1846" s="77">
        <v>3.189174793815993E-2</v>
      </c>
      <c r="W1846" s="80">
        <v>1.0373849337290491E-3</v>
      </c>
      <c r="X1846" s="86">
        <f t="shared" si="63"/>
        <v>14451.567934149001</v>
      </c>
    </row>
    <row r="1847" spans="1:24" x14ac:dyDescent="0.3">
      <c r="A1847" s="33">
        <v>2011</v>
      </c>
      <c r="B1847" s="3">
        <v>40774</v>
      </c>
      <c r="C1847" s="33">
        <v>8</v>
      </c>
      <c r="D1847" s="2">
        <v>19</v>
      </c>
      <c r="E1847" s="33">
        <v>231</v>
      </c>
      <c r="F1847" s="92">
        <v>596</v>
      </c>
      <c r="G1847" s="4">
        <v>20.833958333333332</v>
      </c>
      <c r="H1847" s="37">
        <v>301.53749999999997</v>
      </c>
      <c r="I1847" s="4">
        <v>23.719895833333339</v>
      </c>
      <c r="J1847" s="37">
        <v>13.160763888888889</v>
      </c>
      <c r="K1847" s="4">
        <v>13.223541666666664</v>
      </c>
      <c r="L1847" s="37">
        <v>13.787569444444443</v>
      </c>
      <c r="M1847" s="4">
        <v>21.207013888888884</v>
      </c>
      <c r="N1847" s="63">
        <v>529.20735000000002</v>
      </c>
      <c r="O1847" s="6">
        <v>529.20735000000002</v>
      </c>
      <c r="P1847" s="37">
        <v>45.723515039999995</v>
      </c>
      <c r="Q1847" s="7">
        <f t="shared" si="64"/>
        <v>45.723515040000009</v>
      </c>
      <c r="R1847" s="60">
        <v>301.53749999999997</v>
      </c>
      <c r="S1847" s="61">
        <v>2200.1985224999999</v>
      </c>
      <c r="T1847" s="91"/>
      <c r="U1847" s="89">
        <v>67756.310137599095</v>
      </c>
      <c r="V1847" s="77">
        <v>2.0781540652998053E-2</v>
      </c>
      <c r="W1847" s="80">
        <v>6.7482297880662283E-4</v>
      </c>
      <c r="X1847" s="86">
        <f t="shared" si="63"/>
        <v>14497.291449189001</v>
      </c>
    </row>
    <row r="1848" spans="1:24" x14ac:dyDescent="0.3">
      <c r="A1848" s="33">
        <v>2011</v>
      </c>
      <c r="B1848" s="3">
        <v>40775</v>
      </c>
      <c r="C1848" s="33">
        <v>8</v>
      </c>
      <c r="D1848" s="2">
        <v>20</v>
      </c>
      <c r="E1848" s="33">
        <v>232</v>
      </c>
      <c r="F1848" s="92">
        <v>597</v>
      </c>
      <c r="G1848" s="4">
        <v>19.874999999999996</v>
      </c>
      <c r="H1848" s="37">
        <v>302.32083333333333</v>
      </c>
      <c r="I1848" s="4">
        <v>21.805416666666666</v>
      </c>
      <c r="J1848" s="37">
        <v>13.266458333333334</v>
      </c>
      <c r="K1848" s="4">
        <v>13.303541666666666</v>
      </c>
      <c r="L1848" s="37">
        <v>13.865625000000001</v>
      </c>
      <c r="M1848" s="4">
        <v>20.489861111111111</v>
      </c>
      <c r="N1848" s="63">
        <v>835.58301500000005</v>
      </c>
      <c r="O1848" s="6">
        <v>835.58301500000005</v>
      </c>
      <c r="P1848" s="37">
        <v>72.194372496</v>
      </c>
      <c r="Q1848" s="7">
        <f t="shared" si="64"/>
        <v>72.194372496</v>
      </c>
      <c r="R1848" s="60">
        <v>302.32083333333333</v>
      </c>
      <c r="S1848" s="61">
        <v>2205.9141924999999</v>
      </c>
      <c r="T1848" s="91"/>
      <c r="U1848" s="89">
        <v>67756.310137599095</v>
      </c>
      <c r="V1848" s="77">
        <v>3.272764314290072E-2</v>
      </c>
      <c r="W1848" s="80">
        <v>1.0655003548656666E-3</v>
      </c>
      <c r="X1848" s="86">
        <f t="shared" ref="X1848:X1911" si="65">X1847+Q1848</f>
        <v>14569.485821685001</v>
      </c>
    </row>
    <row r="1849" spans="1:24" x14ac:dyDescent="0.3">
      <c r="A1849" s="33">
        <v>2011</v>
      </c>
      <c r="B1849" s="3">
        <v>40776</v>
      </c>
      <c r="C1849" s="33">
        <v>8</v>
      </c>
      <c r="D1849" s="2">
        <v>21</v>
      </c>
      <c r="E1849" s="33">
        <v>233</v>
      </c>
      <c r="F1849" s="92">
        <v>598</v>
      </c>
      <c r="G1849" s="4">
        <v>16.355833333333333</v>
      </c>
      <c r="H1849" s="37">
        <v>307.23749999999995</v>
      </c>
      <c r="I1849" s="4">
        <v>19.315520833333338</v>
      </c>
      <c r="J1849" s="37">
        <v>13.414722222222219</v>
      </c>
      <c r="K1849" s="4">
        <v>13.431527777777781</v>
      </c>
      <c r="L1849" s="37">
        <v>13.966527777777776</v>
      </c>
      <c r="M1849" s="4">
        <v>19.229861111111109</v>
      </c>
      <c r="N1849" s="63">
        <v>577.14801666666699</v>
      </c>
      <c r="O1849" s="6">
        <v>577.14801666666699</v>
      </c>
      <c r="P1849" s="37">
        <v>49.865588640000027</v>
      </c>
      <c r="Q1849" s="7">
        <f t="shared" si="64"/>
        <v>49.865588640000027</v>
      </c>
      <c r="R1849" s="60">
        <v>307.23749999999995</v>
      </c>
      <c r="S1849" s="61">
        <v>2241.7891424999993</v>
      </c>
      <c r="T1849" s="91"/>
      <c r="U1849" s="89">
        <v>67756.310137599095</v>
      </c>
      <c r="V1849" s="77">
        <v>2.2243656949997938E-2</v>
      </c>
      <c r="W1849" s="80">
        <v>7.3595490277928799E-4</v>
      </c>
      <c r="X1849" s="86">
        <f t="shared" si="65"/>
        <v>14619.351410325</v>
      </c>
    </row>
    <row r="1850" spans="1:24" x14ac:dyDescent="0.3">
      <c r="A1850" s="33">
        <v>2011</v>
      </c>
      <c r="B1850" s="3">
        <v>40777</v>
      </c>
      <c r="C1850" s="33">
        <v>8</v>
      </c>
      <c r="D1850" s="2">
        <v>22</v>
      </c>
      <c r="E1850" s="33">
        <v>234</v>
      </c>
      <c r="F1850" s="92">
        <v>599</v>
      </c>
      <c r="G1850" s="4">
        <v>15.078750000000005</v>
      </c>
      <c r="H1850" s="37">
        <v>307.38333333333327</v>
      </c>
      <c r="I1850" s="4">
        <v>18.384374999999999</v>
      </c>
      <c r="J1850" s="37">
        <v>13.452708333333332</v>
      </c>
      <c r="K1850" s="4">
        <v>13.511736111111111</v>
      </c>
      <c r="L1850" s="37">
        <v>13.963263888888894</v>
      </c>
      <c r="M1850" s="4">
        <v>18.484097222222221</v>
      </c>
      <c r="N1850" s="63">
        <v>522.45322857142901</v>
      </c>
      <c r="O1850" s="6">
        <v>522.45322857142901</v>
      </c>
      <c r="P1850" s="37">
        <v>45.139958948571461</v>
      </c>
      <c r="Q1850" s="7">
        <f t="shared" si="64"/>
        <v>45.139958948571476</v>
      </c>
      <c r="R1850" s="60">
        <v>307.38333333333327</v>
      </c>
      <c r="S1850" s="61">
        <v>2242.8532299999993</v>
      </c>
      <c r="T1850" s="91"/>
      <c r="U1850" s="89">
        <v>67756.310137599095</v>
      </c>
      <c r="V1850" s="77">
        <v>2.0126131458263755E-2</v>
      </c>
      <c r="W1850" s="80">
        <v>6.6621040692596025E-4</v>
      </c>
      <c r="X1850" s="86">
        <f t="shared" si="65"/>
        <v>14664.491369273572</v>
      </c>
    </row>
    <row r="1851" spans="1:24" x14ac:dyDescent="0.3">
      <c r="A1851" s="33">
        <v>2011</v>
      </c>
      <c r="B1851" s="3">
        <v>40778</v>
      </c>
      <c r="C1851" s="33">
        <v>8</v>
      </c>
      <c r="D1851" s="2">
        <v>23</v>
      </c>
      <c r="E1851" s="33">
        <v>235</v>
      </c>
      <c r="F1851" s="92">
        <v>600</v>
      </c>
      <c r="G1851" s="4">
        <v>18.088333333333338</v>
      </c>
      <c r="H1851" s="37">
        <v>306.98958333333337</v>
      </c>
      <c r="I1851" s="4">
        <v>20.270208333333336</v>
      </c>
      <c r="J1851" s="37">
        <v>13.409305555555555</v>
      </c>
      <c r="K1851" s="4">
        <v>13.496666666666663</v>
      </c>
      <c r="L1851" s="37">
        <v>13.861527777777775</v>
      </c>
      <c r="M1851" s="4">
        <v>19.448125000000001</v>
      </c>
      <c r="N1851" s="63">
        <v>977.93057027027101</v>
      </c>
      <c r="O1851" s="6">
        <v>977.93057027027101</v>
      </c>
      <c r="P1851" s="37">
        <v>84.49320127135141</v>
      </c>
      <c r="Q1851" s="7">
        <f t="shared" si="64"/>
        <v>84.49320127135141</v>
      </c>
      <c r="R1851" s="60">
        <v>306.98958333333337</v>
      </c>
      <c r="S1851" s="61">
        <v>2239.9801937500001</v>
      </c>
      <c r="T1851" s="91"/>
      <c r="U1851" s="89">
        <v>67756.310137599095</v>
      </c>
      <c r="V1851" s="77">
        <v>3.7720512666631879E-2</v>
      </c>
      <c r="W1851" s="80">
        <v>1.2470159768110621E-3</v>
      </c>
      <c r="X1851" s="86">
        <f t="shared" si="65"/>
        <v>14748.984570544922</v>
      </c>
    </row>
    <row r="1852" spans="1:24" x14ac:dyDescent="0.3">
      <c r="A1852" s="33">
        <v>2011</v>
      </c>
      <c r="B1852" s="3">
        <v>40779</v>
      </c>
      <c r="C1852" s="33">
        <v>8</v>
      </c>
      <c r="D1852" s="2">
        <v>24</v>
      </c>
      <c r="E1852" s="33">
        <v>236</v>
      </c>
      <c r="F1852" s="92">
        <v>601</v>
      </c>
      <c r="G1852" s="4">
        <v>20.384583333333335</v>
      </c>
      <c r="H1852" s="37">
        <v>308.81875000000002</v>
      </c>
      <c r="I1852" s="4">
        <v>22.380625000000002</v>
      </c>
      <c r="J1852" s="37">
        <v>13.475833333333334</v>
      </c>
      <c r="K1852" s="4">
        <v>13.61284722222222</v>
      </c>
      <c r="L1852" s="37">
        <v>13.860624999999997</v>
      </c>
      <c r="M1852" s="4">
        <v>20.017083333333332</v>
      </c>
      <c r="N1852" s="63">
        <v>1010.58221914894</v>
      </c>
      <c r="O1852" s="6">
        <v>1010.58221914894</v>
      </c>
      <c r="P1852" s="37">
        <v>87.31430373446841</v>
      </c>
      <c r="Q1852" s="7">
        <f t="shared" si="64"/>
        <v>87.31430373446841</v>
      </c>
      <c r="R1852" s="60">
        <v>308.81875000000002</v>
      </c>
      <c r="S1852" s="61">
        <v>2253.3268912500002</v>
      </c>
      <c r="T1852" s="91"/>
      <c r="U1852" s="89">
        <v>67756.310137599095</v>
      </c>
      <c r="V1852" s="77">
        <v>3.8749062141637189E-2</v>
      </c>
      <c r="W1852" s="80">
        <v>1.2886519876473654E-3</v>
      </c>
      <c r="X1852" s="86">
        <f t="shared" si="65"/>
        <v>14836.298874279391</v>
      </c>
    </row>
    <row r="1853" spans="1:24" x14ac:dyDescent="0.3">
      <c r="A1853" s="33">
        <v>2011</v>
      </c>
      <c r="B1853" s="3">
        <v>40780</v>
      </c>
      <c r="C1853" s="33">
        <v>8</v>
      </c>
      <c r="D1853" s="2">
        <v>25</v>
      </c>
      <c r="E1853" s="33">
        <v>237</v>
      </c>
      <c r="F1853" s="92">
        <v>602</v>
      </c>
      <c r="G1853" s="4">
        <v>17.811041666666664</v>
      </c>
      <c r="H1853" s="37">
        <v>311.31041666666658</v>
      </c>
      <c r="I1853" s="4">
        <v>21.296249999999993</v>
      </c>
      <c r="J1853" s="37">
        <v>13.56159722222222</v>
      </c>
      <c r="K1853" s="4">
        <v>13.653611111111111</v>
      </c>
      <c r="L1853" s="37">
        <v>13.889583333333336</v>
      </c>
      <c r="M1853" s="4">
        <v>20.467291666666668</v>
      </c>
      <c r="N1853" s="63">
        <v>895.76403333333303</v>
      </c>
      <c r="O1853" s="6">
        <v>895.76403333333303</v>
      </c>
      <c r="P1853" s="37">
        <v>77.394012479999972</v>
      </c>
      <c r="Q1853" s="7">
        <f t="shared" si="64"/>
        <v>77.394012479999972</v>
      </c>
      <c r="R1853" s="60">
        <v>311.31041666666658</v>
      </c>
      <c r="S1853" s="61">
        <v>2271.5075862499993</v>
      </c>
      <c r="T1853" s="91"/>
      <c r="U1853" s="89">
        <v>67756.310137599095</v>
      </c>
      <c r="V1853" s="77">
        <v>3.4071650452978976E-2</v>
      </c>
      <c r="W1853" s="80">
        <v>1.1422406610222531E-3</v>
      </c>
      <c r="X1853" s="86">
        <f t="shared" si="65"/>
        <v>14913.692886759391</v>
      </c>
    </row>
    <row r="1854" spans="1:24" x14ac:dyDescent="0.3">
      <c r="A1854" s="33">
        <v>2011</v>
      </c>
      <c r="B1854" s="3">
        <v>40781</v>
      </c>
      <c r="C1854" s="33">
        <v>8</v>
      </c>
      <c r="D1854" s="2">
        <v>26</v>
      </c>
      <c r="E1854" s="33">
        <v>238</v>
      </c>
      <c r="F1854" s="92">
        <v>603</v>
      </c>
      <c r="G1854" s="4">
        <v>19.410208333333333</v>
      </c>
      <c r="H1854" s="37">
        <v>309.08125000000007</v>
      </c>
      <c r="I1854" s="4">
        <v>22.87135416666667</v>
      </c>
      <c r="J1854" s="37">
        <v>13.632500000000002</v>
      </c>
      <c r="K1854" s="4">
        <v>13.727569444444446</v>
      </c>
      <c r="L1854" s="37">
        <v>13.881388888888891</v>
      </c>
      <c r="M1854" s="4">
        <v>20.379652777777778</v>
      </c>
      <c r="N1854" s="63">
        <v>810.88789999999995</v>
      </c>
      <c r="O1854" s="6">
        <v>810.88789999999995</v>
      </c>
      <c r="P1854" s="37">
        <v>70.060714559999994</v>
      </c>
      <c r="Q1854" s="7">
        <f t="shared" si="64"/>
        <v>70.060714560000008</v>
      </c>
      <c r="R1854" s="60">
        <v>309.08125000000007</v>
      </c>
      <c r="S1854" s="61">
        <v>2255.2422487500003</v>
      </c>
      <c r="T1854" s="91"/>
      <c r="U1854" s="89">
        <v>67756.310137599095</v>
      </c>
      <c r="V1854" s="77">
        <v>3.1065715711397358E-2</v>
      </c>
      <c r="W1854" s="80">
        <v>1.034010181748698E-3</v>
      </c>
      <c r="X1854" s="86">
        <f t="shared" si="65"/>
        <v>14983.753601319391</v>
      </c>
    </row>
    <row r="1855" spans="1:24" x14ac:dyDescent="0.3">
      <c r="A1855" s="33">
        <v>2011</v>
      </c>
      <c r="B1855" s="3">
        <v>40782</v>
      </c>
      <c r="C1855" s="33">
        <v>8</v>
      </c>
      <c r="D1855" s="2">
        <v>27</v>
      </c>
      <c r="E1855" s="33">
        <v>239</v>
      </c>
      <c r="F1855" s="92">
        <v>604</v>
      </c>
      <c r="G1855" s="4">
        <v>19.224375000000002</v>
      </c>
      <c r="H1855" s="37">
        <v>309.57499999999999</v>
      </c>
      <c r="I1855" s="4">
        <v>22.753437499999997</v>
      </c>
      <c r="J1855" s="37">
        <v>13.716249999999997</v>
      </c>
      <c r="K1855" s="4">
        <v>13.833194444444445</v>
      </c>
      <c r="L1855" s="37">
        <v>13.939583333333337</v>
      </c>
      <c r="M1855" s="4">
        <v>20.176666666666666</v>
      </c>
      <c r="N1855" s="63">
        <v>1118.06406153846</v>
      </c>
      <c r="O1855" s="6">
        <v>1118.06406153846</v>
      </c>
      <c r="P1855" s="37">
        <v>96.600734916922931</v>
      </c>
      <c r="Q1855" s="7">
        <f t="shared" si="64"/>
        <v>96.600734916922931</v>
      </c>
      <c r="R1855" s="60">
        <v>309.57499999999999</v>
      </c>
      <c r="S1855" s="61">
        <v>2258.8449449999998</v>
      </c>
      <c r="T1855" s="91"/>
      <c r="U1855" s="89">
        <v>67756.310137599095</v>
      </c>
      <c r="V1855" s="77">
        <v>4.2765544899728801E-2</v>
      </c>
      <c r="W1855" s="80">
        <v>1.4257083173618334E-3</v>
      </c>
      <c r="X1855" s="86">
        <f t="shared" si="65"/>
        <v>15080.354336236314</v>
      </c>
    </row>
    <row r="1856" spans="1:24" x14ac:dyDescent="0.3">
      <c r="A1856" s="33">
        <v>2011</v>
      </c>
      <c r="B1856" s="3">
        <v>40783</v>
      </c>
      <c r="C1856" s="33">
        <v>8</v>
      </c>
      <c r="D1856" s="2">
        <v>28</v>
      </c>
      <c r="E1856" s="33">
        <v>240</v>
      </c>
      <c r="F1856" s="92">
        <v>605</v>
      </c>
      <c r="G1856" s="4">
        <v>16.311875000000001</v>
      </c>
      <c r="H1856" s="37">
        <v>307.83750000000003</v>
      </c>
      <c r="I1856" s="4">
        <v>18.547395833333336</v>
      </c>
      <c r="J1856" s="37">
        <v>13.775208333333332</v>
      </c>
      <c r="K1856" s="4">
        <v>13.868124999999999</v>
      </c>
      <c r="L1856" s="37">
        <v>13.973819444444445</v>
      </c>
      <c r="M1856" s="4">
        <v>19.697708333333335</v>
      </c>
      <c r="N1856" s="63">
        <v>1212.8471648648599</v>
      </c>
      <c r="O1856" s="6">
        <v>1212.8471648648599</v>
      </c>
      <c r="P1856" s="37">
        <v>104.78999504432389</v>
      </c>
      <c r="Q1856" s="7">
        <f t="shared" si="64"/>
        <v>104.78999504432389</v>
      </c>
      <c r="R1856" s="60">
        <v>307.83750000000003</v>
      </c>
      <c r="S1856" s="61">
        <v>2246.1671025000001</v>
      </c>
      <c r="T1856" s="91"/>
      <c r="U1856" s="89">
        <v>67756.310137599095</v>
      </c>
      <c r="V1856" s="77">
        <v>4.665280465006004E-2</v>
      </c>
      <c r="W1856" s="80">
        <v>1.546571748542933E-3</v>
      </c>
      <c r="X1856" s="86">
        <f t="shared" si="65"/>
        <v>15185.144331280639</v>
      </c>
    </row>
    <row r="1857" spans="1:24" x14ac:dyDescent="0.3">
      <c r="A1857" s="33">
        <v>2011</v>
      </c>
      <c r="B1857" s="3">
        <v>40784</v>
      </c>
      <c r="C1857" s="33">
        <v>8</v>
      </c>
      <c r="D1857" s="2">
        <v>29</v>
      </c>
      <c r="E1857" s="33">
        <v>241</v>
      </c>
      <c r="F1857" s="92">
        <v>606</v>
      </c>
      <c r="G1857" s="4">
        <v>16.399166666666662</v>
      </c>
      <c r="H1857" s="37">
        <v>307.65416666666664</v>
      </c>
      <c r="I1857" s="4">
        <v>19.336041666666667</v>
      </c>
      <c r="J1857" s="37">
        <v>13.838055555555551</v>
      </c>
      <c r="K1857" s="4">
        <v>13.910347222222219</v>
      </c>
      <c r="L1857" s="37">
        <v>13.999236111111108</v>
      </c>
      <c r="M1857" s="4">
        <v>18.824444444444442</v>
      </c>
      <c r="N1857" s="63">
        <v>842.17629999999997</v>
      </c>
      <c r="O1857" s="6">
        <v>842.17629999999997</v>
      </c>
      <c r="P1857" s="37">
        <v>72.764032319999984</v>
      </c>
      <c r="Q1857" s="7">
        <f t="shared" si="64"/>
        <v>72.764032320000013</v>
      </c>
      <c r="R1857" s="60">
        <v>307.65416666666664</v>
      </c>
      <c r="S1857" s="61">
        <v>2244.8293924999998</v>
      </c>
      <c r="T1857" s="91"/>
      <c r="U1857" s="89">
        <v>67756.310137599095</v>
      </c>
      <c r="V1857" s="77">
        <v>3.2414058976199006E-2</v>
      </c>
      <c r="W1857" s="80">
        <v>1.0739078348899348E-3</v>
      </c>
      <c r="X1857" s="86">
        <f t="shared" si="65"/>
        <v>15257.908363600638</v>
      </c>
    </row>
    <row r="1858" spans="1:24" x14ac:dyDescent="0.3">
      <c r="A1858" s="33">
        <v>2011</v>
      </c>
      <c r="B1858" s="3">
        <v>40785</v>
      </c>
      <c r="C1858" s="33">
        <v>8</v>
      </c>
      <c r="D1858" s="2">
        <v>30</v>
      </c>
      <c r="E1858" s="33">
        <v>242</v>
      </c>
      <c r="F1858" s="92">
        <v>607</v>
      </c>
      <c r="G1858" s="4">
        <v>18.590833333333332</v>
      </c>
      <c r="H1858" s="37">
        <v>306.95416666666671</v>
      </c>
      <c r="I1858" s="4">
        <v>21.013229166666669</v>
      </c>
      <c r="J1858" s="37">
        <v>13.958263888888892</v>
      </c>
      <c r="K1858" s="4">
        <v>14.036666666666667</v>
      </c>
      <c r="L1858" s="37">
        <v>14.138402777777776</v>
      </c>
      <c r="M1858" s="4">
        <v>18.761180555555558</v>
      </c>
      <c r="N1858" s="63">
        <v>1096.35557857143</v>
      </c>
      <c r="O1858" s="6">
        <v>1096.35557857143</v>
      </c>
      <c r="P1858" s="37">
        <v>94.725121988571544</v>
      </c>
      <c r="Q1858" s="7">
        <f t="shared" si="64"/>
        <v>94.725121988571559</v>
      </c>
      <c r="R1858" s="60">
        <v>306.95416666666671</v>
      </c>
      <c r="S1858" s="61">
        <v>2239.7217725</v>
      </c>
      <c r="T1858" s="91"/>
      <c r="U1858" s="89">
        <v>67756.310137599095</v>
      </c>
      <c r="V1858" s="77">
        <v>4.229325407808953E-2</v>
      </c>
      <c r="W1858" s="80">
        <v>1.3980265719341026E-3</v>
      </c>
      <c r="X1858" s="86">
        <f t="shared" si="65"/>
        <v>15352.633485589209</v>
      </c>
    </row>
    <row r="1859" spans="1:24" x14ac:dyDescent="0.3">
      <c r="A1859" s="33">
        <v>2011</v>
      </c>
      <c r="B1859" s="3">
        <v>40786</v>
      </c>
      <c r="C1859" s="33">
        <v>8</v>
      </c>
      <c r="D1859" s="2">
        <v>31</v>
      </c>
      <c r="E1859" s="33">
        <v>243</v>
      </c>
      <c r="F1859" s="92">
        <v>608</v>
      </c>
      <c r="G1859" s="4">
        <v>18.689999999999998</v>
      </c>
      <c r="H1859" s="37">
        <v>306.64999999999992</v>
      </c>
      <c r="I1859" s="4">
        <v>20.852812499999999</v>
      </c>
      <c r="J1859" s="37">
        <v>14.102569444444443</v>
      </c>
      <c r="K1859" s="4">
        <v>14.188472222222224</v>
      </c>
      <c r="L1859" s="37">
        <v>14.334999999999999</v>
      </c>
      <c r="M1859" s="4">
        <v>18.509930555555556</v>
      </c>
      <c r="N1859" s="63">
        <v>1197.3894</v>
      </c>
      <c r="O1859" s="6">
        <v>1197.3894</v>
      </c>
      <c r="P1859" s="37">
        <v>103.45444415999999</v>
      </c>
      <c r="Q1859" s="7">
        <f t="shared" si="64"/>
        <v>103.45444415999999</v>
      </c>
      <c r="R1859" s="60">
        <v>306.64999999999992</v>
      </c>
      <c r="S1859" s="61">
        <v>2237.5023899999997</v>
      </c>
      <c r="T1859" s="91"/>
      <c r="U1859" s="89">
        <v>67756.310137599095</v>
      </c>
      <c r="V1859" s="77">
        <v>4.6236573700374914E-2</v>
      </c>
      <c r="W1859" s="80">
        <v>1.5268606562238315E-3</v>
      </c>
      <c r="X1859" s="86">
        <f t="shared" si="65"/>
        <v>15456.087929749208</v>
      </c>
    </row>
    <row r="1860" spans="1:24" x14ac:dyDescent="0.3">
      <c r="A1860" s="33">
        <v>2011</v>
      </c>
      <c r="B1860" s="3">
        <v>40787</v>
      </c>
      <c r="C1860" s="33">
        <v>9</v>
      </c>
      <c r="D1860" s="2">
        <v>1</v>
      </c>
      <c r="E1860" s="33">
        <v>244</v>
      </c>
      <c r="F1860" s="92">
        <v>609</v>
      </c>
      <c r="G1860" s="4">
        <v>19.88</v>
      </c>
      <c r="H1860" s="37">
        <v>310.36874999999998</v>
      </c>
      <c r="I1860" s="4">
        <v>22.108229166666661</v>
      </c>
      <c r="J1860" s="37">
        <v>14.246944444444443</v>
      </c>
      <c r="K1860" s="4">
        <v>14.346805555555557</v>
      </c>
      <c r="L1860" s="37">
        <v>14.518125</v>
      </c>
      <c r="M1860" s="4">
        <v>18.265138888888888</v>
      </c>
      <c r="N1860" s="63">
        <v>997.73798260869603</v>
      </c>
      <c r="O1860" s="6">
        <v>997.73798260869603</v>
      </c>
      <c r="P1860" s="37">
        <v>86.204561697391327</v>
      </c>
      <c r="Q1860" s="7">
        <f t="shared" si="64"/>
        <v>86.204561697391327</v>
      </c>
      <c r="R1860" s="60">
        <v>310.36874999999998</v>
      </c>
      <c r="S1860" s="61">
        <v>2264.6366212499997</v>
      </c>
      <c r="T1860" s="91"/>
      <c r="U1860" s="89">
        <v>67756.310137599095</v>
      </c>
      <c r="V1860" s="77">
        <v>3.8065516069332769E-2</v>
      </c>
      <c r="W1860" s="80">
        <v>1.2722735568440435E-3</v>
      </c>
      <c r="X1860" s="86">
        <f t="shared" si="65"/>
        <v>15542.2924914466</v>
      </c>
    </row>
    <row r="1861" spans="1:24" x14ac:dyDescent="0.3">
      <c r="A1861" s="33">
        <v>2011</v>
      </c>
      <c r="B1861" s="3">
        <v>40788</v>
      </c>
      <c r="C1861" s="33">
        <v>9</v>
      </c>
      <c r="D1861" s="2">
        <v>2</v>
      </c>
      <c r="E1861" s="33">
        <v>245</v>
      </c>
      <c r="F1861" s="92">
        <v>610</v>
      </c>
      <c r="G1861" s="4">
        <v>23.842500000000005</v>
      </c>
      <c r="H1861" s="37">
        <v>313.24583333333345</v>
      </c>
      <c r="I1861" s="4">
        <v>25.316145833333334</v>
      </c>
      <c r="J1861" s="37">
        <v>14.502986111111113</v>
      </c>
      <c r="K1861" s="4">
        <v>14.626527777777776</v>
      </c>
      <c r="L1861" s="37">
        <v>14.83090277777778</v>
      </c>
      <c r="M1861" s="4">
        <v>18.911597222222223</v>
      </c>
      <c r="N1861" s="63">
        <v>1409.4364083333301</v>
      </c>
      <c r="O1861" s="6">
        <v>1409.4364083333301</v>
      </c>
      <c r="P1861" s="37">
        <v>121.77530567999972</v>
      </c>
      <c r="Q1861" s="7">
        <f t="shared" si="64"/>
        <v>121.7753056799997</v>
      </c>
      <c r="R1861" s="60">
        <v>313.24583333333345</v>
      </c>
      <c r="S1861" s="61">
        <v>2285.6295475000006</v>
      </c>
      <c r="T1861" s="91"/>
      <c r="U1861" s="89">
        <v>67756.310137599095</v>
      </c>
      <c r="V1861" s="77">
        <v>5.3278671433520962E-2</v>
      </c>
      <c r="W1861" s="80">
        <v>1.7972540923893168E-3</v>
      </c>
      <c r="X1861" s="86">
        <f t="shared" si="65"/>
        <v>15664.0677971266</v>
      </c>
    </row>
    <row r="1862" spans="1:24" x14ac:dyDescent="0.3">
      <c r="A1862" s="33">
        <v>2011</v>
      </c>
      <c r="B1862" s="3">
        <v>40789</v>
      </c>
      <c r="C1862" s="33">
        <v>9</v>
      </c>
      <c r="D1862" s="2">
        <v>3</v>
      </c>
      <c r="E1862" s="33">
        <v>246</v>
      </c>
      <c r="F1862" s="92">
        <v>611</v>
      </c>
      <c r="G1862" s="4">
        <v>24.091458333333332</v>
      </c>
      <c r="H1862" s="37">
        <v>310.53125000000006</v>
      </c>
      <c r="I1862" s="4">
        <v>25.639374999999994</v>
      </c>
      <c r="J1862" s="37">
        <v>14.709444444444443</v>
      </c>
      <c r="K1862" s="4">
        <v>14.767361111111107</v>
      </c>
      <c r="L1862" s="37">
        <v>15.047013888888889</v>
      </c>
      <c r="M1862" s="4">
        <v>19.535624999999996</v>
      </c>
      <c r="N1862" s="63">
        <v>1533.2412999999999</v>
      </c>
      <c r="O1862" s="6">
        <v>1533.2412999999999</v>
      </c>
      <c r="P1862" s="37">
        <v>132.47204832</v>
      </c>
      <c r="Q1862" s="7">
        <f t="shared" si="64"/>
        <v>132.47204832</v>
      </c>
      <c r="R1862" s="60">
        <v>310.53125000000006</v>
      </c>
      <c r="S1862" s="61">
        <v>2265.8223187500002</v>
      </c>
      <c r="T1862" s="91"/>
      <c r="U1862" s="89">
        <v>67756.310137599095</v>
      </c>
      <c r="V1862" s="77">
        <v>5.8465329440784065E-2</v>
      </c>
      <c r="W1862" s="80">
        <v>1.9551248887517132E-3</v>
      </c>
      <c r="X1862" s="86">
        <f t="shared" si="65"/>
        <v>15796.539845446599</v>
      </c>
    </row>
    <row r="1863" spans="1:24" x14ac:dyDescent="0.3">
      <c r="A1863" s="33">
        <v>2011</v>
      </c>
      <c r="B1863" s="3">
        <v>40790</v>
      </c>
      <c r="C1863" s="33">
        <v>9</v>
      </c>
      <c r="D1863" s="2">
        <v>4</v>
      </c>
      <c r="E1863" s="33">
        <v>247</v>
      </c>
      <c r="F1863" s="92">
        <v>612</v>
      </c>
      <c r="G1863" s="4">
        <v>19.590208333333333</v>
      </c>
      <c r="H1863" s="37">
        <v>310.75208333333336</v>
      </c>
      <c r="I1863" s="4">
        <v>21.942916666666669</v>
      </c>
      <c r="J1863" s="37">
        <v>15.021805555555554</v>
      </c>
      <c r="K1863" s="4">
        <v>15.117569444444449</v>
      </c>
      <c r="L1863" s="37">
        <v>15.450138888888892</v>
      </c>
      <c r="M1863" s="4">
        <v>19.280486111111113</v>
      </c>
      <c r="N1863" s="63">
        <v>1250.23711875</v>
      </c>
      <c r="O1863" s="6">
        <v>1250.23711875</v>
      </c>
      <c r="P1863" s="37">
        <v>108.02048705999999</v>
      </c>
      <c r="Q1863" s="7">
        <f t="shared" si="64"/>
        <v>108.02048706000001</v>
      </c>
      <c r="R1863" s="60">
        <v>310.75208333333336</v>
      </c>
      <c r="S1863" s="61">
        <v>2267.4336512499999</v>
      </c>
      <c r="T1863" s="91"/>
      <c r="U1863" s="89">
        <v>67756.310137599095</v>
      </c>
      <c r="V1863" s="77">
        <v>4.7639977028853753E-2</v>
      </c>
      <c r="W1863" s="80">
        <v>1.5942498468501701E-3</v>
      </c>
      <c r="X1863" s="86">
        <f t="shared" si="65"/>
        <v>15904.560332506599</v>
      </c>
    </row>
    <row r="1864" spans="1:24" x14ac:dyDescent="0.3">
      <c r="A1864" s="33">
        <v>2011</v>
      </c>
      <c r="B1864" s="3">
        <v>40791</v>
      </c>
      <c r="C1864" s="33">
        <v>9</v>
      </c>
      <c r="D1864" s="2">
        <v>5</v>
      </c>
      <c r="E1864" s="33">
        <v>248</v>
      </c>
      <c r="F1864" s="92">
        <v>613</v>
      </c>
      <c r="G1864" s="4">
        <v>12.250416666666665</v>
      </c>
      <c r="H1864" s="37">
        <v>313.66249999999997</v>
      </c>
      <c r="I1864" s="4">
        <v>15.797812500000003</v>
      </c>
      <c r="J1864" s="37">
        <v>15.344722222222222</v>
      </c>
      <c r="K1864" s="4">
        <v>15.401527777777774</v>
      </c>
      <c r="L1864" s="37">
        <v>15.761597222222221</v>
      </c>
      <c r="M1864" s="4">
        <v>17.845833333333335</v>
      </c>
      <c r="N1864" s="63">
        <v>1175.41112857143</v>
      </c>
      <c r="O1864" s="6">
        <v>1175.41112857143</v>
      </c>
      <c r="P1864" s="37">
        <v>101.55552150857154</v>
      </c>
      <c r="Q1864" s="7">
        <f t="shared" si="64"/>
        <v>101.55552150857153</v>
      </c>
      <c r="R1864" s="60">
        <v>313.66249999999997</v>
      </c>
      <c r="S1864" s="61">
        <v>2288.6697974999997</v>
      </c>
      <c r="T1864" s="91"/>
      <c r="U1864" s="89">
        <v>67756.310137599095</v>
      </c>
      <c r="V1864" s="77">
        <v>4.4373164542785712E-2</v>
      </c>
      <c r="W1864" s="80">
        <v>1.4988348878847331E-3</v>
      </c>
      <c r="X1864" s="86">
        <f t="shared" si="65"/>
        <v>16006.11585401517</v>
      </c>
    </row>
    <row r="1865" spans="1:24" x14ac:dyDescent="0.3">
      <c r="A1865" s="33">
        <v>2011</v>
      </c>
      <c r="B1865" s="3">
        <v>40792</v>
      </c>
      <c r="C1865" s="33">
        <v>9</v>
      </c>
      <c r="D1865" s="2">
        <v>6</v>
      </c>
      <c r="E1865" s="33">
        <v>249</v>
      </c>
      <c r="F1865" s="92">
        <v>614</v>
      </c>
      <c r="G1865" s="4">
        <v>11.560416666666669</v>
      </c>
      <c r="H1865" s="37">
        <v>310.65416666666664</v>
      </c>
      <c r="I1865" s="4">
        <v>15.736875000000001</v>
      </c>
      <c r="J1865" s="37">
        <v>15.485694444444443</v>
      </c>
      <c r="K1865" s="4">
        <v>15.564652777777773</v>
      </c>
      <c r="L1865" s="37">
        <v>15.858958333333334</v>
      </c>
      <c r="M1865" s="4">
        <v>16.939930555555559</v>
      </c>
      <c r="N1865" s="63">
        <v>1493.2989972222199</v>
      </c>
      <c r="O1865" s="6">
        <v>1493.2989972222199</v>
      </c>
      <c r="P1865" s="37">
        <v>129.02103335999979</v>
      </c>
      <c r="Q1865" s="7">
        <f t="shared" si="64"/>
        <v>129.02103335999979</v>
      </c>
      <c r="R1865" s="60">
        <v>310.65416666666664</v>
      </c>
      <c r="S1865" s="61">
        <v>2266.7191924999997</v>
      </c>
      <c r="T1865" s="91"/>
      <c r="U1865" s="89">
        <v>67756.310137599095</v>
      </c>
      <c r="V1865" s="77">
        <v>5.6919725119413886E-2</v>
      </c>
      <c r="W1865" s="80">
        <v>1.9041921423699826E-3</v>
      </c>
      <c r="X1865" s="86">
        <f t="shared" si="65"/>
        <v>16135.136887375169</v>
      </c>
    </row>
    <row r="1866" spans="1:24" x14ac:dyDescent="0.3">
      <c r="A1866" s="33">
        <v>2011</v>
      </c>
      <c r="B1866" s="3">
        <v>40793</v>
      </c>
      <c r="C1866" s="33">
        <v>9</v>
      </c>
      <c r="D1866" s="2">
        <v>7</v>
      </c>
      <c r="E1866" s="33">
        <v>250</v>
      </c>
      <c r="F1866" s="92">
        <v>615</v>
      </c>
      <c r="G1866" s="4">
        <v>14.331041666666666</v>
      </c>
      <c r="H1866" s="37">
        <v>310.34374999999983</v>
      </c>
      <c r="I1866" s="4">
        <v>16.6678125</v>
      </c>
      <c r="J1866" s="37">
        <v>15.511249999999995</v>
      </c>
      <c r="K1866" s="4">
        <v>15.517361111111112</v>
      </c>
      <c r="L1866" s="37">
        <v>15.868055555555552</v>
      </c>
      <c r="M1866" s="4">
        <v>16.465347222222221</v>
      </c>
      <c r="N1866" s="63">
        <v>1404.6461187499999</v>
      </c>
      <c r="O1866" s="6">
        <v>1404.6461187499999</v>
      </c>
      <c r="P1866" s="37">
        <v>121.36142466</v>
      </c>
      <c r="Q1866" s="7">
        <f t="shared" si="64"/>
        <v>121.36142466</v>
      </c>
      <c r="R1866" s="60">
        <v>310.34374999999983</v>
      </c>
      <c r="S1866" s="61">
        <v>2264.4542062499986</v>
      </c>
      <c r="T1866" s="91"/>
      <c r="U1866" s="89">
        <v>67756.310137599095</v>
      </c>
      <c r="V1866" s="77">
        <v>5.3594117436791981E-2</v>
      </c>
      <c r="W1866" s="80">
        <v>1.7911457163700322E-3</v>
      </c>
      <c r="X1866" s="86">
        <f t="shared" si="65"/>
        <v>16256.498312035168</v>
      </c>
    </row>
    <row r="1867" spans="1:24" x14ac:dyDescent="0.3">
      <c r="A1867" s="33">
        <v>2011</v>
      </c>
      <c r="B1867" s="3">
        <v>40794</v>
      </c>
      <c r="C1867" s="33">
        <v>9</v>
      </c>
      <c r="D1867" s="2">
        <v>8</v>
      </c>
      <c r="E1867" s="33">
        <v>251</v>
      </c>
      <c r="F1867" s="92">
        <v>616</v>
      </c>
      <c r="G1867" s="4">
        <v>16.723749999999999</v>
      </c>
      <c r="H1867" s="37">
        <v>310.72291666666672</v>
      </c>
      <c r="I1867" s="4">
        <v>19.897395833333334</v>
      </c>
      <c r="J1867" s="37">
        <v>15.478888888888887</v>
      </c>
      <c r="K1867" s="4">
        <v>15.571180555555559</v>
      </c>
      <c r="L1867" s="37">
        <v>15.861527777777775</v>
      </c>
      <c r="M1867" s="4">
        <v>16.75430555555555</v>
      </c>
      <c r="N1867" s="63">
        <v>1395.619835</v>
      </c>
      <c r="O1867" s="6">
        <v>1395.619835</v>
      </c>
      <c r="P1867" s="37">
        <v>120.581553744</v>
      </c>
      <c r="Q1867" s="7">
        <f t="shared" si="64"/>
        <v>120.58155374399999</v>
      </c>
      <c r="R1867" s="60">
        <v>310.72291666666672</v>
      </c>
      <c r="S1867" s="61">
        <v>2267.2208337500001</v>
      </c>
      <c r="T1867" s="91"/>
      <c r="U1867" s="89">
        <v>67756.310137599095</v>
      </c>
      <c r="V1867" s="77">
        <v>5.3184741401902706E-2</v>
      </c>
      <c r="W1867" s="80">
        <v>1.7796357785588343E-3</v>
      </c>
      <c r="X1867" s="86">
        <f t="shared" si="65"/>
        <v>16377.079865779167</v>
      </c>
    </row>
    <row r="1868" spans="1:24" x14ac:dyDescent="0.3">
      <c r="A1868" s="33">
        <v>2011</v>
      </c>
      <c r="B1868" s="3">
        <v>40795</v>
      </c>
      <c r="C1868" s="33">
        <v>9</v>
      </c>
      <c r="D1868" s="2">
        <v>9</v>
      </c>
      <c r="E1868" s="33">
        <v>252</v>
      </c>
      <c r="F1868" s="92">
        <v>617</v>
      </c>
      <c r="G1868" s="4">
        <v>18.666666666666664</v>
      </c>
      <c r="H1868" s="37">
        <v>310.49791666666664</v>
      </c>
      <c r="I1868" s="4">
        <v>21.491875</v>
      </c>
      <c r="J1868" s="37">
        <v>15.533263888888888</v>
      </c>
      <c r="K1868" s="4">
        <v>15.635486111111112</v>
      </c>
      <c r="L1868" s="37">
        <v>16.152777777777779</v>
      </c>
      <c r="M1868" s="4">
        <v>17.262222222222224</v>
      </c>
      <c r="N1868" s="63">
        <v>1775.7595249999999</v>
      </c>
      <c r="O1868" s="6">
        <v>1775.7595249999999</v>
      </c>
      <c r="P1868" s="37">
        <v>153.42562296</v>
      </c>
      <c r="Q1868" s="7">
        <f t="shared" si="64"/>
        <v>153.42562295999997</v>
      </c>
      <c r="R1868" s="60">
        <v>310.49791666666664</v>
      </c>
      <c r="S1868" s="61">
        <v>2265.57909875</v>
      </c>
      <c r="T1868" s="91"/>
      <c r="U1868" s="89">
        <v>67756.310137599095</v>
      </c>
      <c r="V1868" s="77">
        <v>6.7720267654592298E-2</v>
      </c>
      <c r="W1868" s="80">
        <v>2.2643739402045979E-3</v>
      </c>
      <c r="X1868" s="86">
        <f t="shared" si="65"/>
        <v>16530.505488739167</v>
      </c>
    </row>
    <row r="1869" spans="1:24" x14ac:dyDescent="0.3">
      <c r="A1869" s="33">
        <v>2011</v>
      </c>
      <c r="B1869" s="3">
        <v>40796</v>
      </c>
      <c r="C1869" s="33">
        <v>9</v>
      </c>
      <c r="D1869" s="2">
        <v>10</v>
      </c>
      <c r="E1869" s="33">
        <v>253</v>
      </c>
      <c r="F1869" s="92">
        <v>618</v>
      </c>
      <c r="G1869" s="4">
        <v>18.576249999999998</v>
      </c>
      <c r="H1869" s="37">
        <v>310.01666666666659</v>
      </c>
      <c r="I1869" s="4">
        <v>20.264583333333334</v>
      </c>
      <c r="J1869" s="37">
        <v>15.682013888888889</v>
      </c>
      <c r="K1869" s="4">
        <v>15.781944444444449</v>
      </c>
      <c r="L1869" s="37">
        <v>16.635208333333335</v>
      </c>
      <c r="M1869" s="4">
        <v>17.485902777777778</v>
      </c>
      <c r="N1869" s="63">
        <v>1504.0168727272701</v>
      </c>
      <c r="O1869" s="6">
        <v>1504.0168727272701</v>
      </c>
      <c r="P1869" s="37">
        <v>129.94705780363614</v>
      </c>
      <c r="Q1869" s="7">
        <f t="shared" si="64"/>
        <v>129.94705780363614</v>
      </c>
      <c r="R1869" s="60">
        <v>310.01666666666659</v>
      </c>
      <c r="S1869" s="61">
        <v>2262.0676099999996</v>
      </c>
      <c r="T1869" s="91"/>
      <c r="U1869" s="89">
        <v>67756.310137599095</v>
      </c>
      <c r="V1869" s="77">
        <v>5.7446142294410099E-2</v>
      </c>
      <c r="W1869" s="80">
        <v>1.9178591269173374E-3</v>
      </c>
      <c r="X1869" s="86">
        <f t="shared" si="65"/>
        <v>16660.452546542801</v>
      </c>
    </row>
    <row r="1870" spans="1:24" x14ac:dyDescent="0.3">
      <c r="A1870" s="33">
        <v>2011</v>
      </c>
      <c r="B1870" s="3">
        <v>40797</v>
      </c>
      <c r="C1870" s="33">
        <v>9</v>
      </c>
      <c r="D1870" s="2">
        <v>11</v>
      </c>
      <c r="E1870" s="33">
        <v>254</v>
      </c>
      <c r="F1870" s="92">
        <v>619</v>
      </c>
      <c r="G1870" s="4">
        <v>17.783541666666661</v>
      </c>
      <c r="H1870" s="37">
        <v>310.16041666666666</v>
      </c>
      <c r="I1870" s="4">
        <v>20.116145833333331</v>
      </c>
      <c r="J1870" s="37">
        <v>15.874861111111111</v>
      </c>
      <c r="K1870" s="4">
        <v>15.936666666666666</v>
      </c>
      <c r="L1870" s="37">
        <v>16.974999999999998</v>
      </c>
      <c r="M1870" s="4">
        <v>17.563333333333336</v>
      </c>
      <c r="N1870" s="63">
        <v>1285.1354100000001</v>
      </c>
      <c r="O1870" s="6">
        <v>1285.1354100000001</v>
      </c>
      <c r="P1870" s="37">
        <v>111.035699424</v>
      </c>
      <c r="Q1870" s="7">
        <f t="shared" si="64"/>
        <v>111.03569942400003</v>
      </c>
      <c r="R1870" s="60">
        <v>310.16041666666666</v>
      </c>
      <c r="S1870" s="61">
        <v>2263.1164962499997</v>
      </c>
      <c r="T1870" s="91"/>
      <c r="U1870" s="89">
        <v>67756.310137599095</v>
      </c>
      <c r="V1870" s="77">
        <v>4.9063183273148757E-2</v>
      </c>
      <c r="W1870" s="80">
        <v>1.6387506816488292E-3</v>
      </c>
      <c r="X1870" s="86">
        <f t="shared" si="65"/>
        <v>16771.488245966801</v>
      </c>
    </row>
    <row r="1871" spans="1:24" x14ac:dyDescent="0.3">
      <c r="A1871" s="33">
        <v>2011</v>
      </c>
      <c r="B1871" s="3">
        <v>40798</v>
      </c>
      <c r="C1871" s="33">
        <v>9</v>
      </c>
      <c r="D1871" s="2">
        <v>12</v>
      </c>
      <c r="E1871" s="33">
        <v>255</v>
      </c>
      <c r="F1871" s="92">
        <v>620</v>
      </c>
      <c r="G1871" s="4">
        <v>19.96854166666667</v>
      </c>
      <c r="H1871" s="37">
        <v>313.26666666666665</v>
      </c>
      <c r="I1871" s="4">
        <v>21.950416666666669</v>
      </c>
      <c r="J1871" s="37">
        <v>15.990624999999996</v>
      </c>
      <c r="K1871" s="4">
        <v>16.062083333333337</v>
      </c>
      <c r="L1871" s="37">
        <v>17.315208333333334</v>
      </c>
      <c r="M1871" s="4">
        <v>17.726597222222225</v>
      </c>
      <c r="N1871" s="63">
        <v>1423.15527727273</v>
      </c>
      <c r="O1871" s="6">
        <v>1423.15527727273</v>
      </c>
      <c r="P1871" s="37">
        <v>122.96061595636387</v>
      </c>
      <c r="Q1871" s="7">
        <f t="shared" si="64"/>
        <v>122.96061595636388</v>
      </c>
      <c r="R1871" s="60">
        <v>313.26666666666665</v>
      </c>
      <c r="S1871" s="61">
        <v>2285.7815599999999</v>
      </c>
      <c r="T1871" s="91"/>
      <c r="U1871" s="89">
        <v>67756.310137599095</v>
      </c>
      <c r="V1871" s="77">
        <v>5.3793686198240168E-2</v>
      </c>
      <c r="W1871" s="80">
        <v>1.8147478176815739E-3</v>
      </c>
      <c r="X1871" s="86">
        <f t="shared" si="65"/>
        <v>16894.448861923163</v>
      </c>
    </row>
    <row r="1872" spans="1:24" x14ac:dyDescent="0.3">
      <c r="A1872" s="33">
        <v>2011</v>
      </c>
      <c r="B1872" s="3">
        <v>40799</v>
      </c>
      <c r="C1872" s="33">
        <v>9</v>
      </c>
      <c r="D1872" s="2">
        <v>13</v>
      </c>
      <c r="E1872" s="33">
        <v>256</v>
      </c>
      <c r="F1872" s="92">
        <v>621</v>
      </c>
      <c r="G1872" s="4">
        <v>16.031041666666663</v>
      </c>
      <c r="H1872" s="37">
        <v>312.88333333333327</v>
      </c>
      <c r="I1872" s="4">
        <v>17.267499999999998</v>
      </c>
      <c r="J1872" s="37">
        <v>16.173124999999999</v>
      </c>
      <c r="K1872" s="4">
        <v>16.22131944444445</v>
      </c>
      <c r="L1872" s="37">
        <v>17.357569444444447</v>
      </c>
      <c r="M1872" s="4">
        <v>17.270555555555557</v>
      </c>
      <c r="N1872" s="63">
        <v>1145.7124911764699</v>
      </c>
      <c r="O1872" s="6">
        <v>1145.7124911764699</v>
      </c>
      <c r="P1872" s="37">
        <v>98.989559237646986</v>
      </c>
      <c r="Q1872" s="7">
        <f t="shared" si="64"/>
        <v>98.989559237647015</v>
      </c>
      <c r="R1872" s="60">
        <v>312.88333333333327</v>
      </c>
      <c r="S1872" s="61">
        <v>2282.9845299999997</v>
      </c>
      <c r="T1872" s="91"/>
      <c r="U1872" s="89">
        <v>67756.310137599095</v>
      </c>
      <c r="V1872" s="77">
        <v>4.3359715292353294E-2</v>
      </c>
      <c r="W1872" s="80">
        <v>1.4609644332257705E-3</v>
      </c>
      <c r="X1872" s="86">
        <f t="shared" si="65"/>
        <v>16993.438421160812</v>
      </c>
    </row>
    <row r="1873" spans="1:24" x14ac:dyDescent="0.3">
      <c r="A1873" s="33">
        <v>2011</v>
      </c>
      <c r="B1873" s="3">
        <v>40800</v>
      </c>
      <c r="C1873" s="33">
        <v>9</v>
      </c>
      <c r="D1873" s="2">
        <v>14</v>
      </c>
      <c r="E1873" s="33">
        <v>257</v>
      </c>
      <c r="F1873" s="92">
        <v>622</v>
      </c>
      <c r="G1873" s="4">
        <v>11.658187500000002</v>
      </c>
      <c r="H1873" s="37">
        <v>319.83541666666662</v>
      </c>
      <c r="I1873" s="4">
        <v>14.688302083333333</v>
      </c>
      <c r="J1873" s="37">
        <v>16.252430555555552</v>
      </c>
      <c r="K1873" s="4">
        <v>16.297916666666666</v>
      </c>
      <c r="L1873" s="37">
        <v>16.844583333333336</v>
      </c>
      <c r="M1873" s="4">
        <v>16.363541666666666</v>
      </c>
      <c r="N1873" s="63">
        <v>977.57358461538502</v>
      </c>
      <c r="O1873" s="6">
        <v>977.57358461538502</v>
      </c>
      <c r="P1873" s="37">
        <v>84.462357710769268</v>
      </c>
      <c r="Q1873" s="7">
        <f t="shared" si="64"/>
        <v>84.462357710769268</v>
      </c>
      <c r="R1873" s="60">
        <v>319.83541666666662</v>
      </c>
      <c r="S1873" s="61">
        <v>2333.7111012499995</v>
      </c>
      <c r="T1873" s="91"/>
      <c r="U1873" s="89">
        <v>67756.310137599095</v>
      </c>
      <c r="V1873" s="77">
        <v>3.6192293752868088E-2</v>
      </c>
      <c r="W1873" s="80">
        <v>1.2465607637022092E-3</v>
      </c>
      <c r="X1873" s="86">
        <f t="shared" si="65"/>
        <v>17077.900778871583</v>
      </c>
    </row>
    <row r="1874" spans="1:24" x14ac:dyDescent="0.3">
      <c r="A1874" s="33">
        <v>2011</v>
      </c>
      <c r="B1874" s="3">
        <v>40801</v>
      </c>
      <c r="C1874" s="33">
        <v>9</v>
      </c>
      <c r="D1874" s="2">
        <v>15</v>
      </c>
      <c r="E1874" s="33">
        <v>258</v>
      </c>
      <c r="F1874" s="92">
        <v>623</v>
      </c>
      <c r="G1874" s="4">
        <v>7.4428333333333327</v>
      </c>
      <c r="H1874" s="37">
        <v>309.9270833333332</v>
      </c>
      <c r="I1874" s="4">
        <v>11.415666666666667</v>
      </c>
      <c r="J1874" s="37">
        <v>16.25180555555556</v>
      </c>
      <c r="K1874" s="4">
        <v>16.287291666666665</v>
      </c>
      <c r="L1874" s="37">
        <v>16.494652777777777</v>
      </c>
      <c r="M1874" s="4">
        <v>15.540277777777776</v>
      </c>
      <c r="N1874" s="63">
        <v>802.85602222222201</v>
      </c>
      <c r="O1874" s="6">
        <v>802.85602222222201</v>
      </c>
      <c r="P1874" s="37">
        <v>69.366760319999969</v>
      </c>
      <c r="Q1874" s="7">
        <f t="shared" ref="Q1874:Q1927" si="66">O1874*60*60*24/10^6</f>
        <v>69.366760319999983</v>
      </c>
      <c r="R1874" s="60">
        <v>309.9270833333332</v>
      </c>
      <c r="S1874" s="61">
        <v>2261.413956249999</v>
      </c>
      <c r="T1874" s="91"/>
      <c r="U1874" s="89">
        <v>67756.310137599095</v>
      </c>
      <c r="V1874" s="77">
        <v>3.0674065722592313E-2</v>
      </c>
      <c r="W1874" s="80">
        <v>1.0237682686546888E-3</v>
      </c>
      <c r="X1874" s="86">
        <f t="shared" si="65"/>
        <v>17147.267539191584</v>
      </c>
    </row>
    <row r="1875" spans="1:24" x14ac:dyDescent="0.3">
      <c r="A1875" s="33">
        <v>2011</v>
      </c>
      <c r="B1875" s="3">
        <v>40802</v>
      </c>
      <c r="C1875" s="33">
        <v>9</v>
      </c>
      <c r="D1875" s="2">
        <v>16</v>
      </c>
      <c r="E1875" s="33">
        <v>259</v>
      </c>
      <c r="F1875" s="92">
        <v>624</v>
      </c>
      <c r="G1875" s="4">
        <v>8.2619791666666664</v>
      </c>
      <c r="H1875" s="37">
        <v>309.52916666666664</v>
      </c>
      <c r="I1875" s="4">
        <v>13.1693125</v>
      </c>
      <c r="J1875" s="37">
        <v>16.104791666666667</v>
      </c>
      <c r="K1875" s="4">
        <v>16.153472222222224</v>
      </c>
      <c r="L1875" s="37">
        <v>16.123263888888889</v>
      </c>
      <c r="M1875" s="4">
        <v>15.14763888888889</v>
      </c>
      <c r="N1875" s="63">
        <v>1339.1590799999999</v>
      </c>
      <c r="O1875" s="6">
        <v>1339.1590799999999</v>
      </c>
      <c r="P1875" s="37">
        <v>115.70334451199999</v>
      </c>
      <c r="Q1875" s="7">
        <f t="shared" si="66"/>
        <v>115.70334451199997</v>
      </c>
      <c r="R1875" s="60">
        <v>309.52916666666664</v>
      </c>
      <c r="S1875" s="61">
        <v>2258.5105174999999</v>
      </c>
      <c r="T1875" s="91"/>
      <c r="U1875" s="89">
        <v>67756.310137599095</v>
      </c>
      <c r="V1875" s="77">
        <v>5.1229933894695705E-2</v>
      </c>
      <c r="W1875" s="80">
        <v>1.707639395903206E-3</v>
      </c>
      <c r="X1875" s="86">
        <f t="shared" si="65"/>
        <v>17262.970883703583</v>
      </c>
    </row>
    <row r="1876" spans="1:24" x14ac:dyDescent="0.3">
      <c r="A1876" s="33">
        <v>2011</v>
      </c>
      <c r="B1876" s="3">
        <v>40803</v>
      </c>
      <c r="C1876" s="33">
        <v>9</v>
      </c>
      <c r="D1876" s="2">
        <v>17</v>
      </c>
      <c r="E1876" s="33">
        <v>260</v>
      </c>
      <c r="F1876" s="92">
        <v>625</v>
      </c>
      <c r="G1876" s="4">
        <v>10.024249999999997</v>
      </c>
      <c r="H1876" s="37">
        <v>309.03958333333327</v>
      </c>
      <c r="I1876" s="4">
        <v>14.111739583333332</v>
      </c>
      <c r="J1876" s="37">
        <v>15.993333333333334</v>
      </c>
      <c r="K1876" s="4">
        <v>16.046319444444443</v>
      </c>
      <c r="L1876" s="37">
        <v>16.047430555555554</v>
      </c>
      <c r="M1876" s="4">
        <v>15.214861111111111</v>
      </c>
      <c r="N1876" s="63">
        <v>969.62180000000001</v>
      </c>
      <c r="O1876" s="6">
        <v>969.62180000000001</v>
      </c>
      <c r="P1876" s="37">
        <v>83.775323519999986</v>
      </c>
      <c r="Q1876" s="7">
        <f t="shared" si="66"/>
        <v>83.775323520000001</v>
      </c>
      <c r="R1876" s="60">
        <v>309.03958333333327</v>
      </c>
      <c r="S1876" s="61">
        <v>2254.9382237499995</v>
      </c>
      <c r="T1876" s="91"/>
      <c r="U1876" s="89">
        <v>67756.310137599095</v>
      </c>
      <c r="V1876" s="77">
        <v>3.7151937307036392E-2</v>
      </c>
      <c r="W1876" s="80">
        <v>1.2364209820438803E-3</v>
      </c>
      <c r="X1876" s="86">
        <f t="shared" si="65"/>
        <v>17346.746207223583</v>
      </c>
    </row>
    <row r="1877" spans="1:24" x14ac:dyDescent="0.3">
      <c r="A1877" s="33">
        <v>2011</v>
      </c>
      <c r="B1877" s="3">
        <v>40804</v>
      </c>
      <c r="C1877" s="33">
        <v>9</v>
      </c>
      <c r="D1877" s="2">
        <v>18</v>
      </c>
      <c r="E1877" s="33">
        <v>261</v>
      </c>
      <c r="F1877" s="92">
        <v>626</v>
      </c>
      <c r="G1877" s="4">
        <v>12.554791666666661</v>
      </c>
      <c r="H1877" s="37">
        <v>309.34583333333336</v>
      </c>
      <c r="I1877" s="4">
        <v>14.638854166666661</v>
      </c>
      <c r="J1877" s="37">
        <v>15.946250000000001</v>
      </c>
      <c r="K1877" s="4">
        <v>15.997430555555553</v>
      </c>
      <c r="L1877" s="37">
        <v>16.046597222222221</v>
      </c>
      <c r="M1877" s="4">
        <v>15.271180555555553</v>
      </c>
      <c r="N1877" s="63">
        <v>771.05356666666705</v>
      </c>
      <c r="O1877" s="6">
        <v>771.05356666666705</v>
      </c>
      <c r="P1877" s="37">
        <v>66.619028160000028</v>
      </c>
      <c r="Q1877" s="7">
        <f t="shared" si="66"/>
        <v>66.619028160000028</v>
      </c>
      <c r="R1877" s="60">
        <v>309.34583333333336</v>
      </c>
      <c r="S1877" s="61">
        <v>2257.1728075000001</v>
      </c>
      <c r="T1877" s="91"/>
      <c r="U1877" s="89">
        <v>67756.310137599095</v>
      </c>
      <c r="V1877" s="77">
        <v>2.9514367680951264E-2</v>
      </c>
      <c r="W1877" s="80">
        <v>9.8321511346634023E-4</v>
      </c>
      <c r="X1877" s="86">
        <f t="shared" si="65"/>
        <v>17413.365235383582</v>
      </c>
    </row>
    <row r="1878" spans="1:24" x14ac:dyDescent="0.3">
      <c r="A1878" s="33">
        <v>2011</v>
      </c>
      <c r="B1878" s="3">
        <v>40805</v>
      </c>
      <c r="C1878" s="33">
        <v>9</v>
      </c>
      <c r="D1878" s="2">
        <v>19</v>
      </c>
      <c r="E1878" s="33">
        <v>262</v>
      </c>
      <c r="F1878" s="92">
        <v>627</v>
      </c>
      <c r="G1878" s="4">
        <v>12.826874999999999</v>
      </c>
      <c r="H1878" s="37">
        <v>321.19166666666678</v>
      </c>
      <c r="I1878" s="4">
        <v>14.911458333333332</v>
      </c>
      <c r="J1878" s="37">
        <v>15.904513888888886</v>
      </c>
      <c r="K1878" s="4">
        <v>15.909444444444437</v>
      </c>
      <c r="L1878" s="37">
        <v>16.00138888888889</v>
      </c>
      <c r="M1878" s="4">
        <v>14.78541666666667</v>
      </c>
      <c r="N1878" s="63">
        <v>808.85348636363597</v>
      </c>
      <c r="O1878" s="6">
        <v>808.85348636363597</v>
      </c>
      <c r="P1878" s="37">
        <v>69.884941221818153</v>
      </c>
      <c r="Q1878" s="7">
        <f t="shared" si="66"/>
        <v>69.884941221818153</v>
      </c>
      <c r="R1878" s="60">
        <v>321.19166666666678</v>
      </c>
      <c r="S1878" s="61">
        <v>2343.6071150000007</v>
      </c>
      <c r="T1878" s="91"/>
      <c r="U1878" s="89">
        <v>67756.310137599095</v>
      </c>
      <c r="V1878" s="77">
        <v>2.9819392838725929E-2</v>
      </c>
      <c r="W1878" s="80">
        <v>1.0314159829526762E-3</v>
      </c>
      <c r="X1878" s="86">
        <f t="shared" si="65"/>
        <v>17483.250176605401</v>
      </c>
    </row>
    <row r="1879" spans="1:24" x14ac:dyDescent="0.3">
      <c r="A1879" s="33">
        <v>2011</v>
      </c>
      <c r="B1879" s="3">
        <v>40806</v>
      </c>
      <c r="C1879" s="33">
        <v>9</v>
      </c>
      <c r="D1879" s="2">
        <v>20</v>
      </c>
      <c r="E1879" s="33">
        <v>263</v>
      </c>
      <c r="F1879" s="92">
        <v>628</v>
      </c>
      <c r="G1879" s="4">
        <v>14.246666666666668</v>
      </c>
      <c r="H1879" s="37">
        <v>315.22291666666666</v>
      </c>
      <c r="I1879" s="4">
        <v>17.670312500000001</v>
      </c>
      <c r="J1879" s="37">
        <v>15.809236111111117</v>
      </c>
      <c r="K1879" s="4">
        <v>15.830902777777785</v>
      </c>
      <c r="L1879" s="37">
        <v>15.954583333333332</v>
      </c>
      <c r="M1879" s="4">
        <v>15.397222222222224</v>
      </c>
      <c r="N1879" s="63">
        <v>443.52478000000002</v>
      </c>
      <c r="O1879" s="6">
        <v>443.52478000000002</v>
      </c>
      <c r="P1879" s="37">
        <v>38.320540991999998</v>
      </c>
      <c r="Q1879" s="7">
        <f t="shared" si="66"/>
        <v>38.320540991999998</v>
      </c>
      <c r="R1879" s="60">
        <v>315.22291666666666</v>
      </c>
      <c r="S1879" s="61">
        <v>2300.05553375</v>
      </c>
      <c r="T1879" s="91"/>
      <c r="U1879" s="89">
        <v>67756.310137599095</v>
      </c>
      <c r="V1879" s="77">
        <v>1.6660702504657513E-2</v>
      </c>
      <c r="W1879" s="80">
        <v>5.6556416537705315E-4</v>
      </c>
      <c r="X1879" s="86">
        <f t="shared" si="65"/>
        <v>17521.570717597402</v>
      </c>
    </row>
    <row r="1880" spans="1:24" x14ac:dyDescent="0.3">
      <c r="A1880" s="33">
        <v>2011</v>
      </c>
      <c r="B1880" s="3">
        <v>40807</v>
      </c>
      <c r="C1880" s="33">
        <v>9</v>
      </c>
      <c r="D1880" s="2">
        <v>21</v>
      </c>
      <c r="E1880" s="33">
        <v>264</v>
      </c>
      <c r="F1880" s="92">
        <v>629</v>
      </c>
      <c r="G1880" s="4">
        <v>15.578125000000005</v>
      </c>
      <c r="H1880" s="37">
        <v>335.54583333333329</v>
      </c>
      <c r="I1880" s="4">
        <v>18.034166666666671</v>
      </c>
      <c r="J1880" s="37">
        <v>15.707430555555552</v>
      </c>
      <c r="K1880" s="4">
        <v>15.77006944444444</v>
      </c>
      <c r="L1880" s="37">
        <v>15.883124999999993</v>
      </c>
      <c r="M1880" s="4">
        <v>15.64388888888889</v>
      </c>
      <c r="N1880" s="63">
        <v>578.26404390243897</v>
      </c>
      <c r="O1880" s="6">
        <v>578.26404390243897</v>
      </c>
      <c r="P1880" s="37">
        <v>49.962013393170729</v>
      </c>
      <c r="Q1880" s="7">
        <f t="shared" si="66"/>
        <v>49.962013393170722</v>
      </c>
      <c r="R1880" s="60">
        <v>335.54583333333329</v>
      </c>
      <c r="S1880" s="61">
        <v>2448.3437274999997</v>
      </c>
      <c r="T1880" s="91"/>
      <c r="U1880" s="89">
        <v>67756.310137599095</v>
      </c>
      <c r="V1880" s="77">
        <v>2.0406453894521937E-2</v>
      </c>
      <c r="W1880" s="80">
        <v>7.3737801382200681E-4</v>
      </c>
      <c r="X1880" s="86">
        <f t="shared" si="65"/>
        <v>17571.532730990573</v>
      </c>
    </row>
    <row r="1881" spans="1:24" x14ac:dyDescent="0.3">
      <c r="A1881" s="33">
        <v>2011</v>
      </c>
      <c r="B1881" s="3">
        <v>40808</v>
      </c>
      <c r="C1881" s="33">
        <v>9</v>
      </c>
      <c r="D1881" s="2">
        <v>22</v>
      </c>
      <c r="E1881" s="33">
        <v>265</v>
      </c>
      <c r="F1881" s="92">
        <v>630</v>
      </c>
      <c r="G1881" s="4">
        <v>14.905833333333332</v>
      </c>
      <c r="H1881" s="37">
        <v>314.47291666666666</v>
      </c>
      <c r="I1881" s="4">
        <v>17.313020833333336</v>
      </c>
      <c r="J1881" s="37">
        <v>15.642569444444442</v>
      </c>
      <c r="K1881" s="4">
        <v>15.71111111111111</v>
      </c>
      <c r="L1881" s="37">
        <v>15.854791666666664</v>
      </c>
      <c r="M1881" s="4">
        <v>16.226180555555555</v>
      </c>
      <c r="N1881" s="63">
        <v>380.21781428571398</v>
      </c>
      <c r="O1881" s="6">
        <v>380.21781428571398</v>
      </c>
      <c r="P1881" s="37">
        <v>32.850819154285688</v>
      </c>
      <c r="Q1881" s="7">
        <f t="shared" si="66"/>
        <v>32.850819154285695</v>
      </c>
      <c r="R1881" s="60">
        <v>314.47291666666666</v>
      </c>
      <c r="S1881" s="61">
        <v>2294.5830837499998</v>
      </c>
      <c r="T1881" s="91"/>
      <c r="U1881" s="89">
        <v>67756.310137599095</v>
      </c>
      <c r="V1881" s="77">
        <v>1.4316683229703815E-2</v>
      </c>
      <c r="W1881" s="80">
        <v>4.8483778245262245E-4</v>
      </c>
      <c r="X1881" s="86">
        <f t="shared" si="65"/>
        <v>17604.383550144859</v>
      </c>
    </row>
    <row r="1882" spans="1:24" x14ac:dyDescent="0.3">
      <c r="A1882" s="33">
        <v>2011</v>
      </c>
      <c r="B1882" s="3">
        <v>40809</v>
      </c>
      <c r="C1882" s="33">
        <v>9</v>
      </c>
      <c r="D1882" s="2">
        <v>23</v>
      </c>
      <c r="E1882" s="33">
        <v>266</v>
      </c>
      <c r="F1882" s="92">
        <v>631</v>
      </c>
      <c r="G1882" s="4">
        <v>12.818958333333335</v>
      </c>
      <c r="H1882" s="37">
        <v>323.8458333333333</v>
      </c>
      <c r="I1882" s="4">
        <v>15.306145833333332</v>
      </c>
      <c r="J1882" s="37">
        <v>15.650902777777782</v>
      </c>
      <c r="K1882" s="4">
        <v>15.693194444444444</v>
      </c>
      <c r="L1882" s="37">
        <v>15.882986111111103</v>
      </c>
      <c r="M1882" s="4">
        <v>15.465486111111113</v>
      </c>
      <c r="N1882" s="63">
        <v>314.27516666666702</v>
      </c>
      <c r="O1882" s="6">
        <v>314.27516666666702</v>
      </c>
      <c r="P1882" s="37">
        <v>27.153374400000033</v>
      </c>
      <c r="Q1882" s="7">
        <f t="shared" si="66"/>
        <v>27.153374400000029</v>
      </c>
      <c r="R1882" s="60">
        <v>323.8458333333333</v>
      </c>
      <c r="S1882" s="61">
        <v>2362.9735074999994</v>
      </c>
      <c r="T1882" s="91"/>
      <c r="U1882" s="89">
        <v>67756.310137599095</v>
      </c>
      <c r="V1882" s="77">
        <v>1.1491188671314394E-2</v>
      </c>
      <c r="W1882" s="80">
        <v>4.0075048869776304E-4</v>
      </c>
      <c r="X1882" s="86">
        <f t="shared" si="65"/>
        <v>17631.53692454486</v>
      </c>
    </row>
    <row r="1883" spans="1:24" x14ac:dyDescent="0.3">
      <c r="A1883" s="33">
        <v>2011</v>
      </c>
      <c r="B1883" s="3">
        <v>40810</v>
      </c>
      <c r="C1883" s="33">
        <v>9</v>
      </c>
      <c r="D1883" s="2">
        <v>24</v>
      </c>
      <c r="E1883" s="33">
        <v>267</v>
      </c>
      <c r="F1883" s="92">
        <v>632</v>
      </c>
      <c r="G1883" s="4">
        <v>13.984791666666668</v>
      </c>
      <c r="H1883" s="37">
        <v>315.58958333333334</v>
      </c>
      <c r="I1883" s="4">
        <v>17.149166666666666</v>
      </c>
      <c r="J1883" s="37">
        <v>15.579513888888888</v>
      </c>
      <c r="K1883" s="4">
        <v>15.632916666666668</v>
      </c>
      <c r="L1883" s="37">
        <v>15.88951388888889</v>
      </c>
      <c r="M1883" s="4">
        <v>15.413194444444445</v>
      </c>
      <c r="N1883" s="63">
        <v>387.06704999999999</v>
      </c>
      <c r="O1883" s="6">
        <v>387.06704999999999</v>
      </c>
      <c r="P1883" s="37">
        <v>33.442593119999998</v>
      </c>
      <c r="Q1883" s="7">
        <f t="shared" si="66"/>
        <v>33.442593120000005</v>
      </c>
      <c r="R1883" s="60">
        <v>315.58958333333334</v>
      </c>
      <c r="S1883" s="61">
        <v>2302.73095375</v>
      </c>
      <c r="T1883" s="91"/>
      <c r="U1883" s="89">
        <v>67756.310137599095</v>
      </c>
      <c r="V1883" s="77">
        <v>1.4523013670154863E-2</v>
      </c>
      <c r="W1883" s="80">
        <v>4.9357164007433386E-4</v>
      </c>
      <c r="X1883" s="86">
        <f t="shared" si="65"/>
        <v>17664.979517664859</v>
      </c>
    </row>
    <row r="1884" spans="1:24" x14ac:dyDescent="0.3">
      <c r="A1884" s="33">
        <v>2011</v>
      </c>
      <c r="B1884" s="3">
        <v>40811</v>
      </c>
      <c r="C1884" s="33">
        <v>9</v>
      </c>
      <c r="D1884" s="2">
        <v>25</v>
      </c>
      <c r="E1884" s="33">
        <v>268</v>
      </c>
      <c r="F1884" s="92">
        <v>633</v>
      </c>
      <c r="G1884" s="4">
        <v>17.071875000000006</v>
      </c>
      <c r="H1884" s="37">
        <v>313.76458333333329</v>
      </c>
      <c r="I1884" s="4">
        <v>18.775520833333331</v>
      </c>
      <c r="J1884" s="37">
        <v>15.436666666666676</v>
      </c>
      <c r="K1884" s="4">
        <v>15.514861111111109</v>
      </c>
      <c r="L1884" s="37">
        <v>15.829652777777776</v>
      </c>
      <c r="M1884" s="4">
        <v>16.39576388888889</v>
      </c>
      <c r="N1884" s="63">
        <v>404.17910909090898</v>
      </c>
      <c r="O1884" s="6">
        <v>404.17910909090898</v>
      </c>
      <c r="P1884" s="37">
        <v>34.921075025454535</v>
      </c>
      <c r="Q1884" s="7">
        <f t="shared" si="66"/>
        <v>34.921075025454535</v>
      </c>
      <c r="R1884" s="60">
        <v>313.76458333333329</v>
      </c>
      <c r="S1884" s="61">
        <v>2289.4146587499995</v>
      </c>
      <c r="T1884" s="91"/>
      <c r="U1884" s="89">
        <v>67756.310137599095</v>
      </c>
      <c r="V1884" s="77">
        <v>1.525327659276941E-2</v>
      </c>
      <c r="W1884" s="80">
        <v>5.1539221888761402E-4</v>
      </c>
      <c r="X1884" s="86">
        <f t="shared" si="65"/>
        <v>17699.900592690312</v>
      </c>
    </row>
    <row r="1885" spans="1:24" x14ac:dyDescent="0.3">
      <c r="A1885" s="33">
        <v>2011</v>
      </c>
      <c r="B1885" s="3">
        <v>40812</v>
      </c>
      <c r="C1885" s="33">
        <v>9</v>
      </c>
      <c r="D1885" s="2">
        <v>26</v>
      </c>
      <c r="E1885" s="33">
        <v>269</v>
      </c>
      <c r="F1885" s="92">
        <v>634</v>
      </c>
      <c r="G1885" s="4">
        <v>18.473333333333336</v>
      </c>
      <c r="H1885" s="37">
        <v>312.66250000000002</v>
      </c>
      <c r="I1885" s="4">
        <v>20.41375</v>
      </c>
      <c r="J1885" s="37">
        <v>15.369999999999992</v>
      </c>
      <c r="K1885" s="4">
        <v>15.513125000000002</v>
      </c>
      <c r="L1885" s="37">
        <v>15.742847222222222</v>
      </c>
      <c r="M1885" s="4">
        <v>17.806458333333328</v>
      </c>
      <c r="N1885" s="63" t="s">
        <v>27</v>
      </c>
      <c r="O1885" s="6">
        <v>407.85240681818198</v>
      </c>
      <c r="P1885" s="37" t="s">
        <v>27</v>
      </c>
      <c r="Q1885" s="7">
        <f t="shared" si="66"/>
        <v>35.238447949090919</v>
      </c>
      <c r="R1885" s="60">
        <v>312.66250000000002</v>
      </c>
      <c r="S1885" s="61">
        <v>2281.3731975000001</v>
      </c>
      <c r="T1885" s="91"/>
      <c r="U1885" s="89">
        <v>67756.310137599095</v>
      </c>
      <c r="V1885" s="77" t="s">
        <v>27</v>
      </c>
      <c r="W1885" s="80" t="s">
        <v>27</v>
      </c>
      <c r="X1885" s="86">
        <f t="shared" si="65"/>
        <v>17735.139040639402</v>
      </c>
    </row>
    <row r="1886" spans="1:24" x14ac:dyDescent="0.3">
      <c r="A1886" s="33">
        <v>2011</v>
      </c>
      <c r="B1886" s="3">
        <v>40813</v>
      </c>
      <c r="C1886" s="33">
        <v>9</v>
      </c>
      <c r="D1886" s="2">
        <v>27</v>
      </c>
      <c r="E1886" s="33">
        <v>270</v>
      </c>
      <c r="F1886" s="92">
        <v>635</v>
      </c>
      <c r="G1886" s="4">
        <v>17.075208333333332</v>
      </c>
      <c r="H1886" s="37">
        <v>315.24583333333322</v>
      </c>
      <c r="I1886" s="4">
        <v>19.813333333333333</v>
      </c>
      <c r="J1886" s="37">
        <v>15.433541666666665</v>
      </c>
      <c r="K1886" s="4">
        <v>15.488402777777777</v>
      </c>
      <c r="L1886" s="37">
        <v>15.840972222222222</v>
      </c>
      <c r="M1886" s="4">
        <v>18.285</v>
      </c>
      <c r="N1886" s="63" t="s">
        <v>27</v>
      </c>
      <c r="O1886" s="6">
        <v>411.52570454545503</v>
      </c>
      <c r="P1886" s="37" t="s">
        <v>27</v>
      </c>
      <c r="Q1886" s="7">
        <f t="shared" si="66"/>
        <v>35.555820872727317</v>
      </c>
      <c r="R1886" s="60">
        <v>315.24583333333322</v>
      </c>
      <c r="S1886" s="61">
        <v>2300.2227474999991</v>
      </c>
      <c r="T1886" s="91"/>
      <c r="U1886" s="89">
        <v>67756.310137599095</v>
      </c>
      <c r="V1886" s="77" t="s">
        <v>27</v>
      </c>
      <c r="W1886" s="80" t="s">
        <v>27</v>
      </c>
      <c r="X1886" s="86">
        <f t="shared" si="65"/>
        <v>17770.694861512129</v>
      </c>
    </row>
    <row r="1887" spans="1:24" x14ac:dyDescent="0.3">
      <c r="A1887" s="33">
        <v>2011</v>
      </c>
      <c r="B1887" s="3">
        <v>40814</v>
      </c>
      <c r="C1887" s="33">
        <v>9</v>
      </c>
      <c r="D1887" s="2">
        <v>28</v>
      </c>
      <c r="E1887" s="33">
        <v>271</v>
      </c>
      <c r="F1887" s="92">
        <v>636</v>
      </c>
      <c r="G1887" s="4">
        <v>15.307708333333336</v>
      </c>
      <c r="H1887" s="37">
        <v>314.33958333333334</v>
      </c>
      <c r="I1887" s="4">
        <v>17.268645833333331</v>
      </c>
      <c r="J1887" s="37">
        <v>15.398402777777774</v>
      </c>
      <c r="K1887" s="4">
        <v>15.484375000000002</v>
      </c>
      <c r="L1887" s="37">
        <v>15.837986111111112</v>
      </c>
      <c r="M1887" s="4">
        <v>17.378888888888891</v>
      </c>
      <c r="N1887" s="63" t="s">
        <v>27</v>
      </c>
      <c r="O1887" s="6">
        <v>415.199002272727</v>
      </c>
      <c r="P1887" s="37" t="s">
        <v>27</v>
      </c>
      <c r="Q1887" s="7">
        <f t="shared" si="66"/>
        <v>35.873193796363616</v>
      </c>
      <c r="R1887" s="60">
        <v>314.33958333333334</v>
      </c>
      <c r="S1887" s="61">
        <v>2293.61020375</v>
      </c>
      <c r="T1887" s="91"/>
      <c r="U1887" s="89">
        <v>67756.310137599095</v>
      </c>
      <c r="V1887" s="77" t="s">
        <v>27</v>
      </c>
      <c r="W1887" s="80" t="s">
        <v>27</v>
      </c>
      <c r="X1887" s="86">
        <f t="shared" si="65"/>
        <v>17806.568055308493</v>
      </c>
    </row>
    <row r="1888" spans="1:24" x14ac:dyDescent="0.3">
      <c r="A1888" s="33">
        <v>2011</v>
      </c>
      <c r="B1888" s="3">
        <v>40815</v>
      </c>
      <c r="C1888" s="33">
        <v>9</v>
      </c>
      <c r="D1888" s="2">
        <v>29</v>
      </c>
      <c r="E1888" s="33">
        <v>272</v>
      </c>
      <c r="F1888" s="92">
        <v>637</v>
      </c>
      <c r="G1888" s="4">
        <v>13.535208333333328</v>
      </c>
      <c r="H1888" s="37">
        <v>316.82083333333327</v>
      </c>
      <c r="I1888" s="4">
        <v>16.368749999999999</v>
      </c>
      <c r="J1888" s="37">
        <v>15.376319444444446</v>
      </c>
      <c r="K1888" s="4">
        <v>15.464097222222215</v>
      </c>
      <c r="L1888" s="37">
        <v>15.886041666666664</v>
      </c>
      <c r="M1888" s="4">
        <v>16.525416666666668</v>
      </c>
      <c r="N1888" s="63">
        <v>418.8723</v>
      </c>
      <c r="O1888" s="6">
        <v>418.8723</v>
      </c>
      <c r="P1888" s="37">
        <v>36.19056672</v>
      </c>
      <c r="Q1888" s="7">
        <f t="shared" si="66"/>
        <v>36.19056672</v>
      </c>
      <c r="R1888" s="60">
        <v>316.82083333333327</v>
      </c>
      <c r="S1888" s="61">
        <v>2311.7148924999997</v>
      </c>
      <c r="T1888" s="91"/>
      <c r="U1888" s="89">
        <v>67756.310137599095</v>
      </c>
      <c r="V1888" s="77">
        <v>1.5655289861831439E-2</v>
      </c>
      <c r="W1888" s="80">
        <v>5.3412835862083434E-4</v>
      </c>
      <c r="X1888" s="86">
        <f t="shared" si="65"/>
        <v>17842.758622028494</v>
      </c>
    </row>
    <row r="1889" spans="1:24" x14ac:dyDescent="0.3">
      <c r="A1889" s="33">
        <v>2011</v>
      </c>
      <c r="B1889" s="3">
        <v>40816</v>
      </c>
      <c r="C1889" s="33">
        <v>9</v>
      </c>
      <c r="D1889" s="2">
        <v>30</v>
      </c>
      <c r="E1889" s="33">
        <v>273</v>
      </c>
      <c r="F1889" s="92">
        <v>638</v>
      </c>
      <c r="G1889" s="4">
        <v>10.196291666666667</v>
      </c>
      <c r="H1889" s="37">
        <v>323.09999999999997</v>
      </c>
      <c r="I1889" s="4">
        <v>14.154895833333335</v>
      </c>
      <c r="J1889" s="37">
        <v>15.363194444444446</v>
      </c>
      <c r="K1889" s="4">
        <v>15.464999999999996</v>
      </c>
      <c r="L1889" s="37">
        <v>15.898819444444444</v>
      </c>
      <c r="M1889" s="4">
        <v>14.655555555555553</v>
      </c>
      <c r="N1889" s="63">
        <v>364.93736388888902</v>
      </c>
      <c r="O1889" s="6">
        <v>364.93736388888902</v>
      </c>
      <c r="P1889" s="37">
        <v>31.530588240000011</v>
      </c>
      <c r="Q1889" s="7">
        <f t="shared" si="66"/>
        <v>31.530588240000011</v>
      </c>
      <c r="R1889" s="60">
        <v>323.09999999999997</v>
      </c>
      <c r="S1889" s="61">
        <v>2357.5314599999997</v>
      </c>
      <c r="T1889" s="91"/>
      <c r="U1889" s="89">
        <v>67756.310137599095</v>
      </c>
      <c r="V1889" s="77">
        <v>1.3374408263463859E-2</v>
      </c>
      <c r="W1889" s="80">
        <v>4.6535279409353739E-4</v>
      </c>
      <c r="X1889" s="86">
        <f t="shared" si="65"/>
        <v>17874.289210268493</v>
      </c>
    </row>
    <row r="1890" spans="1:24" x14ac:dyDescent="0.3">
      <c r="A1890" s="33">
        <v>2011</v>
      </c>
      <c r="B1890" s="3">
        <v>40817</v>
      </c>
      <c r="C1890" s="33">
        <v>10</v>
      </c>
      <c r="D1890" s="2">
        <v>1</v>
      </c>
      <c r="E1890" s="33">
        <v>274</v>
      </c>
      <c r="F1890" s="92">
        <v>639</v>
      </c>
      <c r="G1890" s="4">
        <v>5.7476250000000002</v>
      </c>
      <c r="H1890" s="37">
        <v>314.46458333333322</v>
      </c>
      <c r="I1890" s="4">
        <v>9.8288854166666653</v>
      </c>
      <c r="J1890" s="37">
        <v>15.410138888888888</v>
      </c>
      <c r="K1890" s="4">
        <v>15.448611111111108</v>
      </c>
      <c r="L1890" s="37">
        <v>15.890416666666665</v>
      </c>
      <c r="M1890" s="4">
        <v>11.354305555555555</v>
      </c>
      <c r="N1890" s="63">
        <v>338.92632083333302</v>
      </c>
      <c r="O1890" s="6">
        <v>338.92632083333302</v>
      </c>
      <c r="P1890" s="37">
        <v>29.283234119999975</v>
      </c>
      <c r="Q1890" s="7">
        <f t="shared" si="66"/>
        <v>29.283234119999975</v>
      </c>
      <c r="R1890" s="60">
        <v>314.46458333333322</v>
      </c>
      <c r="S1890" s="61">
        <v>2294.5222787499993</v>
      </c>
      <c r="T1890" s="91"/>
      <c r="U1890" s="89">
        <v>67756.310137599095</v>
      </c>
      <c r="V1890" s="77">
        <v>1.2762235691149086E-2</v>
      </c>
      <c r="W1890" s="80">
        <v>4.3218460480701746E-4</v>
      </c>
      <c r="X1890" s="86">
        <f t="shared" si="65"/>
        <v>17903.572444388494</v>
      </c>
    </row>
    <row r="1891" spans="1:24" x14ac:dyDescent="0.3">
      <c r="A1891" s="33">
        <v>2011</v>
      </c>
      <c r="B1891" s="3">
        <v>40818</v>
      </c>
      <c r="C1891" s="33">
        <v>10</v>
      </c>
      <c r="D1891" s="2">
        <v>2</v>
      </c>
      <c r="E1891" s="33">
        <v>275</v>
      </c>
      <c r="F1891" s="92">
        <v>640</v>
      </c>
      <c r="G1891" s="4">
        <v>5.0724375000000004</v>
      </c>
      <c r="H1891" s="37">
        <v>317.60624999999999</v>
      </c>
      <c r="I1891" s="4">
        <v>8.1302187500000009</v>
      </c>
      <c r="J1891" s="37">
        <v>15.360416666666666</v>
      </c>
      <c r="K1891" s="4">
        <v>15.419791666666669</v>
      </c>
      <c r="L1891" s="37">
        <v>15.762916666666664</v>
      </c>
      <c r="M1891" s="4">
        <v>9.3119166666666668</v>
      </c>
      <c r="N1891" s="63">
        <v>319.596745</v>
      </c>
      <c r="O1891" s="6">
        <v>319.596745</v>
      </c>
      <c r="P1891" s="37">
        <v>27.613158767999998</v>
      </c>
      <c r="Q1891" s="7">
        <f t="shared" si="66"/>
        <v>27.613158768000002</v>
      </c>
      <c r="R1891" s="60">
        <v>317.60624999999999</v>
      </c>
      <c r="S1891" s="61">
        <v>2317.44576375</v>
      </c>
      <c r="T1891" s="91"/>
      <c r="U1891" s="89">
        <v>67756.310137599095</v>
      </c>
      <c r="V1891" s="77">
        <v>1.1915341968270043E-2</v>
      </c>
      <c r="W1891" s="80">
        <v>4.0753634180969075E-4</v>
      </c>
      <c r="X1891" s="86">
        <f t="shared" si="65"/>
        <v>17931.185603156493</v>
      </c>
    </row>
    <row r="1892" spans="1:24" x14ac:dyDescent="0.3">
      <c r="A1892" s="33">
        <v>2011</v>
      </c>
      <c r="B1892" s="3">
        <v>40819</v>
      </c>
      <c r="C1892" s="33">
        <v>10</v>
      </c>
      <c r="D1892" s="2">
        <v>3</v>
      </c>
      <c r="E1892" s="33">
        <v>276</v>
      </c>
      <c r="F1892" s="92">
        <v>641</v>
      </c>
      <c r="G1892" s="4">
        <v>9.9185416666666644</v>
      </c>
      <c r="H1892" s="37">
        <v>320.46666666666675</v>
      </c>
      <c r="I1892" s="4">
        <v>12.586562499999999</v>
      </c>
      <c r="J1892" s="37">
        <v>15.300208333333336</v>
      </c>
      <c r="K1892" s="4">
        <v>15.357916666666668</v>
      </c>
      <c r="L1892" s="37">
        <v>15.223750000000001</v>
      </c>
      <c r="M1892" s="4">
        <v>10.283958333333333</v>
      </c>
      <c r="N1892" s="63">
        <v>324.55567575757601</v>
      </c>
      <c r="O1892" s="6">
        <v>324.55567575757601</v>
      </c>
      <c r="P1892" s="37">
        <v>28.041610385454568</v>
      </c>
      <c r="Q1892" s="7">
        <f t="shared" si="66"/>
        <v>28.041610385454565</v>
      </c>
      <c r="R1892" s="60">
        <v>320.46666666666675</v>
      </c>
      <c r="S1892" s="61">
        <v>2338.3170800000003</v>
      </c>
      <c r="T1892" s="31">
        <v>17217</v>
      </c>
      <c r="U1892" s="89">
        <v>67756.310137599095</v>
      </c>
      <c r="V1892" s="77">
        <v>1.1992218944684168E-2</v>
      </c>
      <c r="W1892" s="80">
        <v>4.1385976196914857E-4</v>
      </c>
      <c r="X1892" s="86">
        <f t="shared" si="65"/>
        <v>17959.227213541948</v>
      </c>
    </row>
    <row r="1893" spans="1:24" x14ac:dyDescent="0.3">
      <c r="A1893" s="33">
        <v>2011</v>
      </c>
      <c r="B1893" s="3">
        <v>40820</v>
      </c>
      <c r="C1893" s="33">
        <v>10</v>
      </c>
      <c r="D1893" s="2">
        <v>4</v>
      </c>
      <c r="E1893" s="33">
        <v>277</v>
      </c>
      <c r="F1893" s="92">
        <v>642</v>
      </c>
      <c r="G1893" s="4">
        <v>12.249791666666665</v>
      </c>
      <c r="H1893" s="37">
        <v>321.89583333333348</v>
      </c>
      <c r="I1893" s="4">
        <v>14.369375000000002</v>
      </c>
      <c r="J1893" s="37">
        <v>15.221944444444446</v>
      </c>
      <c r="K1893" s="4">
        <v>15.189097222222211</v>
      </c>
      <c r="L1893" s="37">
        <v>15.076805555555554</v>
      </c>
      <c r="M1893" s="4">
        <v>12.029305555555554</v>
      </c>
      <c r="N1893" s="63">
        <v>256.67485714285698</v>
      </c>
      <c r="O1893" s="6">
        <v>256.67485714285698</v>
      </c>
      <c r="P1893" s="37">
        <v>22.176707657142842</v>
      </c>
      <c r="Q1893" s="7">
        <f t="shared" si="66"/>
        <v>22.176707657142845</v>
      </c>
      <c r="R1893" s="60">
        <v>321.89583333333348</v>
      </c>
      <c r="S1893" s="61">
        <v>2348.745137500001</v>
      </c>
      <c r="T1893" s="91"/>
      <c r="U1893" s="89">
        <v>67756.310137599095</v>
      </c>
      <c r="V1893" s="77">
        <v>9.4419387199871675E-3</v>
      </c>
      <c r="W1893" s="80">
        <v>3.2730099399017629E-4</v>
      </c>
      <c r="X1893" s="86">
        <f t="shared" si="65"/>
        <v>17981.403921199089</v>
      </c>
    </row>
    <row r="1894" spans="1:24" x14ac:dyDescent="0.3">
      <c r="A1894" s="33">
        <v>2011</v>
      </c>
      <c r="B1894" s="3">
        <v>40821</v>
      </c>
      <c r="C1894" s="33">
        <v>10</v>
      </c>
      <c r="D1894" s="2">
        <v>5</v>
      </c>
      <c r="E1894" s="33">
        <v>278</v>
      </c>
      <c r="F1894" s="92">
        <v>643</v>
      </c>
      <c r="G1894" s="4">
        <v>12.274854166666669</v>
      </c>
      <c r="H1894" s="37">
        <v>317.21458333333334</v>
      </c>
      <c r="I1894" s="4">
        <v>13.838770833333335</v>
      </c>
      <c r="J1894" s="37">
        <v>15.159375000000002</v>
      </c>
      <c r="K1894" s="4">
        <v>15.187500000000005</v>
      </c>
      <c r="L1894" s="37">
        <v>15.051180555555559</v>
      </c>
      <c r="M1894" s="4">
        <v>12.721249999999998</v>
      </c>
      <c r="N1894" s="63">
        <v>300.25144999999998</v>
      </c>
      <c r="O1894" s="6">
        <v>300.25144999999998</v>
      </c>
      <c r="P1894" s="37">
        <v>25.941725279999996</v>
      </c>
      <c r="Q1894" s="7">
        <f t="shared" si="66"/>
        <v>25.94172528</v>
      </c>
      <c r="R1894" s="60">
        <v>317.21458333333334</v>
      </c>
      <c r="S1894" s="61">
        <v>2314.5879287499997</v>
      </c>
      <c r="T1894" s="91"/>
      <c r="U1894" s="89">
        <v>67756.310137599095</v>
      </c>
      <c r="V1894" s="77">
        <v>1.1207923863151703E-2</v>
      </c>
      <c r="W1894" s="80">
        <v>3.8286803439144929E-4</v>
      </c>
      <c r="X1894" s="86">
        <f t="shared" si="65"/>
        <v>18007.345646479091</v>
      </c>
    </row>
    <row r="1895" spans="1:24" x14ac:dyDescent="0.3">
      <c r="A1895" s="33">
        <v>2011</v>
      </c>
      <c r="B1895" s="3">
        <v>40822</v>
      </c>
      <c r="C1895" s="33">
        <v>10</v>
      </c>
      <c r="D1895" s="2">
        <v>6</v>
      </c>
      <c r="E1895" s="33">
        <v>279</v>
      </c>
      <c r="F1895" s="92">
        <v>644</v>
      </c>
      <c r="G1895" s="4">
        <v>12.216312499999995</v>
      </c>
      <c r="H1895" s="37">
        <v>314.56041666666664</v>
      </c>
      <c r="I1895" s="4">
        <v>14.004510416666665</v>
      </c>
      <c r="J1895" s="37">
        <v>15.110624999999999</v>
      </c>
      <c r="K1895" s="4">
        <v>15.148888888888882</v>
      </c>
      <c r="L1895" s="37">
        <v>14.854444444444445</v>
      </c>
      <c r="M1895" s="4">
        <v>12.876111111111113</v>
      </c>
      <c r="N1895" s="63">
        <v>387.02989374999999</v>
      </c>
      <c r="O1895" s="6">
        <v>387.02989374999999</v>
      </c>
      <c r="P1895" s="37">
        <v>33.439382819999999</v>
      </c>
      <c r="Q1895" s="7">
        <f t="shared" si="66"/>
        <v>33.439382819999999</v>
      </c>
      <c r="R1895" s="60">
        <v>314.56041666666664</v>
      </c>
      <c r="S1895" s="61">
        <v>2295.2215362499996</v>
      </c>
      <c r="T1895" s="91"/>
      <c r="U1895" s="89">
        <v>67756.310137599095</v>
      </c>
      <c r="V1895" s="77">
        <v>1.4569130818907461E-2</v>
      </c>
      <c r="W1895" s="80">
        <v>4.935242599854022E-4</v>
      </c>
      <c r="X1895" s="86">
        <f t="shared" si="65"/>
        <v>18040.785029299092</v>
      </c>
    </row>
    <row r="1896" spans="1:24" x14ac:dyDescent="0.3">
      <c r="A1896" s="33">
        <v>2011</v>
      </c>
      <c r="B1896" s="3">
        <v>40823</v>
      </c>
      <c r="C1896" s="33">
        <v>10</v>
      </c>
      <c r="D1896" s="2">
        <v>7</v>
      </c>
      <c r="E1896" s="33">
        <v>280</v>
      </c>
      <c r="F1896" s="92">
        <v>645</v>
      </c>
      <c r="G1896" s="4">
        <v>15.341250000000002</v>
      </c>
      <c r="H1896" s="37">
        <v>314.70624999999984</v>
      </c>
      <c r="I1896" s="4">
        <v>16.338020833333335</v>
      </c>
      <c r="J1896" s="37">
        <v>15.068263888888888</v>
      </c>
      <c r="K1896" s="4">
        <v>15.074305555555549</v>
      </c>
      <c r="L1896" s="37">
        <v>14.735486111111108</v>
      </c>
      <c r="M1896" s="4">
        <v>14.094930555555555</v>
      </c>
      <c r="N1896" s="63">
        <v>317.44905714285699</v>
      </c>
      <c r="O1896" s="6">
        <v>317.44905714285699</v>
      </c>
      <c r="P1896" s="37">
        <v>27.427598537142842</v>
      </c>
      <c r="Q1896" s="7">
        <f t="shared" si="66"/>
        <v>27.427598537142845</v>
      </c>
      <c r="R1896" s="60">
        <v>314.70624999999984</v>
      </c>
      <c r="S1896" s="61">
        <v>2296.2856237499986</v>
      </c>
      <c r="T1896" s="91"/>
      <c r="U1896" s="89">
        <v>67756.310137599095</v>
      </c>
      <c r="V1896" s="77">
        <v>1.1944332296237439E-2</v>
      </c>
      <c r="W1896" s="80">
        <v>4.0479770048639077E-4</v>
      </c>
      <c r="X1896" s="86">
        <f t="shared" si="65"/>
        <v>18068.212627836234</v>
      </c>
    </row>
    <row r="1897" spans="1:24" x14ac:dyDescent="0.3">
      <c r="A1897" s="33">
        <v>2011</v>
      </c>
      <c r="B1897" s="3">
        <v>40824</v>
      </c>
      <c r="C1897" s="33">
        <v>10</v>
      </c>
      <c r="D1897" s="2">
        <v>8</v>
      </c>
      <c r="E1897" s="33">
        <v>281</v>
      </c>
      <c r="F1897" s="92">
        <v>646</v>
      </c>
      <c r="G1897" s="4">
        <v>16.825416666666666</v>
      </c>
      <c r="H1897" s="37">
        <v>315.56666666666678</v>
      </c>
      <c r="I1897" s="4">
        <v>17.260312500000005</v>
      </c>
      <c r="J1897" s="37">
        <v>15.05388888888888</v>
      </c>
      <c r="K1897" s="4">
        <v>15.057152777777778</v>
      </c>
      <c r="L1897" s="37">
        <v>14.705</v>
      </c>
      <c r="M1897" s="4">
        <v>15.114444444444446</v>
      </c>
      <c r="N1897" s="63">
        <v>343.76000857142901</v>
      </c>
      <c r="O1897" s="6">
        <v>343.76000857142901</v>
      </c>
      <c r="P1897" s="37">
        <v>29.700864740571465</v>
      </c>
      <c r="Q1897" s="7">
        <f t="shared" si="66"/>
        <v>29.700864740571465</v>
      </c>
      <c r="R1897" s="60">
        <v>315.56666666666678</v>
      </c>
      <c r="S1897" s="61">
        <v>2302.5637400000005</v>
      </c>
      <c r="T1897" s="91"/>
      <c r="U1897" s="89">
        <v>67756.310137599095</v>
      </c>
      <c r="V1897" s="77">
        <v>1.2899041283682969E-2</v>
      </c>
      <c r="W1897" s="80">
        <v>4.3834832032994613E-4</v>
      </c>
      <c r="X1897" s="86">
        <f t="shared" si="65"/>
        <v>18097.913492576805</v>
      </c>
    </row>
    <row r="1898" spans="1:24" x14ac:dyDescent="0.3">
      <c r="A1898" s="33">
        <v>2011</v>
      </c>
      <c r="B1898" s="3">
        <v>40825</v>
      </c>
      <c r="C1898" s="33">
        <v>10</v>
      </c>
      <c r="D1898" s="2">
        <v>9</v>
      </c>
      <c r="E1898" s="33">
        <v>282</v>
      </c>
      <c r="F1898" s="92">
        <v>647</v>
      </c>
      <c r="G1898" s="4">
        <v>18.087916666666668</v>
      </c>
      <c r="H1898" s="37">
        <v>314.46041666666667</v>
      </c>
      <c r="I1898" s="4">
        <v>18.938645833333332</v>
      </c>
      <c r="J1898" s="37">
        <v>15.042361111111106</v>
      </c>
      <c r="K1898" s="4">
        <v>15.010347222222222</v>
      </c>
      <c r="L1898" s="37">
        <v>14.690833333333336</v>
      </c>
      <c r="M1898" s="4">
        <v>15.845902777777779</v>
      </c>
      <c r="N1898" s="63">
        <v>284.71537000000001</v>
      </c>
      <c r="O1898" s="6">
        <v>284.71537000000001</v>
      </c>
      <c r="P1898" s="37">
        <v>24.599407968000001</v>
      </c>
      <c r="Q1898" s="7">
        <f t="shared" si="66"/>
        <v>24.599407968000001</v>
      </c>
      <c r="R1898" s="60">
        <v>314.46041666666667</v>
      </c>
      <c r="S1898" s="61">
        <v>2294.4918762500001</v>
      </c>
      <c r="T1898" s="91"/>
      <c r="U1898" s="89">
        <v>67756.310137599095</v>
      </c>
      <c r="V1898" s="77">
        <v>1.0721069977464472E-2</v>
      </c>
      <c r="W1898" s="80">
        <v>3.63057077902319E-4</v>
      </c>
      <c r="X1898" s="86">
        <f t="shared" si="65"/>
        <v>18122.512900544803</v>
      </c>
    </row>
    <row r="1899" spans="1:24" x14ac:dyDescent="0.3">
      <c r="A1899" s="33">
        <v>2011</v>
      </c>
      <c r="B1899" s="3">
        <v>40826</v>
      </c>
      <c r="C1899" s="33">
        <v>10</v>
      </c>
      <c r="D1899" s="2">
        <v>10</v>
      </c>
      <c r="E1899" s="33">
        <v>283</v>
      </c>
      <c r="F1899" s="92">
        <v>648</v>
      </c>
      <c r="G1899" s="4">
        <v>16.958750000000006</v>
      </c>
      <c r="H1899" s="37">
        <v>314.35416666666669</v>
      </c>
      <c r="I1899" s="4">
        <v>17.903958333333332</v>
      </c>
      <c r="J1899" s="37">
        <v>14.988888888888887</v>
      </c>
      <c r="K1899" s="4">
        <v>14.954375000000006</v>
      </c>
      <c r="L1899" s="37">
        <v>14.75798611111111</v>
      </c>
      <c r="M1899" s="4">
        <v>16.07236111111111</v>
      </c>
      <c r="N1899" s="63" t="s">
        <v>27</v>
      </c>
      <c r="O1899" s="6">
        <v>276.66861833333297</v>
      </c>
      <c r="P1899" s="37" t="s">
        <v>27</v>
      </c>
      <c r="Q1899" s="7">
        <f t="shared" si="66"/>
        <v>23.904168623999968</v>
      </c>
      <c r="R1899" s="60">
        <v>314.35416666666669</v>
      </c>
      <c r="S1899" s="61">
        <v>2293.7166124999999</v>
      </c>
      <c r="T1899" s="91"/>
      <c r="U1899" s="89">
        <v>67756.310137599095</v>
      </c>
      <c r="V1899" s="77" t="s">
        <v>27</v>
      </c>
      <c r="W1899" s="80" t="s">
        <v>27</v>
      </c>
      <c r="X1899" s="86">
        <f t="shared" si="65"/>
        <v>18146.417069168805</v>
      </c>
    </row>
    <row r="1900" spans="1:24" x14ac:dyDescent="0.3">
      <c r="A1900" s="33">
        <v>2011</v>
      </c>
      <c r="B1900" s="3">
        <v>40827</v>
      </c>
      <c r="C1900" s="33">
        <v>10</v>
      </c>
      <c r="D1900" s="2">
        <v>11</v>
      </c>
      <c r="E1900" s="33">
        <v>284</v>
      </c>
      <c r="F1900" s="92">
        <v>649</v>
      </c>
      <c r="G1900" s="4">
        <v>16.834791666666671</v>
      </c>
      <c r="H1900" s="37">
        <v>315.58958333333328</v>
      </c>
      <c r="I1900" s="4">
        <v>17.292291666666667</v>
      </c>
      <c r="J1900" s="37">
        <v>14.991458333333334</v>
      </c>
      <c r="K1900" s="4">
        <v>14.937986111111114</v>
      </c>
      <c r="L1900" s="37">
        <v>14.852708333333332</v>
      </c>
      <c r="M1900" s="4">
        <v>16.069722222222225</v>
      </c>
      <c r="N1900" s="63">
        <v>268.62186666666702</v>
      </c>
      <c r="O1900" s="6">
        <v>268.62186666666702</v>
      </c>
      <c r="P1900" s="37">
        <v>23.208929280000032</v>
      </c>
      <c r="Q1900" s="7">
        <f t="shared" si="66"/>
        <v>23.208929280000032</v>
      </c>
      <c r="R1900" s="60">
        <v>315.58958333333328</v>
      </c>
      <c r="S1900" s="61">
        <v>2302.7309537499996</v>
      </c>
      <c r="T1900" s="91"/>
      <c r="U1900" s="89">
        <v>67756.310137599095</v>
      </c>
      <c r="V1900" s="77">
        <v>1.0078871455740093E-2</v>
      </c>
      <c r="W1900" s="80">
        <v>3.4253531859789122E-4</v>
      </c>
      <c r="X1900" s="86">
        <f t="shared" si="65"/>
        <v>18169.625998448806</v>
      </c>
    </row>
    <row r="1901" spans="1:24" x14ac:dyDescent="0.3">
      <c r="A1901" s="33">
        <v>2011</v>
      </c>
      <c r="B1901" s="3">
        <v>40828</v>
      </c>
      <c r="C1901" s="33">
        <v>10</v>
      </c>
      <c r="D1901" s="2">
        <v>12</v>
      </c>
      <c r="E1901" s="33">
        <v>285</v>
      </c>
      <c r="F1901" s="92">
        <v>650</v>
      </c>
      <c r="G1901" s="4">
        <v>13.773333333333332</v>
      </c>
      <c r="H1901" s="37">
        <v>315.87291666666664</v>
      </c>
      <c r="I1901" s="4">
        <v>16.020520833333336</v>
      </c>
      <c r="J1901" s="37">
        <v>14.970694444444447</v>
      </c>
      <c r="K1901" s="4">
        <v>14.972152777777772</v>
      </c>
      <c r="L1901" s="37">
        <v>14.95729166666667</v>
      </c>
      <c r="M1901" s="4">
        <v>15.360347222222224</v>
      </c>
      <c r="N1901" s="63">
        <v>345.03179999999998</v>
      </c>
      <c r="O1901" s="6">
        <v>345.03179999999998</v>
      </c>
      <c r="P1901" s="37">
        <v>29.81074752</v>
      </c>
      <c r="Q1901" s="7">
        <f t="shared" si="66"/>
        <v>29.81074752</v>
      </c>
      <c r="R1901" s="60">
        <v>315.87291666666664</v>
      </c>
      <c r="S1901" s="61">
        <v>2304.7983237499998</v>
      </c>
      <c r="T1901" s="91"/>
      <c r="U1901" s="89">
        <v>67756.310137599095</v>
      </c>
      <c r="V1901" s="77">
        <v>1.2934210864704514E-2</v>
      </c>
      <c r="W1901" s="80">
        <v>4.3997005532710561E-4</v>
      </c>
      <c r="X1901" s="86">
        <f t="shared" si="65"/>
        <v>18199.436745968807</v>
      </c>
    </row>
    <row r="1902" spans="1:24" x14ac:dyDescent="0.3">
      <c r="A1902" s="33">
        <v>2011</v>
      </c>
      <c r="B1902" s="3">
        <v>40829</v>
      </c>
      <c r="C1902" s="33">
        <v>10</v>
      </c>
      <c r="D1902" s="2">
        <v>13</v>
      </c>
      <c r="E1902" s="33">
        <v>286</v>
      </c>
      <c r="F1902" s="92">
        <v>651</v>
      </c>
      <c r="G1902" s="4">
        <v>14.426249999999996</v>
      </c>
      <c r="H1902" s="37">
        <v>326.68124999999992</v>
      </c>
      <c r="I1902" s="4">
        <v>16.995416666666664</v>
      </c>
      <c r="J1902" s="37">
        <v>14.945138888888884</v>
      </c>
      <c r="K1902" s="4">
        <v>14.947222222222221</v>
      </c>
      <c r="L1902" s="37">
        <v>15.147361111111115</v>
      </c>
      <c r="M1902" s="4">
        <v>14.582569444444445</v>
      </c>
      <c r="N1902" s="63">
        <v>347.55439310344798</v>
      </c>
      <c r="O1902" s="6">
        <v>347.55439310344798</v>
      </c>
      <c r="P1902" s="37">
        <v>30.028699564137906</v>
      </c>
      <c r="Q1902" s="7">
        <f t="shared" si="66"/>
        <v>30.028699564137906</v>
      </c>
      <c r="R1902" s="60">
        <v>326.68124999999992</v>
      </c>
      <c r="S1902" s="61">
        <v>2383.6624087499995</v>
      </c>
      <c r="T1902" s="91"/>
      <c r="U1902" s="89">
        <v>67756.310137599095</v>
      </c>
      <c r="V1902" s="77">
        <v>1.259771495070271E-2</v>
      </c>
      <c r="W1902" s="80">
        <v>4.431867600693693E-4</v>
      </c>
      <c r="X1902" s="86">
        <f t="shared" si="65"/>
        <v>18229.465445532944</v>
      </c>
    </row>
    <row r="1903" spans="1:24" x14ac:dyDescent="0.3">
      <c r="A1903" s="33">
        <v>2011</v>
      </c>
      <c r="B1903" s="3">
        <v>40830</v>
      </c>
      <c r="C1903" s="33">
        <v>10</v>
      </c>
      <c r="D1903" s="2">
        <v>14</v>
      </c>
      <c r="E1903" s="33">
        <v>287</v>
      </c>
      <c r="F1903" s="92">
        <v>652</v>
      </c>
      <c r="G1903" s="4">
        <v>12.065416666666666</v>
      </c>
      <c r="H1903" s="37">
        <v>323.79583333333341</v>
      </c>
      <c r="I1903" s="4">
        <v>14.956145833333331</v>
      </c>
      <c r="J1903" s="37">
        <v>14.924652777777778</v>
      </c>
      <c r="K1903" s="4">
        <v>14.941041666666669</v>
      </c>
      <c r="L1903" s="37">
        <v>15.040277777777774</v>
      </c>
      <c r="M1903" s="4">
        <v>14.468958333333333</v>
      </c>
      <c r="N1903" s="63">
        <v>316.36310869565199</v>
      </c>
      <c r="O1903" s="6">
        <v>316.36310869565199</v>
      </c>
      <c r="P1903" s="37">
        <v>27.333772591304331</v>
      </c>
      <c r="Q1903" s="7">
        <f t="shared" si="66"/>
        <v>27.333772591304331</v>
      </c>
      <c r="R1903" s="60">
        <v>323.79583333333341</v>
      </c>
      <c r="S1903" s="61">
        <v>2362.6086775000003</v>
      </c>
      <c r="T1903" s="91"/>
      <c r="U1903" s="89">
        <v>67756.310137599095</v>
      </c>
      <c r="V1903" s="77">
        <v>1.1569318631398418E-2</v>
      </c>
      <c r="W1903" s="80">
        <v>4.0341294465113397E-4</v>
      </c>
      <c r="X1903" s="86">
        <f t="shared" si="65"/>
        <v>18256.799218124248</v>
      </c>
    </row>
    <row r="1904" spans="1:24" x14ac:dyDescent="0.3">
      <c r="A1904" s="33">
        <v>2011</v>
      </c>
      <c r="B1904" s="3">
        <v>40831</v>
      </c>
      <c r="C1904" s="33">
        <v>10</v>
      </c>
      <c r="D1904" s="2">
        <v>15</v>
      </c>
      <c r="E1904" s="33">
        <v>288</v>
      </c>
      <c r="F1904" s="92">
        <v>653</v>
      </c>
      <c r="G1904" s="4">
        <v>6.9763333333333328</v>
      </c>
      <c r="H1904" s="37">
        <v>319.00833333333327</v>
      </c>
      <c r="I1904" s="4">
        <v>9.5768750000000011</v>
      </c>
      <c r="J1904" s="37">
        <v>14.961319444444444</v>
      </c>
      <c r="K1904" s="4">
        <v>14.971597222222229</v>
      </c>
      <c r="L1904" s="37">
        <v>14.987708333333332</v>
      </c>
      <c r="M1904" s="4">
        <v>10.288958333333332</v>
      </c>
      <c r="N1904" s="63">
        <v>348.89693125000002</v>
      </c>
      <c r="O1904" s="6">
        <v>348.89693125000002</v>
      </c>
      <c r="P1904" s="37">
        <v>30.144694860000001</v>
      </c>
      <c r="Q1904" s="7">
        <f t="shared" si="66"/>
        <v>30.144694860000005</v>
      </c>
      <c r="R1904" s="60">
        <v>319.00833333333327</v>
      </c>
      <c r="S1904" s="61">
        <v>2327.6762049999993</v>
      </c>
      <c r="T1904" s="91"/>
      <c r="U1904" s="89">
        <v>67756.310137599095</v>
      </c>
      <c r="V1904" s="77">
        <v>1.2950553343823014E-2</v>
      </c>
      <c r="W1904" s="80">
        <v>4.4489870830897288E-4</v>
      </c>
      <c r="X1904" s="86">
        <f t="shared" si="65"/>
        <v>18286.943912984247</v>
      </c>
    </row>
    <row r="1905" spans="1:24" x14ac:dyDescent="0.3">
      <c r="A1905" s="33">
        <v>2011</v>
      </c>
      <c r="B1905" s="3">
        <v>40832</v>
      </c>
      <c r="C1905" s="33">
        <v>10</v>
      </c>
      <c r="D1905" s="2">
        <v>16</v>
      </c>
      <c r="E1905" s="33">
        <v>289</v>
      </c>
      <c r="F1905" s="92">
        <v>654</v>
      </c>
      <c r="G1905" s="4">
        <v>7.3736666666666641</v>
      </c>
      <c r="H1905" s="37">
        <v>320.66250000000008</v>
      </c>
      <c r="I1905" s="4">
        <v>8.3511041666666657</v>
      </c>
      <c r="J1905" s="37">
        <v>14.959652777777771</v>
      </c>
      <c r="K1905" s="4">
        <v>14.959930555555554</v>
      </c>
      <c r="L1905" s="37">
        <v>14.773888888888889</v>
      </c>
      <c r="M1905" s="4">
        <v>8.4953263888888895</v>
      </c>
      <c r="N1905" s="63">
        <v>288.79915999999997</v>
      </c>
      <c r="O1905" s="6">
        <v>288.79915999999997</v>
      </c>
      <c r="P1905" s="37">
        <v>24.952247423999996</v>
      </c>
      <c r="Q1905" s="7">
        <f t="shared" si="66"/>
        <v>24.952247424000003</v>
      </c>
      <c r="R1905" s="60">
        <v>320.66250000000008</v>
      </c>
      <c r="S1905" s="61">
        <v>2339.7459975000006</v>
      </c>
      <c r="T1905" s="91"/>
      <c r="U1905" s="89">
        <v>67756.310137599095</v>
      </c>
      <c r="V1905" s="77">
        <v>1.0664511212183403E-2</v>
      </c>
      <c r="W1905" s="80">
        <v>3.682645553355418E-4</v>
      </c>
      <c r="X1905" s="86">
        <f t="shared" si="65"/>
        <v>18311.896160408247</v>
      </c>
    </row>
    <row r="1906" spans="1:24" x14ac:dyDescent="0.3">
      <c r="A1906" s="33">
        <v>2011</v>
      </c>
      <c r="B1906" s="3">
        <v>40833</v>
      </c>
      <c r="C1906" s="33">
        <v>10</v>
      </c>
      <c r="D1906" s="2">
        <v>17</v>
      </c>
      <c r="E1906" s="33">
        <v>290</v>
      </c>
      <c r="F1906" s="92">
        <v>655</v>
      </c>
      <c r="G1906" s="4">
        <v>7.059145833333333</v>
      </c>
      <c r="H1906" s="37">
        <v>324.61041666666659</v>
      </c>
      <c r="I1906" s="4">
        <v>8.0819166666666646</v>
      </c>
      <c r="J1906" s="37">
        <v>14.81361111111111</v>
      </c>
      <c r="K1906" s="4">
        <v>14.762708333333334</v>
      </c>
      <c r="L1906" s="37">
        <v>14.044375</v>
      </c>
      <c r="M1906" s="4">
        <v>9.5805486111111122</v>
      </c>
      <c r="N1906" s="63">
        <v>298.22131666666701</v>
      </c>
      <c r="O1906" s="6">
        <v>298.22131666666701</v>
      </c>
      <c r="P1906" s="37">
        <v>25.766321760000025</v>
      </c>
      <c r="Q1906" s="7">
        <f t="shared" si="66"/>
        <v>25.766321760000029</v>
      </c>
      <c r="R1906" s="60">
        <v>324.61041666666659</v>
      </c>
      <c r="S1906" s="61">
        <v>2368.5523662499995</v>
      </c>
      <c r="T1906" s="91"/>
      <c r="U1906" s="89">
        <v>67756.310137599095</v>
      </c>
      <c r="V1906" s="77">
        <v>1.0878510489001535E-2</v>
      </c>
      <c r="W1906" s="80">
        <v>3.8027929365802148E-4</v>
      </c>
      <c r="X1906" s="86">
        <f t="shared" si="65"/>
        <v>18337.662482168245</v>
      </c>
    </row>
    <row r="1907" spans="1:24" x14ac:dyDescent="0.3">
      <c r="A1907" s="33">
        <v>2011</v>
      </c>
      <c r="B1907" s="3">
        <v>40834</v>
      </c>
      <c r="C1907" s="33">
        <v>10</v>
      </c>
      <c r="D1907" s="2">
        <v>18</v>
      </c>
      <c r="E1907" s="33">
        <v>291</v>
      </c>
      <c r="F1907" s="92">
        <v>656</v>
      </c>
      <c r="G1907" s="4">
        <v>8.0543958333333343</v>
      </c>
      <c r="H1907" s="37">
        <v>323.42708333333337</v>
      </c>
      <c r="I1907" s="4">
        <v>10.2243125</v>
      </c>
      <c r="J1907" s="37">
        <v>14.737499999999997</v>
      </c>
      <c r="K1907" s="4">
        <v>14.613333333333337</v>
      </c>
      <c r="L1907" s="37">
        <v>13.487777777777774</v>
      </c>
      <c r="M1907" s="4">
        <v>10.166180555555554</v>
      </c>
      <c r="N1907" s="63">
        <v>281.53161818181798</v>
      </c>
      <c r="O1907" s="6">
        <v>281.53161818181798</v>
      </c>
      <c r="P1907" s="37">
        <v>24.324331810909072</v>
      </c>
      <c r="Q1907" s="7">
        <f t="shared" si="66"/>
        <v>24.324331810909072</v>
      </c>
      <c r="R1907" s="60">
        <v>323.42708333333337</v>
      </c>
      <c r="S1907" s="61">
        <v>2359.9180562500001</v>
      </c>
      <c r="T1907" s="91"/>
      <c r="U1907" s="89">
        <v>67756.310137599095</v>
      </c>
      <c r="V1907" s="77">
        <v>1.0307278147429138E-2</v>
      </c>
      <c r="W1907" s="80">
        <v>3.5899729134469349E-4</v>
      </c>
      <c r="X1907" s="86">
        <f t="shared" si="65"/>
        <v>18361.986813979154</v>
      </c>
    </row>
    <row r="1908" spans="1:24" x14ac:dyDescent="0.3">
      <c r="A1908" s="33">
        <v>2011</v>
      </c>
      <c r="B1908" s="3">
        <v>40835</v>
      </c>
      <c r="C1908" s="33">
        <v>10</v>
      </c>
      <c r="D1908" s="2">
        <v>19</v>
      </c>
      <c r="E1908" s="33">
        <v>292</v>
      </c>
      <c r="F1908" s="92">
        <v>657</v>
      </c>
      <c r="G1908" s="4">
        <v>7.7892291666666678</v>
      </c>
      <c r="H1908" s="37">
        <v>320.08124999999995</v>
      </c>
      <c r="I1908" s="4">
        <v>10.457708333333333</v>
      </c>
      <c r="J1908" s="37">
        <v>14.697291666666672</v>
      </c>
      <c r="K1908" s="4">
        <v>14.544375000000002</v>
      </c>
      <c r="L1908" s="37">
        <v>13.432916666666664</v>
      </c>
      <c r="M1908" s="4">
        <v>9.7794444444444455</v>
      </c>
      <c r="N1908" s="63">
        <v>241.485536111111</v>
      </c>
      <c r="O1908" s="6">
        <v>241.485536111111</v>
      </c>
      <c r="P1908" s="37">
        <v>20.864350319999989</v>
      </c>
      <c r="Q1908" s="7">
        <f t="shared" si="66"/>
        <v>20.864350319999993</v>
      </c>
      <c r="R1908" s="60">
        <v>320.08124999999995</v>
      </c>
      <c r="S1908" s="61">
        <v>2335.5048487499998</v>
      </c>
      <c r="T1908" s="91"/>
      <c r="U1908" s="89">
        <v>67756.310137599095</v>
      </c>
      <c r="V1908" s="77">
        <v>8.9335504189455781E-3</v>
      </c>
      <c r="W1908" s="80">
        <v>3.0793220996876592E-4</v>
      </c>
      <c r="X1908" s="86">
        <f t="shared" si="65"/>
        <v>18382.851164299154</v>
      </c>
    </row>
    <row r="1909" spans="1:24" x14ac:dyDescent="0.3">
      <c r="A1909" s="33">
        <v>2011</v>
      </c>
      <c r="B1909" s="3">
        <v>40836</v>
      </c>
      <c r="C1909" s="33">
        <v>10</v>
      </c>
      <c r="D1909" s="2">
        <v>20</v>
      </c>
      <c r="E1909" s="33">
        <v>293</v>
      </c>
      <c r="F1909" s="92">
        <v>658</v>
      </c>
      <c r="G1909" s="4">
        <v>8.1044583333333335</v>
      </c>
      <c r="H1909" s="37">
        <v>329.58541666666662</v>
      </c>
      <c r="I1909" s="4">
        <v>10.779374999999998</v>
      </c>
      <c r="J1909" s="37">
        <v>14.590347222222221</v>
      </c>
      <c r="K1909" s="4">
        <v>14.455416666666666</v>
      </c>
      <c r="L1909" s="37">
        <v>13.261597222222219</v>
      </c>
      <c r="M1909" s="4">
        <v>9.1528472222222224</v>
      </c>
      <c r="N1909" s="63">
        <v>279.88177999999999</v>
      </c>
      <c r="O1909" s="6">
        <v>279.88177999999999</v>
      </c>
      <c r="P1909" s="37">
        <v>24.181785791999999</v>
      </c>
      <c r="Q1909" s="7">
        <f t="shared" si="66"/>
        <v>24.181785792000003</v>
      </c>
      <c r="R1909" s="60">
        <v>329.58541666666662</v>
      </c>
      <c r="S1909" s="61">
        <v>2404.8529512499995</v>
      </c>
      <c r="T1909" s="91"/>
      <c r="U1909" s="89">
        <v>67756.310137599095</v>
      </c>
      <c r="V1909" s="77">
        <v>1.0055411404439819E-2</v>
      </c>
      <c r="W1909" s="80">
        <v>3.5689348701090388E-4</v>
      </c>
      <c r="X1909" s="86">
        <f t="shared" si="65"/>
        <v>18407.032950091154</v>
      </c>
    </row>
    <row r="1910" spans="1:24" x14ac:dyDescent="0.3">
      <c r="A1910" s="33">
        <v>2011</v>
      </c>
      <c r="B1910" s="3">
        <v>40837</v>
      </c>
      <c r="C1910" s="33">
        <v>10</v>
      </c>
      <c r="D1910" s="2">
        <v>21</v>
      </c>
      <c r="E1910" s="33">
        <v>294</v>
      </c>
      <c r="F1910" s="92">
        <v>659</v>
      </c>
      <c r="G1910" s="4">
        <v>5.7347083333333337</v>
      </c>
      <c r="H1910" s="37">
        <v>365.54375000000027</v>
      </c>
      <c r="I1910" s="4">
        <v>8.9964270833333355</v>
      </c>
      <c r="J1910" s="37">
        <v>14.497291666666669</v>
      </c>
      <c r="K1910" s="4">
        <v>14.343750000000005</v>
      </c>
      <c r="L1910" s="37">
        <v>13.140972222222222</v>
      </c>
      <c r="M1910" s="4">
        <v>8.9026388888888892</v>
      </c>
      <c r="N1910" s="63">
        <v>42.462899999999998</v>
      </c>
      <c r="O1910" s="6">
        <v>42.462899999999998</v>
      </c>
      <c r="P1910" s="37">
        <v>3.6687945599999994</v>
      </c>
      <c r="Q1910" s="7">
        <f t="shared" si="66"/>
        <v>3.6687945600000003</v>
      </c>
      <c r="R1910" s="60">
        <v>365.54375000000027</v>
      </c>
      <c r="S1910" s="61">
        <v>2667.2265262500018</v>
      </c>
      <c r="T1910" s="91"/>
      <c r="U1910" s="89">
        <v>67756.310137599095</v>
      </c>
      <c r="V1910" s="77">
        <v>1.3755091755022983E-3</v>
      </c>
      <c r="W1910" s="80">
        <v>5.4146906060106195E-5</v>
      </c>
      <c r="X1910" s="86">
        <f t="shared" si="65"/>
        <v>18410.701744651153</v>
      </c>
    </row>
    <row r="1911" spans="1:24" x14ac:dyDescent="0.3">
      <c r="A1911" s="33">
        <v>2011</v>
      </c>
      <c r="B1911" s="3">
        <v>40838</v>
      </c>
      <c r="C1911" s="33">
        <v>10</v>
      </c>
      <c r="D1911" s="2">
        <v>22</v>
      </c>
      <c r="E1911" s="33">
        <v>295</v>
      </c>
      <c r="F1911" s="92">
        <v>660</v>
      </c>
      <c r="G1911" s="4">
        <v>5.0198541666666658</v>
      </c>
      <c r="H1911" s="37">
        <v>334.52500000000003</v>
      </c>
      <c r="I1911" s="4">
        <v>7.1490729166666656</v>
      </c>
      <c r="J1911" s="37">
        <v>14.428333333333327</v>
      </c>
      <c r="K1911" s="4">
        <v>14.292361111111111</v>
      </c>
      <c r="L1911" s="37">
        <v>12.93263888888889</v>
      </c>
      <c r="M1911" s="4">
        <v>8.6486805555555559</v>
      </c>
      <c r="N1911" s="63">
        <v>278.12317999999999</v>
      </c>
      <c r="O1911" s="6">
        <v>278.12317999999999</v>
      </c>
      <c r="P1911" s="37">
        <v>24.029842752</v>
      </c>
      <c r="Q1911" s="7">
        <f t="shared" si="66"/>
        <v>24.029842752000004</v>
      </c>
      <c r="R1911" s="60">
        <v>334.52500000000003</v>
      </c>
      <c r="S1911" s="61">
        <v>2440.8951150000003</v>
      </c>
      <c r="T1911" s="91"/>
      <c r="U1911" s="89">
        <v>67756.310137599095</v>
      </c>
      <c r="V1911" s="77">
        <v>9.844684683225316E-3</v>
      </c>
      <c r="W1911" s="80">
        <v>3.5465099417604566E-4</v>
      </c>
      <c r="X1911" s="86">
        <f t="shared" si="65"/>
        <v>18434.731587403152</v>
      </c>
    </row>
    <row r="1912" spans="1:24" x14ac:dyDescent="0.3">
      <c r="A1912" s="33">
        <v>2011</v>
      </c>
      <c r="B1912" s="3">
        <v>40839</v>
      </c>
      <c r="C1912" s="33">
        <v>10</v>
      </c>
      <c r="D1912" s="2">
        <v>23</v>
      </c>
      <c r="E1912" s="33">
        <v>296</v>
      </c>
      <c r="F1912" s="92">
        <v>661</v>
      </c>
      <c r="G1912" s="4">
        <v>7.8523749999999994</v>
      </c>
      <c r="H1912" s="37">
        <v>342.46874999999983</v>
      </c>
      <c r="I1912" s="4">
        <v>9.1000104166666667</v>
      </c>
      <c r="J1912" s="37">
        <v>14.367916666666668</v>
      </c>
      <c r="K1912" s="4">
        <v>14.197083333333333</v>
      </c>
      <c r="L1912" s="37">
        <v>12.831180555555553</v>
      </c>
      <c r="M1912" s="4">
        <v>8.4905069444444425</v>
      </c>
      <c r="N1912" s="63">
        <v>326.14226451612899</v>
      </c>
      <c r="O1912" s="6">
        <v>326.14226451612899</v>
      </c>
      <c r="P1912" s="37">
        <v>28.178691654193543</v>
      </c>
      <c r="Q1912" s="7">
        <f t="shared" si="66"/>
        <v>28.178691654193543</v>
      </c>
      <c r="R1912" s="60">
        <v>342.46874999999983</v>
      </c>
      <c r="S1912" s="61">
        <v>2498.8574812499987</v>
      </c>
      <c r="T1912" s="91"/>
      <c r="U1912" s="89">
        <v>67756.310137599095</v>
      </c>
      <c r="V1912" s="77">
        <v>1.127663016623812E-2</v>
      </c>
      <c r="W1912" s="80">
        <v>4.1588291329572742E-4</v>
      </c>
      <c r="X1912" s="86">
        <f t="shared" ref="X1912:X1927" si="67">X1911+Q1912</f>
        <v>18462.910279057345</v>
      </c>
    </row>
    <row r="1913" spans="1:24" x14ac:dyDescent="0.3">
      <c r="A1913" s="33">
        <v>2011</v>
      </c>
      <c r="B1913" s="3">
        <v>40840</v>
      </c>
      <c r="C1913" s="33">
        <v>10</v>
      </c>
      <c r="D1913" s="2">
        <v>24</v>
      </c>
      <c r="E1913" s="33">
        <v>297</v>
      </c>
      <c r="F1913" s="92">
        <v>662</v>
      </c>
      <c r="G1913" s="4">
        <v>8.3998333333333335</v>
      </c>
      <c r="H1913" s="37">
        <v>326.0291666666667</v>
      </c>
      <c r="I1913" s="4">
        <v>9.6515416666666667</v>
      </c>
      <c r="J1913" s="37">
        <v>14.33090277777778</v>
      </c>
      <c r="K1913" s="4">
        <v>14.111527777777775</v>
      </c>
      <c r="L1913" s="37">
        <v>12.68416666666667</v>
      </c>
      <c r="M1913" s="4">
        <v>9.6420138888888882</v>
      </c>
      <c r="N1913" s="63">
        <v>279.36623750000001</v>
      </c>
      <c r="O1913" s="6">
        <v>279.36623750000001</v>
      </c>
      <c r="P1913" s="37">
        <v>24.137242920000002</v>
      </c>
      <c r="Q1913" s="7">
        <f t="shared" si="66"/>
        <v>24.137242919999998</v>
      </c>
      <c r="R1913" s="60">
        <v>326.0291666666667</v>
      </c>
      <c r="S1913" s="61">
        <v>2378.9044174999999</v>
      </c>
      <c r="T1913" s="91"/>
      <c r="U1913" s="89">
        <v>67756.310137599095</v>
      </c>
      <c r="V1913" s="77">
        <v>1.0146369371732021E-2</v>
      </c>
      <c r="W1913" s="80">
        <v>3.5623608887470757E-4</v>
      </c>
      <c r="X1913" s="86">
        <f t="shared" si="67"/>
        <v>18487.047521977343</v>
      </c>
    </row>
    <row r="1914" spans="1:24" x14ac:dyDescent="0.3">
      <c r="A1914" s="33">
        <v>2011</v>
      </c>
      <c r="B1914" s="3">
        <v>40841</v>
      </c>
      <c r="C1914" s="33">
        <v>10</v>
      </c>
      <c r="D1914" s="2">
        <v>25</v>
      </c>
      <c r="E1914" s="33">
        <v>298</v>
      </c>
      <c r="F1914" s="92">
        <v>663</v>
      </c>
      <c r="G1914" s="4">
        <v>5.0457916666666671</v>
      </c>
      <c r="H1914" s="37">
        <v>328.48541666666659</v>
      </c>
      <c r="I1914" s="4">
        <v>6.9932395833333336</v>
      </c>
      <c r="J1914" s="37">
        <v>14.279513888888891</v>
      </c>
      <c r="K1914" s="4">
        <v>14.092708333333329</v>
      </c>
      <c r="L1914" s="37">
        <v>12.743611111111109</v>
      </c>
      <c r="M1914" s="4">
        <v>7.9487847222222241</v>
      </c>
      <c r="N1914" s="63">
        <v>218.82991250000001</v>
      </c>
      <c r="O1914" s="6">
        <v>218.82991250000001</v>
      </c>
      <c r="P1914" s="37">
        <v>18.906904440000002</v>
      </c>
      <c r="Q1914" s="7">
        <f t="shared" si="66"/>
        <v>18.906904440000002</v>
      </c>
      <c r="R1914" s="60">
        <v>328.48541666666659</v>
      </c>
      <c r="S1914" s="61">
        <v>2396.8266912499994</v>
      </c>
      <c r="T1914" s="91"/>
      <c r="U1914" s="89">
        <v>67756.310137599095</v>
      </c>
      <c r="V1914" s="77">
        <v>7.8883068638307026E-3</v>
      </c>
      <c r="W1914" s="80">
        <v>2.7904271058450461E-4</v>
      </c>
      <c r="X1914" s="86">
        <f t="shared" si="67"/>
        <v>18505.954426417342</v>
      </c>
    </row>
    <row r="1915" spans="1:24" x14ac:dyDescent="0.3">
      <c r="A1915" s="33">
        <v>2011</v>
      </c>
      <c r="B1915" s="3">
        <v>40842</v>
      </c>
      <c r="C1915" s="33">
        <v>10</v>
      </c>
      <c r="D1915" s="2">
        <v>26</v>
      </c>
      <c r="E1915" s="33">
        <v>299</v>
      </c>
      <c r="F1915" s="92">
        <v>664</v>
      </c>
      <c r="G1915" s="4">
        <v>4.6073749999999984</v>
      </c>
      <c r="H1915" s="37">
        <v>328.0020833333333</v>
      </c>
      <c r="I1915" s="4">
        <v>7.4928333333333326</v>
      </c>
      <c r="J1915" s="37">
        <v>14.210833333333339</v>
      </c>
      <c r="K1915" s="4">
        <v>14.000555555555557</v>
      </c>
      <c r="L1915" s="37">
        <v>12.716180555555553</v>
      </c>
      <c r="M1915" s="4">
        <v>7.1820625000000007</v>
      </c>
      <c r="N1915" s="63">
        <v>253.801733333333</v>
      </c>
      <c r="O1915" s="6">
        <v>253.801733333333</v>
      </c>
      <c r="P1915" s="37">
        <v>21.92846975999997</v>
      </c>
      <c r="Q1915" s="7">
        <f t="shared" si="66"/>
        <v>21.92846975999997</v>
      </c>
      <c r="R1915" s="60">
        <v>328.0020833333333</v>
      </c>
      <c r="S1915" s="61">
        <v>2393.3000012499997</v>
      </c>
      <c r="T1915" s="91"/>
      <c r="U1915" s="89">
        <v>67756.310137599095</v>
      </c>
      <c r="V1915" s="77">
        <v>9.1624408760067368E-3</v>
      </c>
      <c r="W1915" s="80">
        <v>3.2363730721858628E-4</v>
      </c>
      <c r="X1915" s="86">
        <f t="shared" si="67"/>
        <v>18527.882896177343</v>
      </c>
    </row>
    <row r="1916" spans="1:24" x14ac:dyDescent="0.3">
      <c r="A1916" s="33">
        <v>2011</v>
      </c>
      <c r="B1916" s="3">
        <v>40843</v>
      </c>
      <c r="C1916" s="33">
        <v>10</v>
      </c>
      <c r="D1916" s="2">
        <v>27</v>
      </c>
      <c r="E1916" s="33">
        <v>300</v>
      </c>
      <c r="F1916" s="92">
        <v>665</v>
      </c>
      <c r="G1916" s="4">
        <v>1.2270416666666659</v>
      </c>
      <c r="H1916" s="37">
        <v>330.22916666666674</v>
      </c>
      <c r="I1916" s="4">
        <v>3.3597812499999997</v>
      </c>
      <c r="J1916" s="37">
        <v>14.082708333333336</v>
      </c>
      <c r="K1916" s="4">
        <v>13.87777777777778</v>
      </c>
      <c r="L1916" s="37">
        <v>12.40513888888889</v>
      </c>
      <c r="M1916" s="4">
        <v>6.3838958333333338</v>
      </c>
      <c r="N1916" s="63">
        <v>269.51991176470602</v>
      </c>
      <c r="O1916" s="6">
        <v>269.51991176470602</v>
      </c>
      <c r="P1916" s="37">
        <v>23.286520376470598</v>
      </c>
      <c r="Q1916" s="7">
        <f t="shared" si="66"/>
        <v>23.286520376470598</v>
      </c>
      <c r="R1916" s="60">
        <v>330.22916666666674</v>
      </c>
      <c r="S1916" s="61">
        <v>2409.5501375000003</v>
      </c>
      <c r="T1916" s="91"/>
      <c r="U1916" s="89">
        <v>67756.310137599095</v>
      </c>
      <c r="V1916" s="77">
        <v>9.6642605663442415E-3</v>
      </c>
      <c r="W1916" s="80">
        <v>3.4368046797679031E-4</v>
      </c>
      <c r="X1916" s="86">
        <f t="shared" si="67"/>
        <v>18551.169416553814</v>
      </c>
    </row>
    <row r="1917" spans="1:24" x14ac:dyDescent="0.3">
      <c r="A1917" s="33">
        <v>2011</v>
      </c>
      <c r="B1917" s="3">
        <v>40844</v>
      </c>
      <c r="C1917" s="33">
        <v>10</v>
      </c>
      <c r="D1917" s="2">
        <v>28</v>
      </c>
      <c r="E1917" s="33">
        <v>301</v>
      </c>
      <c r="F1917" s="92">
        <v>666</v>
      </c>
      <c r="G1917" s="4">
        <v>2.6674583333333328</v>
      </c>
      <c r="H1917" s="37">
        <v>329.44583333333338</v>
      </c>
      <c r="I1917" s="4">
        <v>4.3121250000000009</v>
      </c>
      <c r="J1917" s="37">
        <v>14.013611111111105</v>
      </c>
      <c r="K1917" s="4">
        <v>13.708472222222227</v>
      </c>
      <c r="L1917" s="37">
        <v>11.717013888888888</v>
      </c>
      <c r="M1917" s="4">
        <v>5.6575416666666669</v>
      </c>
      <c r="N1917" s="63">
        <v>260.68293684210499</v>
      </c>
      <c r="O1917" s="6">
        <v>260.68293684210499</v>
      </c>
      <c r="P1917" s="37">
        <v>22.523005743157871</v>
      </c>
      <c r="Q1917" s="7">
        <f t="shared" si="66"/>
        <v>22.523005743157871</v>
      </c>
      <c r="R1917" s="60">
        <v>329.44583333333338</v>
      </c>
      <c r="S1917" s="61">
        <v>2403.8344675000003</v>
      </c>
      <c r="T1917" s="91"/>
      <c r="U1917" s="89">
        <v>67756.310137599095</v>
      </c>
      <c r="V1917" s="77">
        <v>9.3696159397289557E-3</v>
      </c>
      <c r="W1917" s="80">
        <v>3.3241192882874364E-4</v>
      </c>
      <c r="X1917" s="86">
        <f t="shared" si="67"/>
        <v>18573.692422296972</v>
      </c>
    </row>
    <row r="1918" spans="1:24" x14ac:dyDescent="0.3">
      <c r="A1918" s="33">
        <v>2011</v>
      </c>
      <c r="B1918" s="3">
        <v>40845</v>
      </c>
      <c r="C1918" s="33">
        <v>10</v>
      </c>
      <c r="D1918" s="2">
        <v>29</v>
      </c>
      <c r="E1918" s="33">
        <v>302</v>
      </c>
      <c r="F1918" s="92">
        <v>667</v>
      </c>
      <c r="G1918" s="4">
        <v>2.8781458333333343</v>
      </c>
      <c r="H1918" s="37">
        <v>331.02916666666658</v>
      </c>
      <c r="I1918" s="4">
        <v>4.2407916666666656</v>
      </c>
      <c r="J1918" s="37">
        <v>13.934097222222222</v>
      </c>
      <c r="K1918" s="4">
        <v>13.499166666666669</v>
      </c>
      <c r="L1918" s="37">
        <v>11.434583333333334</v>
      </c>
      <c r="M1918" s="4">
        <v>5.8127291666666672</v>
      </c>
      <c r="N1918" s="63">
        <v>292.029178947368</v>
      </c>
      <c r="O1918" s="6">
        <v>292.029178947368</v>
      </c>
      <c r="P1918" s="37">
        <v>25.231321061052594</v>
      </c>
      <c r="Q1918" s="7">
        <f t="shared" si="66"/>
        <v>25.231321061052594</v>
      </c>
      <c r="R1918" s="60">
        <v>331.02916666666658</v>
      </c>
      <c r="S1918" s="61">
        <v>2415.3874174999992</v>
      </c>
      <c r="T1918" s="91"/>
      <c r="U1918" s="89">
        <v>67756.310137599095</v>
      </c>
      <c r="V1918" s="77">
        <v>1.0446076218765681E-2</v>
      </c>
      <c r="W1918" s="80">
        <v>3.72383339792456E-4</v>
      </c>
      <c r="X1918" s="86">
        <f t="shared" si="67"/>
        <v>18598.923743358024</v>
      </c>
    </row>
    <row r="1919" spans="1:24" x14ac:dyDescent="0.3">
      <c r="A1919" s="33">
        <v>2011</v>
      </c>
      <c r="B1919" s="3">
        <v>40846</v>
      </c>
      <c r="C1919" s="33">
        <v>10</v>
      </c>
      <c r="D1919" s="2">
        <v>30</v>
      </c>
      <c r="E1919" s="33">
        <v>303</v>
      </c>
      <c r="F1919" s="92">
        <v>668</v>
      </c>
      <c r="G1919" s="4">
        <v>3.4599375000000001</v>
      </c>
      <c r="H1919" s="37">
        <v>341.72291666666655</v>
      </c>
      <c r="I1919" s="4">
        <v>5.3831249999999997</v>
      </c>
      <c r="J1919" s="37">
        <v>13.902361111111112</v>
      </c>
      <c r="K1919" s="4">
        <v>13.433472222222223</v>
      </c>
      <c r="L1919" s="37">
        <v>11.340069444444447</v>
      </c>
      <c r="M1919" s="4">
        <v>5.8415972222222221</v>
      </c>
      <c r="N1919" s="63">
        <v>316.760157142857</v>
      </c>
      <c r="O1919" s="6">
        <v>316.760157142857</v>
      </c>
      <c r="P1919" s="37">
        <v>27.368077577142845</v>
      </c>
      <c r="Q1919" s="7">
        <f t="shared" si="66"/>
        <v>27.368077577142845</v>
      </c>
      <c r="R1919" s="60">
        <v>341.72291666666655</v>
      </c>
      <c r="S1919" s="61">
        <v>2493.415433749999</v>
      </c>
      <c r="T1919" s="91"/>
      <c r="U1919" s="89">
        <v>67756.310137599095</v>
      </c>
      <c r="V1919" s="77">
        <v>1.097614027999431E-2</v>
      </c>
      <c r="W1919" s="80">
        <v>4.0391924414956957E-4</v>
      </c>
      <c r="X1919" s="86">
        <f t="shared" si="67"/>
        <v>18626.291820935166</v>
      </c>
    </row>
    <row r="1920" spans="1:24" x14ac:dyDescent="0.3">
      <c r="A1920" s="33">
        <v>2011</v>
      </c>
      <c r="B1920" s="3">
        <v>40847</v>
      </c>
      <c r="C1920" s="33">
        <v>10</v>
      </c>
      <c r="D1920" s="2">
        <v>31</v>
      </c>
      <c r="E1920" s="33">
        <v>304</v>
      </c>
      <c r="F1920" s="92">
        <v>669</v>
      </c>
      <c r="G1920" s="92">
        <v>5.8187708333333346</v>
      </c>
      <c r="H1920" s="37">
        <v>349.41250000000008</v>
      </c>
      <c r="I1920" s="4">
        <v>7.8977708333333343</v>
      </c>
      <c r="J1920" s="37">
        <v>13.849305555555558</v>
      </c>
      <c r="K1920" s="4">
        <v>13.458124999999997</v>
      </c>
      <c r="L1920" s="37">
        <v>11.291319444444445</v>
      </c>
      <c r="M1920" s="4">
        <v>6.6837361111111102</v>
      </c>
      <c r="N1920" s="63">
        <v>286.01719090909103</v>
      </c>
      <c r="O1920" s="6">
        <v>286.01719090909103</v>
      </c>
      <c r="P1920" s="37">
        <v>24.711885294545464</v>
      </c>
      <c r="Q1920" s="7">
        <f t="shared" si="66"/>
        <v>24.711885294545464</v>
      </c>
      <c r="R1920" s="60">
        <v>349.41250000000008</v>
      </c>
      <c r="S1920" s="61">
        <v>2549.5232475000007</v>
      </c>
      <c r="T1920" s="91"/>
      <c r="U1920" s="89">
        <v>67756.310137599095</v>
      </c>
      <c r="V1920" s="77">
        <v>9.6927475828186022E-3</v>
      </c>
      <c r="W1920" s="80">
        <v>3.6471710523139058E-4</v>
      </c>
      <c r="X1920" s="86">
        <f t="shared" si="67"/>
        <v>18651.003706229712</v>
      </c>
    </row>
    <row r="1921" spans="1:24" x14ac:dyDescent="0.3">
      <c r="A1921" s="33">
        <v>2011</v>
      </c>
      <c r="B1921" s="3">
        <v>40848</v>
      </c>
      <c r="C1921" s="33">
        <v>11</v>
      </c>
      <c r="D1921" s="2">
        <v>1</v>
      </c>
      <c r="E1921" s="33">
        <v>305</v>
      </c>
      <c r="F1921" s="92">
        <v>670</v>
      </c>
      <c r="G1921" s="4">
        <v>6.1338958333333338</v>
      </c>
      <c r="H1921" s="37">
        <v>343.54583333333312</v>
      </c>
      <c r="I1921" s="4">
        <v>7.9765625</v>
      </c>
      <c r="J1921" s="37">
        <v>13.790624999999999</v>
      </c>
      <c r="K1921" s="4">
        <v>13.382291666666667</v>
      </c>
      <c r="L1921" s="37">
        <v>11.239375000000001</v>
      </c>
      <c r="M1921" s="4">
        <v>7.3776388888888889</v>
      </c>
      <c r="N1921" s="63">
        <v>267.00956250000002</v>
      </c>
      <c r="O1921" s="6">
        <v>267.00956250000002</v>
      </c>
      <c r="P1921" s="37">
        <v>23.069626200000002</v>
      </c>
      <c r="Q1921" s="7">
        <f t="shared" si="66"/>
        <v>23.069626200000002</v>
      </c>
      <c r="R1921" s="60">
        <v>343.54583333333312</v>
      </c>
      <c r="S1921" s="61">
        <v>2506.7165274999984</v>
      </c>
      <c r="T1921" s="91"/>
      <c r="U1921" s="89">
        <v>67756.310137599095</v>
      </c>
      <c r="V1921" s="77">
        <v>9.2031252624355693E-3</v>
      </c>
      <c r="W1921" s="80">
        <v>3.4047937606328249E-4</v>
      </c>
      <c r="X1921" s="86">
        <f t="shared" si="67"/>
        <v>18674.073332429711</v>
      </c>
    </row>
    <row r="1922" spans="1:24" x14ac:dyDescent="0.3">
      <c r="A1922" s="33">
        <v>2011</v>
      </c>
      <c r="B1922" s="3">
        <v>40849</v>
      </c>
      <c r="C1922" s="33">
        <v>11</v>
      </c>
      <c r="D1922" s="2">
        <v>2</v>
      </c>
      <c r="E1922" s="33">
        <v>306</v>
      </c>
      <c r="F1922" s="92">
        <v>671</v>
      </c>
      <c r="G1922" s="4">
        <v>9.5381875000000012</v>
      </c>
      <c r="H1922" s="37">
        <v>329.60833333333323</v>
      </c>
      <c r="I1922" s="4">
        <v>9.6572812500000005</v>
      </c>
      <c r="J1922" s="37">
        <v>13.72951388888889</v>
      </c>
      <c r="K1922" s="4">
        <v>13.482847222222221</v>
      </c>
      <c r="L1922" s="37">
        <v>11.461180555555556</v>
      </c>
      <c r="M1922" s="4">
        <v>8.3690208333333338</v>
      </c>
      <c r="N1922" s="63">
        <v>271.165087804878</v>
      </c>
      <c r="O1922" s="6">
        <v>271.165087804878</v>
      </c>
      <c r="P1922" s="37">
        <v>23.428663586341457</v>
      </c>
      <c r="Q1922" s="7">
        <f t="shared" si="66"/>
        <v>23.428663586341461</v>
      </c>
      <c r="R1922" s="60">
        <v>329.60833333333323</v>
      </c>
      <c r="S1922" s="61">
        <v>2405.020164999999</v>
      </c>
      <c r="T1922" s="91"/>
      <c r="U1922" s="89">
        <v>67756.310137599095</v>
      </c>
      <c r="V1922" s="77">
        <v>9.7415663815614891E-3</v>
      </c>
      <c r="W1922" s="80">
        <v>3.4577832734342633E-4</v>
      </c>
      <c r="X1922" s="86">
        <f t="shared" si="67"/>
        <v>18697.501996016053</v>
      </c>
    </row>
    <row r="1923" spans="1:24" x14ac:dyDescent="0.3">
      <c r="A1923" s="33">
        <v>2011</v>
      </c>
      <c r="B1923" s="3">
        <v>40850</v>
      </c>
      <c r="C1923" s="33">
        <v>11</v>
      </c>
      <c r="D1923" s="2">
        <v>3</v>
      </c>
      <c r="E1923" s="33">
        <v>307</v>
      </c>
      <c r="F1923" s="92">
        <v>672</v>
      </c>
      <c r="G1923" s="4">
        <v>5.6995208333333336</v>
      </c>
      <c r="H1923" s="37">
        <v>346.03333333333347</v>
      </c>
      <c r="I1923" s="4">
        <v>7.3070833333333294</v>
      </c>
      <c r="J1923" s="37">
        <v>13.684861111111116</v>
      </c>
      <c r="K1923" s="4">
        <v>13.502083333333333</v>
      </c>
      <c r="L1923" s="37">
        <v>11.594652777777776</v>
      </c>
      <c r="M1923" s="4">
        <v>8.0018263888888885</v>
      </c>
      <c r="N1923" s="63">
        <v>177.88963243243199</v>
      </c>
      <c r="O1923" s="6">
        <v>177.88963243243199</v>
      </c>
      <c r="P1923" s="37">
        <v>15.369664242162125</v>
      </c>
      <c r="Q1923" s="7">
        <f t="shared" si="66"/>
        <v>15.369664242162125</v>
      </c>
      <c r="R1923" s="60">
        <v>346.03333333333347</v>
      </c>
      <c r="S1923" s="61">
        <v>2524.8668200000011</v>
      </c>
      <c r="T1923" s="91"/>
      <c r="U1923" s="89">
        <v>67756.310137599095</v>
      </c>
      <c r="V1923" s="77">
        <v>6.0873168122832387E-3</v>
      </c>
      <c r="W1923" s="80">
        <v>2.2683738549146944E-4</v>
      </c>
      <c r="X1923" s="86">
        <f t="shared" si="67"/>
        <v>18712.871660258217</v>
      </c>
    </row>
    <row r="1924" spans="1:24" x14ac:dyDescent="0.3">
      <c r="A1924" s="33">
        <v>2011</v>
      </c>
      <c r="B1924" s="3">
        <v>40851</v>
      </c>
      <c r="C1924" s="33">
        <v>11</v>
      </c>
      <c r="D1924" s="2">
        <v>4</v>
      </c>
      <c r="E1924" s="33">
        <v>308</v>
      </c>
      <c r="F1924" s="92">
        <v>673</v>
      </c>
      <c r="G1924" s="4">
        <v>1.8013541666666664</v>
      </c>
      <c r="H1924" s="37">
        <v>347.4666666666667</v>
      </c>
      <c r="I1924" s="4">
        <v>3.3084375000000001</v>
      </c>
      <c r="J1924" s="37">
        <v>13.637500000000001</v>
      </c>
      <c r="K1924" s="4">
        <v>13.466111111111116</v>
      </c>
      <c r="L1924" s="37">
        <v>11.684166666666668</v>
      </c>
      <c r="M1924" s="4">
        <v>6.1421458333333332</v>
      </c>
      <c r="N1924" s="63">
        <v>286.13650000000001</v>
      </c>
      <c r="O1924" s="6">
        <v>286.13650000000001</v>
      </c>
      <c r="P1924" s="37">
        <v>24.722193600000001</v>
      </c>
      <c r="Q1924" s="7">
        <f t="shared" si="66"/>
        <v>24.722193600000001</v>
      </c>
      <c r="R1924" s="60">
        <v>347.4666666666667</v>
      </c>
      <c r="S1924" s="61">
        <v>2535.32528</v>
      </c>
      <c r="T1924" s="91"/>
      <c r="U1924" s="89">
        <v>67756.310137599095</v>
      </c>
      <c r="V1924" s="77">
        <v>9.7510933981615165E-3</v>
      </c>
      <c r="W1924" s="80">
        <v>3.6486924317151161E-4</v>
      </c>
      <c r="X1924" s="86">
        <f t="shared" si="67"/>
        <v>18737.593853858216</v>
      </c>
    </row>
    <row r="1925" spans="1:24" x14ac:dyDescent="0.3">
      <c r="A1925" s="33">
        <v>2011</v>
      </c>
      <c r="B1925" s="3">
        <v>40852</v>
      </c>
      <c r="C1925" s="33">
        <v>11</v>
      </c>
      <c r="D1925" s="2">
        <v>5</v>
      </c>
      <c r="E1925" s="33">
        <v>309</v>
      </c>
      <c r="F1925" s="92">
        <v>674</v>
      </c>
      <c r="G1925" s="4">
        <v>2.0994583333333332</v>
      </c>
      <c r="H1925" s="37">
        <v>336.7166666666667</v>
      </c>
      <c r="I1925" s="4">
        <v>3.0771354166666667</v>
      </c>
      <c r="J1925" s="37">
        <v>13.590972222222222</v>
      </c>
      <c r="K1925" s="4">
        <v>13.403611111111109</v>
      </c>
      <c r="L1925" s="37">
        <v>11.638680555555558</v>
      </c>
      <c r="M1925" s="4">
        <v>5.4200347222222227</v>
      </c>
      <c r="N1925" s="63">
        <v>234.48432812499999</v>
      </c>
      <c r="O1925" s="6">
        <v>234.48432812499999</v>
      </c>
      <c r="P1925" s="37">
        <v>20.25944595</v>
      </c>
      <c r="Q1925" s="7">
        <f t="shared" si="66"/>
        <v>20.25944595</v>
      </c>
      <c r="R1925" s="60">
        <v>336.7166666666667</v>
      </c>
      <c r="S1925" s="61">
        <v>2456.8868300000004</v>
      </c>
      <c r="T1925" s="91"/>
      <c r="U1925" s="89">
        <v>67756.310137599095</v>
      </c>
      <c r="V1925" s="77">
        <v>8.2459825591559687E-3</v>
      </c>
      <c r="W1925" s="80">
        <v>2.9900456369092771E-4</v>
      </c>
      <c r="X1925" s="86">
        <f t="shared" si="67"/>
        <v>18757.853299808216</v>
      </c>
    </row>
    <row r="1926" spans="1:24" x14ac:dyDescent="0.3">
      <c r="A1926" s="33">
        <v>2011</v>
      </c>
      <c r="B1926" s="3">
        <v>40853</v>
      </c>
      <c r="C1926" s="33">
        <v>11</v>
      </c>
      <c r="D1926" s="2">
        <v>6</v>
      </c>
      <c r="E1926" s="33">
        <v>310</v>
      </c>
      <c r="F1926" s="92">
        <v>675</v>
      </c>
      <c r="G1926" s="4">
        <v>6.8358958333333355</v>
      </c>
      <c r="H1926" s="37">
        <v>326.46458333333322</v>
      </c>
      <c r="I1926" s="4">
        <v>6.4958749999999998</v>
      </c>
      <c r="J1926" s="37">
        <v>13.529791666666668</v>
      </c>
      <c r="K1926" s="4">
        <v>13.266249999999998</v>
      </c>
      <c r="L1926" s="37">
        <v>11.535208333333335</v>
      </c>
      <c r="M1926" s="4">
        <v>6.3882291666666662</v>
      </c>
      <c r="N1926" s="63">
        <v>261.12858541666702</v>
      </c>
      <c r="O1926" s="6">
        <v>261.12858541666702</v>
      </c>
      <c r="P1926" s="37">
        <v>22.56150978000003</v>
      </c>
      <c r="Q1926" s="7">
        <f t="shared" si="66"/>
        <v>22.56150978000003</v>
      </c>
      <c r="R1926" s="60">
        <v>326.46458333333322</v>
      </c>
      <c r="S1926" s="61">
        <v>2382.081478749999</v>
      </c>
      <c r="T1926" s="91"/>
      <c r="U1926" s="89">
        <v>67756.310137599095</v>
      </c>
      <c r="V1926" s="77">
        <v>9.4713425973318166E-3</v>
      </c>
      <c r="W1926" s="80">
        <v>3.3298020116771787E-4</v>
      </c>
      <c r="X1926" s="86">
        <f t="shared" si="67"/>
        <v>18780.414809588216</v>
      </c>
    </row>
    <row r="1927" spans="1:24" x14ac:dyDescent="0.3">
      <c r="A1927" s="35">
        <v>2011</v>
      </c>
      <c r="B1927" s="54">
        <v>40854</v>
      </c>
      <c r="C1927" s="35">
        <v>11</v>
      </c>
      <c r="D1927" s="55">
        <v>7</v>
      </c>
      <c r="E1927" s="35">
        <v>311</v>
      </c>
      <c r="F1927" s="93">
        <v>676</v>
      </c>
      <c r="G1927" s="56">
        <v>9.8636363636363615</v>
      </c>
      <c r="H1927" s="39">
        <v>325.41363636363639</v>
      </c>
      <c r="I1927" s="56">
        <v>10.173250000000001</v>
      </c>
      <c r="J1927" s="39">
        <v>13.286515151515149</v>
      </c>
      <c r="K1927" s="56">
        <v>13.294545454545457</v>
      </c>
      <c r="L1927" s="39">
        <v>11.638181818181819</v>
      </c>
      <c r="M1927" s="56">
        <v>7.3269696969696971</v>
      </c>
      <c r="N1927" s="64">
        <v>239.59339523809501</v>
      </c>
      <c r="O1927" s="67">
        <v>239.59339523809501</v>
      </c>
      <c r="P1927" s="39">
        <v>20.700869348571409</v>
      </c>
      <c r="Q1927" s="68">
        <f t="shared" si="66"/>
        <v>20.700869348571409</v>
      </c>
      <c r="R1927" s="69">
        <v>325.41363636363639</v>
      </c>
      <c r="S1927" s="66">
        <v>2374.4131390909092</v>
      </c>
      <c r="T1927" s="69"/>
      <c r="U1927" s="90">
        <v>67756.310137599095</v>
      </c>
      <c r="V1927" s="81">
        <v>8.71830980370044E-3</v>
      </c>
      <c r="W1927" s="82">
        <v>3.0551943142317244E-4</v>
      </c>
      <c r="X1927" s="88">
        <f t="shared" si="67"/>
        <v>18801.115678936789</v>
      </c>
    </row>
  </sheetData>
  <mergeCells count="10">
    <mergeCell ref="G1:M1"/>
    <mergeCell ref="N1:Q1"/>
    <mergeCell ref="R1:U1"/>
    <mergeCell ref="V1:X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CM2010</vt:lpstr>
      <vt:lpstr>CM2011</vt:lpstr>
      <vt:lpstr>Combined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Kumudinie Kariyapperuma</dc:creator>
  <cp:lastModifiedBy>Frederik</cp:lastModifiedBy>
  <dcterms:created xsi:type="dcterms:W3CDTF">2015-12-08T16:00:39Z</dcterms:created>
  <dcterms:modified xsi:type="dcterms:W3CDTF">2020-08-22T09:01:07Z</dcterms:modified>
</cp:coreProperties>
</file>