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583430\OneDrive - Aarhus Universitet\Dokumenter\GitHub\AU-myndighedsbetjening\2021-0313846_slurry_separation\manuscript work\EF_calcs\inputs\"/>
    </mc:Choice>
  </mc:AlternateContent>
  <xr:revisionPtr revIDLastSave="118" documentId="11_E4AA9E5F44CEBA60BBC56AEE0B129ED47E2FD91F" xr6:coauthVersionLast="44" xr6:coauthVersionMax="44" xr10:uidLastSave="{D9868B80-AC9E-4A25-B02D-982577FBA841}"/>
  <bookViews>
    <workbookView xWindow="-38520" yWindow="-3045" windowWidth="38640" windowHeight="21240" tabRatio="500" activeTab="4" xr2:uid="{00000000-000D-0000-FFFF-FFFF00000000}"/>
  </bookViews>
  <sheets>
    <sheet name="Slurry &amp; application" sheetId="1" r:id="rId1"/>
    <sheet name="Application climate" sheetId="2" r:id="rId2"/>
    <sheet name="Separation efficiency" sheetId="3" r:id="rId3"/>
    <sheet name="Storage EFs" sheetId="4" r:id="rId4"/>
    <sheet name="Slurry &amp; application (2)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F46" i="5" l="1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6" i="5" l="1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E4" i="4" l="1"/>
  <c r="D4" i="4"/>
  <c r="E3" i="4"/>
  <c r="D3" i="4"/>
  <c r="E2" i="4"/>
  <c r="D2" i="4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A14" authorId="0" shapeId="0" xr:uid="{00000000-0006-0000-0000-000001000000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23" authorId="0" shapeId="0" xr:uid="{00000000-0006-0000-0000-000002000000}">
      <text>
        <r>
          <rPr>
            <sz val="10"/>
            <color rgb="FF000000"/>
            <rFont val="Sans"/>
            <charset val="1"/>
          </rPr>
          <t>Block duplicated multiple times for simplicity in code.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B1" authorId="0" shapeId="0" xr:uid="{00000000-0006-0000-0200-000001000000}">
      <text>
        <r>
          <rPr>
            <sz val="10"/>
            <color rgb="FF000000"/>
            <rFont val="Sans"/>
            <charset val="1"/>
          </rPr>
          <t>Fraction of raw TAN mass going to solid fraction.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B1" authorId="0" shapeId="0" xr:uid="{00000000-0006-0000-0300-000001000000}">
      <text>
        <r>
          <rPr>
            <sz val="10"/>
            <color rgb="FF000000"/>
            <rFont val="Sans"/>
            <charset val="1"/>
          </rPr>
          <t>From Table 1 in Hansen et al. (2008).</t>
        </r>
      </text>
    </comment>
    <comment ref="C1" authorId="0" shapeId="0" xr:uid="{00000000-0006-0000-0300-000002000000}">
      <text>
        <r>
          <rPr>
            <sz val="10"/>
            <color rgb="FF000000"/>
            <rFont val="Sans"/>
            <charset val="1"/>
          </rPr>
          <t>Assumed to be the same as for raw slurry.</t>
        </r>
      </text>
    </comment>
    <comment ref="D1" authorId="0" shapeId="0" xr:uid="{00000000-0006-0000-0300-000003000000}">
      <text>
        <r>
          <rPr>
            <sz val="10"/>
            <color rgb="FF000000"/>
            <rFont val="Sans"/>
            <charset val="1"/>
          </rPr>
          <t>From Table 3 in Hansen et al. (2008) using TAN/TN from note in Table 1.</t>
        </r>
      </text>
    </comment>
    <comment ref="E1" authorId="0" shapeId="0" xr:uid="{00000000-0006-0000-0300-000005000000}">
      <text>
        <r>
          <rPr>
            <sz val="10"/>
            <color rgb="FF000000"/>
            <rFont val="Sans"/>
            <charset val="1"/>
          </rPr>
          <t>From Table 3 in Hansen et al. (2008)</t>
        </r>
      </text>
    </comment>
    <comment ref="D4" authorId="0" shapeId="0" xr:uid="{00000000-0006-0000-0300-000004000000}">
      <text>
        <r>
          <rPr>
            <sz val="10"/>
            <color rgb="FF000000"/>
            <rFont val="Sans"/>
            <charset val="1"/>
          </rPr>
          <t>Assumed to be equal to pig value.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SDH</author>
  </authors>
  <commentList>
    <comment ref="A14" authorId="0" shapeId="0" xr:uid="{A577409B-C931-4F97-BAC9-0086F913632E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15" authorId="0" shapeId="0" xr:uid="{FD7D2B5A-C288-4125-B5BB-D4889EF54A1A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16" authorId="0" shapeId="0" xr:uid="{019376B6-5349-4A28-AF00-CAD8F6D4B6C1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29" authorId="0" shapeId="0" xr:uid="{F705A3FC-74AA-4B6F-9FA2-D9DD2F028DFE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30" authorId="0" shapeId="0" xr:uid="{1E859FAE-4782-4F86-B992-853AA2B0040B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31" authorId="0" shapeId="0" xr:uid="{5E5AF94A-0DE8-4DC0-9D95-4C42F98B1AC2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44" authorId="0" shapeId="0" xr:uid="{5CE9454D-203B-4FED-947E-E76D379346C9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45" authorId="0" shapeId="0" xr:uid="{0C41AD00-275F-4394-B1D3-1084AE80E391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46" authorId="0" shapeId="0" xr:uid="{F6CFCA13-84EE-4369-BD52-482B79E97503}">
      <text>
        <r>
          <rPr>
            <sz val="10"/>
            <color rgb="FF000000"/>
            <rFont val="Sans"/>
            <charset val="1"/>
          </rPr>
          <t>“high2” just combines low separation efficiency with high liquid DM.</t>
        </r>
      </text>
    </comment>
    <comment ref="A53" authorId="0" shapeId="0" xr:uid="{70BD5D10-DE6E-4E7A-BFF0-F0A0192655FC}">
      <text>
        <r>
          <rPr>
            <sz val="10"/>
            <color rgb="FF000000"/>
            <rFont val="Sans"/>
            <charset val="1"/>
          </rPr>
          <t>Block duplicated multiple times for simplicity in code.</t>
        </r>
      </text>
    </comment>
  </commentList>
</comments>
</file>

<file path=xl/sharedStrings.xml><?xml version="1.0" encoding="utf-8"?>
<sst xmlns="http://schemas.openxmlformats.org/spreadsheetml/2006/main" count="643" uniqueCount="45">
  <si>
    <t>scenario</t>
  </si>
  <si>
    <t>man.source</t>
  </si>
  <si>
    <t>fraction</t>
  </si>
  <si>
    <t>red.dm</t>
  </si>
  <si>
    <t>man.dm</t>
  </si>
  <si>
    <t>man.ph</t>
  </si>
  <si>
    <t>incorp</t>
  </si>
  <si>
    <t>app.mthd</t>
  </si>
  <si>
    <t>t.incorp</t>
  </si>
  <si>
    <t>app.rate.ni</t>
  </si>
  <si>
    <t>reference</t>
  </si>
  <si>
    <t>Svinegylle</t>
  </si>
  <si>
    <t>raw</t>
  </si>
  <si>
    <t>0</t>
  </si>
  <si>
    <t>none</t>
  </si>
  <si>
    <t>Trailing hose</t>
  </si>
  <si>
    <t>Kvæggylle</t>
  </si>
  <si>
    <t>Afgasset biomasse</t>
  </si>
  <si>
    <t>low</t>
  </si>
  <si>
    <t>liquid</t>
  </si>
  <si>
    <t>0.6</t>
  </si>
  <si>
    <t>mid</t>
  </si>
  <si>
    <t>0.4</t>
  </si>
  <si>
    <t>high</t>
  </si>
  <si>
    <t>0.2</t>
  </si>
  <si>
    <t>high2</t>
  </si>
  <si>
    <t>solid</t>
  </si>
  <si>
    <t>deep</t>
  </si>
  <si>
    <t>Broadcast</t>
  </si>
  <si>
    <t>app.timing</t>
  </si>
  <si>
    <t>air.temp</t>
  </si>
  <si>
    <t>wind.2m</t>
  </si>
  <si>
    <t>rain.rate</t>
  </si>
  <si>
    <t>Marts</t>
  </si>
  <si>
    <t>April</t>
  </si>
  <si>
    <t>Maj</t>
  </si>
  <si>
    <t>Sommer</t>
  </si>
  <si>
    <t>Efterår</t>
  </si>
  <si>
    <t>sep.eff.TAN</t>
  </si>
  <si>
    <t>EF.stor.raw</t>
  </si>
  <si>
    <t>EF.stor.liquid</t>
  </si>
  <si>
    <t>EF.stor.solid</t>
  </si>
  <si>
    <t>N.loss.stor.solid</t>
  </si>
  <si>
    <t>Open slot injection</t>
  </si>
  <si>
    <t>Trailing 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</si>
</sst>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"/>
  </numFmts>
  <fonts count="2">
    <font>
      <sz val="10"/>
      <color rgb="FF000000"/>
      <name val="Sans"/>
      <charset val="1"/>
    </font>
    <font>
      <sz val="10"/>
      <color rgb="FF2A6099"/>
      <name val="Sans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40"/>
  <sheetViews>
    <sheetView zoomScaleNormal="100" workbookViewId="0">
      <selection activeCell="B6" sqref="B6"/>
    </sheetView>
  </sheetViews>
  <sheetFormatPr defaultColWidth="10.140625" defaultRowHeight="12.75"/>
  <cols>
    <col min="1" max="1" width="16.85546875" customWidth="1"/>
    <col min="2" max="2" width="16.85546875" style="1" customWidth="1"/>
    <col min="3" max="4" width="10.140625" style="2"/>
    <col min="5" max="7" width="10.140625" style="1"/>
    <col min="8" max="8" width="11.28515625" style="1" customWidth="1"/>
    <col min="9" max="1023" width="10.140625" style="1"/>
  </cols>
  <sheetData>
    <row r="1" spans="1:10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 t="s">
        <v>11</v>
      </c>
      <c r="C2" s="3" t="s">
        <v>12</v>
      </c>
      <c r="D2" s="3" t="s">
        <v>13</v>
      </c>
      <c r="E2" s="4">
        <v>3.9</v>
      </c>
      <c r="F2" s="5">
        <v>7.2</v>
      </c>
      <c r="G2" s="1" t="s">
        <v>14</v>
      </c>
      <c r="H2" s="1" t="s">
        <v>15</v>
      </c>
      <c r="J2" s="1">
        <v>30</v>
      </c>
    </row>
    <row r="3" spans="1:10">
      <c r="A3" t="s">
        <v>10</v>
      </c>
      <c r="B3" s="1" t="s">
        <v>16</v>
      </c>
      <c r="C3" s="3" t="s">
        <v>12</v>
      </c>
      <c r="D3" s="3" t="s">
        <v>13</v>
      </c>
      <c r="E3" s="4">
        <v>6.5</v>
      </c>
      <c r="F3" s="5">
        <v>7</v>
      </c>
      <c r="G3" s="1" t="s">
        <v>14</v>
      </c>
      <c r="H3" s="1" t="s">
        <v>15</v>
      </c>
      <c r="J3" s="1">
        <v>30</v>
      </c>
    </row>
    <row r="4" spans="1:10">
      <c r="A4" t="s">
        <v>10</v>
      </c>
      <c r="B4" s="1" t="s">
        <v>17</v>
      </c>
      <c r="C4" s="3" t="s">
        <v>12</v>
      </c>
      <c r="D4" s="3" t="s">
        <v>13</v>
      </c>
      <c r="E4" s="4">
        <v>5.9</v>
      </c>
      <c r="F4" s="5">
        <v>7.9</v>
      </c>
      <c r="G4" s="1" t="s">
        <v>14</v>
      </c>
      <c r="H4" s="1" t="s">
        <v>15</v>
      </c>
      <c r="J4" s="1">
        <v>30</v>
      </c>
    </row>
    <row r="5" spans="1:10">
      <c r="A5" t="s">
        <v>18</v>
      </c>
      <c r="B5" s="1" t="s">
        <v>11</v>
      </c>
      <c r="C5" s="3" t="s">
        <v>19</v>
      </c>
      <c r="D5" s="3" t="s">
        <v>20</v>
      </c>
      <c r="E5" s="6">
        <f>(1-D5)*E$2</f>
        <v>1.56</v>
      </c>
      <c r="F5" s="7">
        <f>F$2+0.2</f>
        <v>7.4</v>
      </c>
      <c r="G5" s="1" t="s">
        <v>14</v>
      </c>
      <c r="H5" s="1" t="s">
        <v>15</v>
      </c>
      <c r="J5" s="1">
        <v>30</v>
      </c>
    </row>
    <row r="6" spans="1:10">
      <c r="A6" t="s">
        <v>18</v>
      </c>
      <c r="B6" s="1" t="s">
        <v>16</v>
      </c>
      <c r="C6" s="3" t="s">
        <v>19</v>
      </c>
      <c r="D6" s="3" t="s">
        <v>20</v>
      </c>
      <c r="E6" s="6">
        <f>(1-D6)*E$3</f>
        <v>2.6</v>
      </c>
      <c r="F6" s="7">
        <f>F$3+0.2</f>
        <v>7.2</v>
      </c>
      <c r="G6" s="1" t="s">
        <v>14</v>
      </c>
      <c r="H6" s="1" t="s">
        <v>15</v>
      </c>
      <c r="J6" s="1">
        <v>30</v>
      </c>
    </row>
    <row r="7" spans="1:10">
      <c r="A7" t="s">
        <v>18</v>
      </c>
      <c r="B7" s="1" t="s">
        <v>17</v>
      </c>
      <c r="C7" s="3" t="s">
        <v>19</v>
      </c>
      <c r="D7" s="3" t="s">
        <v>20</v>
      </c>
      <c r="E7" s="6">
        <f>(1-D7)*E$4</f>
        <v>2.3600000000000003</v>
      </c>
      <c r="F7" s="7">
        <f>F$4+0.2</f>
        <v>8.1</v>
      </c>
      <c r="G7" s="1" t="s">
        <v>14</v>
      </c>
      <c r="H7" s="1" t="s">
        <v>15</v>
      </c>
      <c r="J7" s="1">
        <v>30</v>
      </c>
    </row>
    <row r="8" spans="1:10">
      <c r="A8" t="s">
        <v>21</v>
      </c>
      <c r="B8" s="1" t="s">
        <v>11</v>
      </c>
      <c r="C8" s="3" t="s">
        <v>19</v>
      </c>
      <c r="D8" s="3" t="s">
        <v>22</v>
      </c>
      <c r="E8" s="6">
        <f>(1-D8)*E$2</f>
        <v>2.34</v>
      </c>
      <c r="F8" s="7">
        <f>F$2+0.2</f>
        <v>7.4</v>
      </c>
      <c r="G8" s="1" t="s">
        <v>14</v>
      </c>
      <c r="H8" s="1" t="s">
        <v>15</v>
      </c>
      <c r="J8" s="1">
        <v>30</v>
      </c>
    </row>
    <row r="9" spans="1:10">
      <c r="A9" t="s">
        <v>21</v>
      </c>
      <c r="B9" s="1" t="s">
        <v>16</v>
      </c>
      <c r="C9" s="3" t="s">
        <v>19</v>
      </c>
      <c r="D9" s="3" t="s">
        <v>22</v>
      </c>
      <c r="E9" s="6">
        <f>(1-D9)*E$3</f>
        <v>3.9</v>
      </c>
      <c r="F9" s="7">
        <f>F$3+0.2</f>
        <v>7.2</v>
      </c>
      <c r="G9" s="1" t="s">
        <v>14</v>
      </c>
      <c r="H9" s="1" t="s">
        <v>15</v>
      </c>
      <c r="J9" s="1">
        <v>30</v>
      </c>
    </row>
    <row r="10" spans="1:10">
      <c r="A10" t="s">
        <v>21</v>
      </c>
      <c r="B10" s="1" t="s">
        <v>17</v>
      </c>
      <c r="C10" s="3" t="s">
        <v>19</v>
      </c>
      <c r="D10" s="3" t="s">
        <v>22</v>
      </c>
      <c r="E10" s="6">
        <f>(1-D10)*E$4</f>
        <v>3.54</v>
      </c>
      <c r="F10" s="7">
        <f>F$4+0.2</f>
        <v>8.1</v>
      </c>
      <c r="G10" s="1" t="s">
        <v>14</v>
      </c>
      <c r="H10" s="1" t="s">
        <v>15</v>
      </c>
      <c r="J10" s="1">
        <v>30</v>
      </c>
    </row>
    <row r="11" spans="1:10">
      <c r="A11" t="s">
        <v>23</v>
      </c>
      <c r="B11" s="1" t="s">
        <v>11</v>
      </c>
      <c r="C11" s="3" t="s">
        <v>19</v>
      </c>
      <c r="D11" s="3" t="s">
        <v>24</v>
      </c>
      <c r="E11" s="6">
        <f>(1-D11)*E$2</f>
        <v>3.12</v>
      </c>
      <c r="F11" s="7">
        <f>F$2+0.2</f>
        <v>7.4</v>
      </c>
      <c r="G11" s="1" t="s">
        <v>14</v>
      </c>
      <c r="H11" s="1" t="s">
        <v>15</v>
      </c>
      <c r="J11" s="1">
        <v>30</v>
      </c>
    </row>
    <row r="12" spans="1:10">
      <c r="A12" t="s">
        <v>23</v>
      </c>
      <c r="B12" s="1" t="s">
        <v>16</v>
      </c>
      <c r="C12" s="3" t="s">
        <v>19</v>
      </c>
      <c r="D12" s="3" t="s">
        <v>24</v>
      </c>
      <c r="E12" s="6">
        <f>(1-D12)*E$3</f>
        <v>5.2</v>
      </c>
      <c r="F12" s="7">
        <f>F$3+0.2</f>
        <v>7.2</v>
      </c>
      <c r="G12" s="1" t="s">
        <v>14</v>
      </c>
      <c r="H12" s="1" t="s">
        <v>15</v>
      </c>
      <c r="J12" s="1">
        <v>30</v>
      </c>
    </row>
    <row r="13" spans="1:10">
      <c r="A13" t="s">
        <v>23</v>
      </c>
      <c r="B13" s="1" t="s">
        <v>17</v>
      </c>
      <c r="C13" s="3" t="s">
        <v>19</v>
      </c>
      <c r="D13" s="3" t="s">
        <v>24</v>
      </c>
      <c r="E13" s="6">
        <f>(1-D13)*E$4</f>
        <v>4.7200000000000006</v>
      </c>
      <c r="F13" s="7">
        <f>F$4+0.2</f>
        <v>8.1</v>
      </c>
      <c r="G13" s="1" t="s">
        <v>14</v>
      </c>
      <c r="H13" s="1" t="s">
        <v>15</v>
      </c>
      <c r="J13" s="1">
        <v>30</v>
      </c>
    </row>
    <row r="14" spans="1:10">
      <c r="A14" t="s">
        <v>25</v>
      </c>
      <c r="B14" s="1" t="s">
        <v>11</v>
      </c>
      <c r="C14" s="3" t="s">
        <v>19</v>
      </c>
      <c r="D14" s="3" t="s">
        <v>24</v>
      </c>
      <c r="E14" s="6">
        <f>(1-D14)*E$2</f>
        <v>3.12</v>
      </c>
      <c r="F14" s="7">
        <f>F$2+0.2</f>
        <v>7.4</v>
      </c>
      <c r="G14" s="1" t="s">
        <v>14</v>
      </c>
      <c r="H14" s="1" t="s">
        <v>15</v>
      </c>
      <c r="J14" s="1">
        <v>30</v>
      </c>
    </row>
    <row r="15" spans="1:10">
      <c r="A15" t="s">
        <v>25</v>
      </c>
      <c r="B15" s="1" t="s">
        <v>16</v>
      </c>
      <c r="C15" s="3" t="s">
        <v>19</v>
      </c>
      <c r="D15" s="3" t="s">
        <v>24</v>
      </c>
      <c r="E15" s="6">
        <f>(1-D15)*E$3</f>
        <v>5.2</v>
      </c>
      <c r="F15" s="7">
        <f>F$3+0.2</f>
        <v>7.2</v>
      </c>
      <c r="G15" s="1" t="s">
        <v>14</v>
      </c>
      <c r="H15" s="1" t="s">
        <v>15</v>
      </c>
      <c r="J15" s="1">
        <v>30</v>
      </c>
    </row>
    <row r="16" spans="1:10">
      <c r="A16" t="s">
        <v>25</v>
      </c>
      <c r="B16" s="1" t="s">
        <v>17</v>
      </c>
      <c r="C16" s="3" t="s">
        <v>19</v>
      </c>
      <c r="D16" s="3" t="s">
        <v>24</v>
      </c>
      <c r="E16" s="6">
        <f>(1-D16)*E$4</f>
        <v>4.7200000000000006</v>
      </c>
      <c r="F16" s="7">
        <f>F$4+0.2</f>
        <v>8.1</v>
      </c>
      <c r="G16" s="1" t="s">
        <v>14</v>
      </c>
      <c r="H16" s="1" t="s">
        <v>15</v>
      </c>
      <c r="J16" s="1">
        <v>30</v>
      </c>
    </row>
    <row r="17" spans="1:10">
      <c r="A17" t="s">
        <v>18</v>
      </c>
      <c r="B17" s="1" t="s">
        <v>11</v>
      </c>
      <c r="C17" s="3" t="s">
        <v>26</v>
      </c>
      <c r="D17" s="3"/>
      <c r="E17" s="1">
        <v>15</v>
      </c>
      <c r="F17" s="5">
        <v>7.2</v>
      </c>
      <c r="G17" s="1" t="s">
        <v>27</v>
      </c>
      <c r="H17" s="1" t="s">
        <v>28</v>
      </c>
      <c r="I17" s="1">
        <v>4</v>
      </c>
      <c r="J17" s="1">
        <v>30</v>
      </c>
    </row>
    <row r="18" spans="1:10">
      <c r="A18" t="s">
        <v>18</v>
      </c>
      <c r="B18" s="1" t="s">
        <v>16</v>
      </c>
      <c r="C18" s="3" t="s">
        <v>26</v>
      </c>
      <c r="D18" s="3"/>
      <c r="E18" s="1">
        <v>15</v>
      </c>
      <c r="F18" s="5">
        <v>7</v>
      </c>
      <c r="G18" s="1" t="s">
        <v>27</v>
      </c>
      <c r="H18" s="1" t="s">
        <v>28</v>
      </c>
      <c r="I18" s="1">
        <v>4</v>
      </c>
      <c r="J18" s="1">
        <v>30</v>
      </c>
    </row>
    <row r="19" spans="1:10">
      <c r="A19" t="s">
        <v>18</v>
      </c>
      <c r="B19" s="1" t="s">
        <v>17</v>
      </c>
      <c r="C19" s="3" t="s">
        <v>26</v>
      </c>
      <c r="D19" s="3"/>
      <c r="E19" s="1">
        <v>15</v>
      </c>
      <c r="F19" s="5">
        <v>7.9</v>
      </c>
      <c r="G19" s="1" t="s">
        <v>27</v>
      </c>
      <c r="H19" s="1" t="s">
        <v>28</v>
      </c>
      <c r="I19" s="1">
        <v>4</v>
      </c>
      <c r="J19" s="1">
        <v>30</v>
      </c>
    </row>
    <row r="20" spans="1:10">
      <c r="A20" t="s">
        <v>18</v>
      </c>
      <c r="B20" s="1" t="s">
        <v>11</v>
      </c>
      <c r="C20" s="3" t="s">
        <v>26</v>
      </c>
      <c r="D20" s="3"/>
      <c r="E20" s="1">
        <v>15</v>
      </c>
      <c r="F20" s="5">
        <v>7.2</v>
      </c>
      <c r="G20" s="1" t="s">
        <v>14</v>
      </c>
      <c r="H20" s="1" t="s">
        <v>28</v>
      </c>
      <c r="J20" s="1">
        <v>30</v>
      </c>
    </row>
    <row r="21" spans="1:10">
      <c r="A21" t="s">
        <v>18</v>
      </c>
      <c r="B21" s="1" t="s">
        <v>16</v>
      </c>
      <c r="C21" s="3" t="s">
        <v>26</v>
      </c>
      <c r="D21" s="3"/>
      <c r="E21" s="1">
        <v>15</v>
      </c>
      <c r="F21" s="5">
        <v>7</v>
      </c>
      <c r="G21" s="1" t="s">
        <v>14</v>
      </c>
      <c r="H21" s="1" t="s">
        <v>28</v>
      </c>
      <c r="J21" s="1">
        <v>30</v>
      </c>
    </row>
    <row r="22" spans="1:10">
      <c r="A22" t="s">
        <v>18</v>
      </c>
      <c r="B22" s="1" t="s">
        <v>17</v>
      </c>
      <c r="C22" s="3" t="s">
        <v>26</v>
      </c>
      <c r="D22" s="3"/>
      <c r="E22" s="1">
        <v>15</v>
      </c>
      <c r="F22" s="5">
        <v>7.9</v>
      </c>
      <c r="G22" s="1" t="s">
        <v>14</v>
      </c>
      <c r="H22" s="1" t="s">
        <v>28</v>
      </c>
      <c r="J22" s="1">
        <v>30</v>
      </c>
    </row>
    <row r="23" spans="1:10">
      <c r="A23" t="s">
        <v>21</v>
      </c>
      <c r="B23" s="1" t="s">
        <v>11</v>
      </c>
      <c r="C23" s="3" t="s">
        <v>26</v>
      </c>
      <c r="D23" s="3"/>
      <c r="E23" s="1">
        <v>15</v>
      </c>
      <c r="F23" s="5">
        <v>7.2</v>
      </c>
      <c r="G23" s="1" t="s">
        <v>27</v>
      </c>
      <c r="H23" s="1" t="s">
        <v>28</v>
      </c>
      <c r="I23" s="1">
        <v>4</v>
      </c>
      <c r="J23" s="1">
        <v>30</v>
      </c>
    </row>
    <row r="24" spans="1:10">
      <c r="A24" t="s">
        <v>21</v>
      </c>
      <c r="B24" s="1" t="s">
        <v>16</v>
      </c>
      <c r="C24" s="3" t="s">
        <v>26</v>
      </c>
      <c r="D24" s="3"/>
      <c r="E24" s="1">
        <v>15</v>
      </c>
      <c r="F24" s="5">
        <v>7</v>
      </c>
      <c r="G24" s="1" t="s">
        <v>27</v>
      </c>
      <c r="H24" s="1" t="s">
        <v>28</v>
      </c>
      <c r="I24" s="1">
        <v>4</v>
      </c>
      <c r="J24" s="1">
        <v>30</v>
      </c>
    </row>
    <row r="25" spans="1:10">
      <c r="A25" t="s">
        <v>21</v>
      </c>
      <c r="B25" s="1" t="s">
        <v>17</v>
      </c>
      <c r="C25" s="3" t="s">
        <v>26</v>
      </c>
      <c r="D25" s="3"/>
      <c r="E25" s="1">
        <v>15</v>
      </c>
      <c r="F25" s="5">
        <v>7.9</v>
      </c>
      <c r="G25" s="1" t="s">
        <v>27</v>
      </c>
      <c r="H25" s="1" t="s">
        <v>28</v>
      </c>
      <c r="I25" s="1">
        <v>4</v>
      </c>
      <c r="J25" s="1">
        <v>30</v>
      </c>
    </row>
    <row r="26" spans="1:10">
      <c r="A26" t="s">
        <v>21</v>
      </c>
      <c r="B26" s="1" t="s">
        <v>11</v>
      </c>
      <c r="C26" s="3" t="s">
        <v>26</v>
      </c>
      <c r="D26" s="3"/>
      <c r="E26" s="1">
        <v>15</v>
      </c>
      <c r="F26" s="5">
        <v>7.2</v>
      </c>
      <c r="G26" s="1" t="s">
        <v>14</v>
      </c>
      <c r="H26" s="1" t="s">
        <v>28</v>
      </c>
      <c r="J26" s="1">
        <v>30</v>
      </c>
    </row>
    <row r="27" spans="1:10">
      <c r="A27" t="s">
        <v>21</v>
      </c>
      <c r="B27" s="1" t="s">
        <v>16</v>
      </c>
      <c r="C27" s="3" t="s">
        <v>26</v>
      </c>
      <c r="D27" s="3"/>
      <c r="E27" s="1">
        <v>15</v>
      </c>
      <c r="F27" s="5">
        <v>7</v>
      </c>
      <c r="G27" s="1" t="s">
        <v>14</v>
      </c>
      <c r="H27" s="1" t="s">
        <v>28</v>
      </c>
      <c r="J27" s="1">
        <v>30</v>
      </c>
    </row>
    <row r="28" spans="1:10">
      <c r="A28" t="s">
        <v>21</v>
      </c>
      <c r="B28" s="1" t="s">
        <v>17</v>
      </c>
      <c r="C28" s="3" t="s">
        <v>26</v>
      </c>
      <c r="D28" s="3"/>
      <c r="E28" s="1">
        <v>15</v>
      </c>
      <c r="F28" s="5">
        <v>7.9</v>
      </c>
      <c r="G28" s="1" t="s">
        <v>14</v>
      </c>
      <c r="H28" s="1" t="s">
        <v>28</v>
      </c>
      <c r="J28" s="1">
        <v>30</v>
      </c>
    </row>
    <row r="29" spans="1:10">
      <c r="A29" t="s">
        <v>23</v>
      </c>
      <c r="B29" s="1" t="s">
        <v>11</v>
      </c>
      <c r="C29" s="3" t="s">
        <v>26</v>
      </c>
      <c r="D29" s="3"/>
      <c r="E29" s="1">
        <v>15</v>
      </c>
      <c r="F29" s="5">
        <v>7.2</v>
      </c>
      <c r="G29" s="1" t="s">
        <v>27</v>
      </c>
      <c r="H29" s="1" t="s">
        <v>28</v>
      </c>
      <c r="I29" s="1">
        <v>4</v>
      </c>
      <c r="J29" s="1">
        <v>30</v>
      </c>
    </row>
    <row r="30" spans="1:10">
      <c r="A30" t="s">
        <v>23</v>
      </c>
      <c r="B30" s="1" t="s">
        <v>16</v>
      </c>
      <c r="C30" s="3" t="s">
        <v>26</v>
      </c>
      <c r="D30" s="3"/>
      <c r="E30" s="1">
        <v>15</v>
      </c>
      <c r="F30" s="5">
        <v>7</v>
      </c>
      <c r="G30" s="1" t="s">
        <v>27</v>
      </c>
      <c r="H30" s="1" t="s">
        <v>28</v>
      </c>
      <c r="I30" s="1">
        <v>4</v>
      </c>
      <c r="J30" s="1">
        <v>30</v>
      </c>
    </row>
    <row r="31" spans="1:10">
      <c r="A31" t="s">
        <v>23</v>
      </c>
      <c r="B31" s="1" t="s">
        <v>17</v>
      </c>
      <c r="C31" s="3" t="s">
        <v>26</v>
      </c>
      <c r="D31" s="3"/>
      <c r="E31" s="1">
        <v>15</v>
      </c>
      <c r="F31" s="5">
        <v>7.9</v>
      </c>
      <c r="G31" s="1" t="s">
        <v>27</v>
      </c>
      <c r="H31" s="1" t="s">
        <v>28</v>
      </c>
      <c r="I31" s="1">
        <v>4</v>
      </c>
      <c r="J31" s="1">
        <v>30</v>
      </c>
    </row>
    <row r="32" spans="1:10">
      <c r="A32" t="s">
        <v>23</v>
      </c>
      <c r="B32" s="1" t="s">
        <v>11</v>
      </c>
      <c r="C32" s="3" t="s">
        <v>26</v>
      </c>
      <c r="D32" s="3"/>
      <c r="E32" s="1">
        <v>15</v>
      </c>
      <c r="F32" s="5">
        <v>7.2</v>
      </c>
      <c r="G32" s="1" t="s">
        <v>14</v>
      </c>
      <c r="H32" s="1" t="s">
        <v>28</v>
      </c>
      <c r="J32" s="1">
        <v>30</v>
      </c>
    </row>
    <row r="33" spans="1:10">
      <c r="A33" t="s">
        <v>23</v>
      </c>
      <c r="B33" s="1" t="s">
        <v>16</v>
      </c>
      <c r="C33" s="3" t="s">
        <v>26</v>
      </c>
      <c r="D33" s="3"/>
      <c r="E33" s="1">
        <v>15</v>
      </c>
      <c r="F33" s="5">
        <v>7</v>
      </c>
      <c r="G33" s="1" t="s">
        <v>14</v>
      </c>
      <c r="H33" s="1" t="s">
        <v>28</v>
      </c>
      <c r="J33" s="1">
        <v>30</v>
      </c>
    </row>
    <row r="34" spans="1:10">
      <c r="A34" t="s">
        <v>23</v>
      </c>
      <c r="B34" s="1" t="s">
        <v>17</v>
      </c>
      <c r="C34" s="3" t="s">
        <v>26</v>
      </c>
      <c r="D34" s="3"/>
      <c r="E34" s="1">
        <v>15</v>
      </c>
      <c r="F34" s="5">
        <v>7.9</v>
      </c>
      <c r="G34" s="1" t="s">
        <v>14</v>
      </c>
      <c r="H34" s="1" t="s">
        <v>28</v>
      </c>
      <c r="J34" s="1">
        <v>30</v>
      </c>
    </row>
    <row r="35" spans="1:10">
      <c r="A35" t="s">
        <v>25</v>
      </c>
      <c r="B35" s="1" t="s">
        <v>11</v>
      </c>
      <c r="C35" s="3" t="s">
        <v>26</v>
      </c>
      <c r="D35" s="3"/>
      <c r="E35" s="1">
        <v>15</v>
      </c>
      <c r="F35" s="5">
        <v>7.2</v>
      </c>
      <c r="G35" s="1" t="s">
        <v>27</v>
      </c>
      <c r="H35" s="1" t="s">
        <v>28</v>
      </c>
      <c r="I35" s="1">
        <v>4</v>
      </c>
      <c r="J35" s="1">
        <v>30</v>
      </c>
    </row>
    <row r="36" spans="1:10">
      <c r="A36" t="s">
        <v>25</v>
      </c>
      <c r="B36" s="1" t="s">
        <v>16</v>
      </c>
      <c r="C36" s="3" t="s">
        <v>26</v>
      </c>
      <c r="D36" s="3"/>
      <c r="E36" s="1">
        <v>15</v>
      </c>
      <c r="F36" s="5">
        <v>7</v>
      </c>
      <c r="G36" s="1" t="s">
        <v>27</v>
      </c>
      <c r="H36" s="1" t="s">
        <v>28</v>
      </c>
      <c r="I36" s="1">
        <v>4</v>
      </c>
      <c r="J36" s="1">
        <v>30</v>
      </c>
    </row>
    <row r="37" spans="1:10">
      <c r="A37" t="s">
        <v>25</v>
      </c>
      <c r="B37" s="1" t="s">
        <v>17</v>
      </c>
      <c r="C37" s="3" t="s">
        <v>26</v>
      </c>
      <c r="D37" s="3"/>
      <c r="E37" s="1">
        <v>15</v>
      </c>
      <c r="F37" s="5">
        <v>7.9</v>
      </c>
      <c r="G37" s="1" t="s">
        <v>27</v>
      </c>
      <c r="H37" s="1" t="s">
        <v>28</v>
      </c>
      <c r="I37" s="1">
        <v>4</v>
      </c>
      <c r="J37" s="1">
        <v>30</v>
      </c>
    </row>
    <row r="38" spans="1:10">
      <c r="A38" t="s">
        <v>25</v>
      </c>
      <c r="B38" s="1" t="s">
        <v>11</v>
      </c>
      <c r="C38" s="3" t="s">
        <v>26</v>
      </c>
      <c r="D38" s="3"/>
      <c r="E38" s="1">
        <v>15</v>
      </c>
      <c r="F38" s="5">
        <v>7.2</v>
      </c>
      <c r="G38" s="1" t="s">
        <v>14</v>
      </c>
      <c r="H38" s="1" t="s">
        <v>28</v>
      </c>
      <c r="J38" s="1">
        <v>30</v>
      </c>
    </row>
    <row r="39" spans="1:10">
      <c r="A39" t="s">
        <v>25</v>
      </c>
      <c r="B39" s="1" t="s">
        <v>16</v>
      </c>
      <c r="C39" s="3" t="s">
        <v>26</v>
      </c>
      <c r="D39" s="3"/>
      <c r="E39" s="1">
        <v>15</v>
      </c>
      <c r="F39" s="5">
        <v>7</v>
      </c>
      <c r="G39" s="1" t="s">
        <v>14</v>
      </c>
      <c r="H39" s="1" t="s">
        <v>28</v>
      </c>
      <c r="J39" s="1">
        <v>30</v>
      </c>
    </row>
    <row r="40" spans="1:10">
      <c r="A40" t="s">
        <v>25</v>
      </c>
      <c r="B40" s="1" t="s">
        <v>17</v>
      </c>
      <c r="C40" s="3" t="s">
        <v>26</v>
      </c>
      <c r="D40" s="3"/>
      <c r="E40" s="1">
        <v>15</v>
      </c>
      <c r="F40" s="5">
        <v>7.9</v>
      </c>
      <c r="G40" s="1" t="s">
        <v>14</v>
      </c>
      <c r="H40" s="1" t="s">
        <v>28</v>
      </c>
      <c r="J40" s="1">
        <v>30</v>
      </c>
    </row>
  </sheetData>
  <conditionalFormatting sqref="C17:D22 C2:C7 D2:D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 D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 D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D2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5:D4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6"/>
  <sheetViews>
    <sheetView zoomScaleNormal="100" workbookViewId="0">
      <selection activeCell="B5" sqref="B5"/>
    </sheetView>
  </sheetViews>
  <sheetFormatPr defaultColWidth="10.140625" defaultRowHeight="12.75"/>
  <cols>
    <col min="1" max="1" width="12.28515625" style="1" customWidth="1"/>
    <col min="2" max="2" width="8" style="1" customWidth="1"/>
    <col min="3" max="3" width="8.140625" style="1" customWidth="1"/>
    <col min="4" max="4" width="8.28515625" style="1" customWidth="1"/>
    <col min="5" max="1023" width="10.140625" style="1"/>
  </cols>
  <sheetData>
    <row r="1" spans="1:4">
      <c r="A1" s="1" t="s">
        <v>29</v>
      </c>
      <c r="B1" s="1" t="s">
        <v>30</v>
      </c>
      <c r="C1" s="1" t="s">
        <v>31</v>
      </c>
      <c r="D1" s="1" t="s">
        <v>32</v>
      </c>
    </row>
    <row r="2" spans="1:4">
      <c r="A2" s="1" t="s">
        <v>33</v>
      </c>
      <c r="B2" s="8">
        <v>4.43101207056639</v>
      </c>
      <c r="C2" s="8">
        <v>4.05891613991413</v>
      </c>
      <c r="D2" s="8">
        <v>5.99629009095261E-2</v>
      </c>
    </row>
    <row r="3" spans="1:4">
      <c r="A3" s="1" t="s">
        <v>34</v>
      </c>
      <c r="B3" s="8">
        <v>8.23645983645984</v>
      </c>
      <c r="C3" s="8">
        <v>3.8444559186574501</v>
      </c>
      <c r="D3" s="8">
        <v>5.5211941283193101E-2</v>
      </c>
    </row>
    <row r="4" spans="1:4">
      <c r="A4" s="1" t="s">
        <v>35</v>
      </c>
      <c r="B4" s="8">
        <v>12.4492495309568</v>
      </c>
      <c r="C4" s="8">
        <v>3.4839152629563301</v>
      </c>
      <c r="D4" s="8">
        <v>7.0299348896299796E-2</v>
      </c>
    </row>
    <row r="5" spans="1:4">
      <c r="A5" s="1" t="s">
        <v>36</v>
      </c>
      <c r="B5" s="8">
        <v>16.876225981619299</v>
      </c>
      <c r="C5" s="8">
        <v>3.1562401242322702</v>
      </c>
      <c r="D5" s="8">
        <v>0.105925308296069</v>
      </c>
    </row>
    <row r="6" spans="1:4">
      <c r="A6" s="1" t="s">
        <v>37</v>
      </c>
      <c r="B6" s="8">
        <v>14.4977479635841</v>
      </c>
      <c r="C6" s="8">
        <v>3.3227695983363299</v>
      </c>
      <c r="D6" s="8">
        <v>0.12826017044540899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"/>
  <sheetViews>
    <sheetView zoomScaleNormal="100" workbookViewId="0">
      <selection activeCell="B5" sqref="B5"/>
    </sheetView>
  </sheetViews>
  <sheetFormatPr defaultColWidth="10.140625" defaultRowHeight="12.75"/>
  <cols>
    <col min="1" max="1" width="10.140625" style="1"/>
    <col min="2" max="2" width="10.42578125" style="1" customWidth="1"/>
    <col min="3" max="3" width="10.140625" style="1"/>
    <col min="4" max="4" width="11.28515625" style="1" customWidth="1"/>
    <col min="5" max="1024" width="10.140625" style="1"/>
  </cols>
  <sheetData>
    <row r="1" spans="1:2">
      <c r="A1" s="1" t="s">
        <v>0</v>
      </c>
      <c r="B1" s="1" t="s">
        <v>38</v>
      </c>
    </row>
    <row r="2" spans="1:2">
      <c r="A2" s="1" t="s">
        <v>18</v>
      </c>
      <c r="B2" s="1">
        <v>0.02</v>
      </c>
    </row>
    <row r="3" spans="1:2">
      <c r="A3" s="1" t="s">
        <v>21</v>
      </c>
      <c r="B3" s="1">
        <v>0.1</v>
      </c>
    </row>
    <row r="4" spans="1:2">
      <c r="A4" s="1" t="s">
        <v>23</v>
      </c>
      <c r="B4" s="1">
        <v>0.25</v>
      </c>
    </row>
    <row r="5" spans="1:2">
      <c r="A5" s="1" t="s">
        <v>25</v>
      </c>
      <c r="B5" s="1">
        <v>0.02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4"/>
  <sheetViews>
    <sheetView zoomScaleNormal="100" workbookViewId="0">
      <selection activeCell="E19" sqref="E19"/>
    </sheetView>
  </sheetViews>
  <sheetFormatPr defaultColWidth="10.140625" defaultRowHeight="12.75"/>
  <cols>
    <col min="1" max="1" width="17" style="1" customWidth="1"/>
    <col min="2" max="2" width="10.5703125" style="1" customWidth="1"/>
    <col min="3" max="3" width="12" style="1" customWidth="1"/>
    <col min="4" max="4" width="11.5703125" style="1" customWidth="1"/>
    <col min="5" max="5" width="14.5703125" style="1" customWidth="1"/>
    <col min="6" max="1024" width="10.140625" style="1"/>
  </cols>
  <sheetData>
    <row r="1" spans="1: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</row>
    <row r="2" spans="1:5">
      <c r="A2" s="1" t="s">
        <v>11</v>
      </c>
      <c r="B2" s="9">
        <v>1.2999999999999999E-2</v>
      </c>
      <c r="C2" s="9">
        <v>1.2999999999999999E-2</v>
      </c>
      <c r="D2" s="10">
        <f>13/0.79/100</f>
        <v>0.16455696202531644</v>
      </c>
      <c r="E2" s="10">
        <f>28/0.79/100</f>
        <v>0.35443037974683539</v>
      </c>
    </row>
    <row r="3" spans="1:5">
      <c r="A3" s="1" t="s">
        <v>16</v>
      </c>
      <c r="B3" s="9">
        <v>1.7000000000000001E-2</v>
      </c>
      <c r="C3" s="9">
        <v>1.7000000000000001E-2</v>
      </c>
      <c r="D3" s="10">
        <f>3/0.58/100</f>
        <v>5.1724137931034482E-2</v>
      </c>
      <c r="E3" s="10">
        <f>13/0.58/100</f>
        <v>0.22413793103448276</v>
      </c>
    </row>
    <row r="4" spans="1:5">
      <c r="A4" s="1" t="s">
        <v>17</v>
      </c>
      <c r="B4" s="9">
        <v>2.5999999999999999E-2</v>
      </c>
      <c r="C4" s="9">
        <v>2.5999999999999999E-2</v>
      </c>
      <c r="D4" s="10">
        <f>13/0.77/100</f>
        <v>0.16883116883116883</v>
      </c>
      <c r="E4" s="10">
        <f>28/0.77/100</f>
        <v>0.36363636363636359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2F46-A54E-4D23-AF4E-A3724CE36C7D}">
  <dimension ref="A1:AMI70"/>
  <sheetViews>
    <sheetView tabSelected="1" zoomScaleNormal="100" workbookViewId="0">
      <selection activeCell="AA38" sqref="AA38"/>
    </sheetView>
  </sheetViews>
  <sheetFormatPr defaultColWidth="10.140625" defaultRowHeight="12.75"/>
  <cols>
    <col min="1" max="1" width="16.85546875" customWidth="1"/>
    <col min="2" max="2" width="16.85546875" style="1" customWidth="1"/>
    <col min="3" max="4" width="10.140625" style="2"/>
    <col min="5" max="7" width="10.140625" style="1"/>
    <col min="8" max="8" width="11.28515625" style="1" customWidth="1"/>
    <col min="9" max="1023" width="10.140625" style="1"/>
  </cols>
  <sheetData>
    <row r="1" spans="1:10">
      <c r="A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10</v>
      </c>
      <c r="B2" s="1" t="s">
        <v>11</v>
      </c>
      <c r="C2" s="3" t="s">
        <v>12</v>
      </c>
      <c r="D2" s="3" t="s">
        <v>13</v>
      </c>
      <c r="E2" s="4">
        <v>3.9</v>
      </c>
      <c r="F2" s="5">
        <v>7.2</v>
      </c>
      <c r="G2" s="1" t="s">
        <v>14</v>
      </c>
      <c r="H2" s="1" t="s">
        <v>15</v>
      </c>
      <c r="J2" s="1">
        <v>30</v>
      </c>
    </row>
    <row r="3" spans="1:10">
      <c r="A3" t="s">
        <v>10</v>
      </c>
      <c r="B3" s="1" t="s">
        <v>16</v>
      </c>
      <c r="C3" s="3" t="s">
        <v>12</v>
      </c>
      <c r="D3" s="3" t="s">
        <v>13</v>
      </c>
      <c r="E3" s="4">
        <v>6.5</v>
      </c>
      <c r="F3" s="5">
        <v>7</v>
      </c>
      <c r="G3" s="1" t="s">
        <v>14</v>
      </c>
      <c r="H3" s="1" t="s">
        <v>15</v>
      </c>
      <c r="J3" s="1">
        <v>30</v>
      </c>
    </row>
    <row r="4" spans="1:10">
      <c r="A4" t="s">
        <v>10</v>
      </c>
      <c r="B4" s="1" t="s">
        <v>17</v>
      </c>
      <c r="C4" s="3" t="s">
        <v>12</v>
      </c>
      <c r="D4" s="3" t="s">
        <v>13</v>
      </c>
      <c r="E4" s="4">
        <v>5.9</v>
      </c>
      <c r="F4" s="5">
        <v>7.9</v>
      </c>
      <c r="G4" s="1" t="s">
        <v>14</v>
      </c>
      <c r="H4" s="1" t="s">
        <v>15</v>
      </c>
      <c r="J4" s="1">
        <v>30</v>
      </c>
    </row>
    <row r="5" spans="1:10">
      <c r="A5" t="s">
        <v>18</v>
      </c>
      <c r="B5" s="1" t="s">
        <v>11</v>
      </c>
      <c r="C5" s="3" t="s">
        <v>19</v>
      </c>
      <c r="D5" s="3" t="s">
        <v>20</v>
      </c>
      <c r="E5" s="6">
        <f>(1-D5)*E$2</f>
        <v>1.56</v>
      </c>
      <c r="F5" s="7">
        <f>F$2+0.2</f>
        <v>7.4</v>
      </c>
      <c r="G5" s="1" t="s">
        <v>14</v>
      </c>
      <c r="H5" s="1" t="s">
        <v>15</v>
      </c>
      <c r="J5" s="1">
        <v>30</v>
      </c>
    </row>
    <row r="6" spans="1:10">
      <c r="A6" t="s">
        <v>18</v>
      </c>
      <c r="B6" s="1" t="s">
        <v>16</v>
      </c>
      <c r="C6" s="3" t="s">
        <v>19</v>
      </c>
      <c r="D6" s="3" t="s">
        <v>20</v>
      </c>
      <c r="E6" s="6">
        <f>(1-D6)*E$3</f>
        <v>2.6</v>
      </c>
      <c r="F6" s="7">
        <f>F$3+0.2</f>
        <v>7.2</v>
      </c>
      <c r="G6" s="1" t="s">
        <v>14</v>
      </c>
      <c r="H6" s="1" t="s">
        <v>15</v>
      </c>
      <c r="J6" s="1">
        <v>30</v>
      </c>
    </row>
    <row r="7" spans="1:10">
      <c r="A7" t="s">
        <v>18</v>
      </c>
      <c r="B7" s="1" t="s">
        <v>17</v>
      </c>
      <c r="C7" s="3" t="s">
        <v>19</v>
      </c>
      <c r="D7" s="3" t="s">
        <v>20</v>
      </c>
      <c r="E7" s="6">
        <f>(1-D7)*E$4</f>
        <v>2.3600000000000003</v>
      </c>
      <c r="F7" s="7">
        <f>F$4+0.2</f>
        <v>8.1</v>
      </c>
      <c r="G7" s="1" t="s">
        <v>14</v>
      </c>
      <c r="H7" s="1" t="s">
        <v>15</v>
      </c>
      <c r="J7" s="1">
        <v>30</v>
      </c>
    </row>
    <row r="8" spans="1:10">
      <c r="A8" t="s">
        <v>21</v>
      </c>
      <c r="B8" s="1" t="s">
        <v>11</v>
      </c>
      <c r="C8" s="3" t="s">
        <v>19</v>
      </c>
      <c r="D8" s="3" t="s">
        <v>22</v>
      </c>
      <c r="E8" s="6">
        <f>(1-D8)*E$2</f>
        <v>2.34</v>
      </c>
      <c r="F8" s="7">
        <f>F$2+0.2</f>
        <v>7.4</v>
      </c>
      <c r="G8" s="1" t="s">
        <v>14</v>
      </c>
      <c r="H8" s="1" t="s">
        <v>15</v>
      </c>
      <c r="J8" s="1">
        <v>30</v>
      </c>
    </row>
    <row r="9" spans="1:10">
      <c r="A9" t="s">
        <v>21</v>
      </c>
      <c r="B9" s="1" t="s">
        <v>16</v>
      </c>
      <c r="C9" s="3" t="s">
        <v>19</v>
      </c>
      <c r="D9" s="3" t="s">
        <v>22</v>
      </c>
      <c r="E9" s="6">
        <f>(1-D9)*E$3</f>
        <v>3.9</v>
      </c>
      <c r="F9" s="7">
        <f>F$3+0.2</f>
        <v>7.2</v>
      </c>
      <c r="G9" s="1" t="s">
        <v>14</v>
      </c>
      <c r="H9" s="1" t="s">
        <v>15</v>
      </c>
      <c r="J9" s="1">
        <v>30</v>
      </c>
    </row>
    <row r="10" spans="1:10">
      <c r="A10" t="s">
        <v>21</v>
      </c>
      <c r="B10" s="1" t="s">
        <v>17</v>
      </c>
      <c r="C10" s="3" t="s">
        <v>19</v>
      </c>
      <c r="D10" s="3" t="s">
        <v>22</v>
      </c>
      <c r="E10" s="6">
        <f>(1-D10)*E$4</f>
        <v>3.54</v>
      </c>
      <c r="F10" s="7">
        <f>F$4+0.2</f>
        <v>8.1</v>
      </c>
      <c r="G10" s="1" t="s">
        <v>14</v>
      </c>
      <c r="H10" s="1" t="s">
        <v>15</v>
      </c>
      <c r="J10" s="1">
        <v>30</v>
      </c>
    </row>
    <row r="11" spans="1:10">
      <c r="A11" t="s">
        <v>23</v>
      </c>
      <c r="B11" s="1" t="s">
        <v>11</v>
      </c>
      <c r="C11" s="3" t="s">
        <v>19</v>
      </c>
      <c r="D11" s="3" t="s">
        <v>24</v>
      </c>
      <c r="E11" s="6">
        <f>(1-D11)*E$2</f>
        <v>3.12</v>
      </c>
      <c r="F11" s="7">
        <f>F$2+0.2</f>
        <v>7.4</v>
      </c>
      <c r="G11" s="1" t="s">
        <v>14</v>
      </c>
      <c r="H11" s="1" t="s">
        <v>15</v>
      </c>
      <c r="J11" s="1">
        <v>30</v>
      </c>
    </row>
    <row r="12" spans="1:10">
      <c r="A12" t="s">
        <v>23</v>
      </c>
      <c r="B12" s="1" t="s">
        <v>16</v>
      </c>
      <c r="C12" s="3" t="s">
        <v>19</v>
      </c>
      <c r="D12" s="3" t="s">
        <v>24</v>
      </c>
      <c r="E12" s="6">
        <f>(1-D12)*E$3</f>
        <v>5.2</v>
      </c>
      <c r="F12" s="7">
        <f>F$3+0.2</f>
        <v>7.2</v>
      </c>
      <c r="G12" s="1" t="s">
        <v>14</v>
      </c>
      <c r="H12" s="1" t="s">
        <v>15</v>
      </c>
      <c r="J12" s="1">
        <v>30</v>
      </c>
    </row>
    <row r="13" spans="1:10">
      <c r="A13" t="s">
        <v>23</v>
      </c>
      <c r="B13" s="1" t="s">
        <v>17</v>
      </c>
      <c r="C13" s="3" t="s">
        <v>19</v>
      </c>
      <c r="D13" s="3" t="s">
        <v>24</v>
      </c>
      <c r="E13" s="6">
        <f>(1-D13)*E$4</f>
        <v>4.7200000000000006</v>
      </c>
      <c r="F13" s="7">
        <f>F$4+0.2</f>
        <v>8.1</v>
      </c>
      <c r="G13" s="1" t="s">
        <v>14</v>
      </c>
      <c r="H13" s="1" t="s">
        <v>15</v>
      </c>
      <c r="J13" s="1">
        <v>30</v>
      </c>
    </row>
    <row r="14" spans="1:10">
      <c r="A14" t="s">
        <v>25</v>
      </c>
      <c r="B14" s="1" t="s">
        <v>11</v>
      </c>
      <c r="C14" s="3" t="s">
        <v>19</v>
      </c>
      <c r="D14" s="3" t="s">
        <v>24</v>
      </c>
      <c r="E14" s="6">
        <f>(1-D14)*E$2</f>
        <v>3.12</v>
      </c>
      <c r="F14" s="7">
        <f>F$2+0.2</f>
        <v>7.4</v>
      </c>
      <c r="G14" s="1" t="s">
        <v>14</v>
      </c>
      <c r="H14" s="1" t="s">
        <v>15</v>
      </c>
      <c r="J14" s="1">
        <v>30</v>
      </c>
    </row>
    <row r="15" spans="1:10">
      <c r="A15" t="s">
        <v>25</v>
      </c>
      <c r="B15" s="1" t="s">
        <v>16</v>
      </c>
      <c r="C15" s="3" t="s">
        <v>19</v>
      </c>
      <c r="D15" s="3" t="s">
        <v>24</v>
      </c>
      <c r="E15" s="6">
        <f>(1-D15)*E$3</f>
        <v>5.2</v>
      </c>
      <c r="F15" s="7">
        <f>F$3+0.2</f>
        <v>7.2</v>
      </c>
      <c r="G15" s="1" t="s">
        <v>14</v>
      </c>
      <c r="H15" s="1" t="s">
        <v>15</v>
      </c>
      <c r="J15" s="1">
        <v>30</v>
      </c>
    </row>
    <row r="16" spans="1:10">
      <c r="A16" t="s">
        <v>25</v>
      </c>
      <c r="B16" s="1" t="s">
        <v>17</v>
      </c>
      <c r="C16" s="3" t="s">
        <v>19</v>
      </c>
      <c r="D16" s="3" t="s">
        <v>24</v>
      </c>
      <c r="E16" s="6">
        <f>(1-D16)*E$4</f>
        <v>4.7200000000000006</v>
      </c>
      <c r="F16" s="7">
        <f>F$4+0.2</f>
        <v>8.1</v>
      </c>
      <c r="G16" s="1" t="s">
        <v>14</v>
      </c>
      <c r="H16" s="1" t="s">
        <v>15</v>
      </c>
      <c r="J16" s="1">
        <v>30</v>
      </c>
    </row>
    <row r="17" spans="1:10">
      <c r="A17" t="s">
        <v>10</v>
      </c>
      <c r="B17" s="1" t="s">
        <v>11</v>
      </c>
      <c r="C17" s="3" t="s">
        <v>12</v>
      </c>
      <c r="D17" s="3" t="s">
        <v>13</v>
      </c>
      <c r="E17" s="4">
        <v>3.9</v>
      </c>
      <c r="F17" s="5">
        <v>7.2</v>
      </c>
      <c r="G17" s="1" t="s">
        <v>14</v>
      </c>
      <c r="H17" s="1" t="s">
        <v>44</v>
      </c>
      <c r="J17" s="1">
        <v>30</v>
      </c>
    </row>
    <row r="18" spans="1:10">
      <c r="A18" t="s">
        <v>10</v>
      </c>
      <c r="B18" s="1" t="s">
        <v>16</v>
      </c>
      <c r="C18" s="3" t="s">
        <v>12</v>
      </c>
      <c r="D18" s="3" t="s">
        <v>13</v>
      </c>
      <c r="E18" s="4">
        <v>6.5</v>
      </c>
      <c r="F18" s="5">
        <v>7</v>
      </c>
      <c r="G18" s="1" t="s">
        <v>14</v>
      </c>
      <c r="H18" s="1" t="s">
        <v>44</v>
      </c>
      <c r="J18" s="1">
        <v>30</v>
      </c>
    </row>
    <row r="19" spans="1:10">
      <c r="A19" t="s">
        <v>10</v>
      </c>
      <c r="B19" s="1" t="s">
        <v>17</v>
      </c>
      <c r="C19" s="3" t="s">
        <v>12</v>
      </c>
      <c r="D19" s="3" t="s">
        <v>13</v>
      </c>
      <c r="E19" s="4">
        <v>5.9</v>
      </c>
      <c r="F19" s="5">
        <v>7.9</v>
      </c>
      <c r="G19" s="1" t="s">
        <v>14</v>
      </c>
      <c r="H19" s="1" t="s">
        <v>44</v>
      </c>
      <c r="J19" s="1">
        <v>30</v>
      </c>
    </row>
    <row r="20" spans="1:10">
      <c r="A20" t="s">
        <v>18</v>
      </c>
      <c r="B20" s="1" t="s">
        <v>11</v>
      </c>
      <c r="C20" s="3" t="s">
        <v>19</v>
      </c>
      <c r="D20" s="3" t="s">
        <v>20</v>
      </c>
      <c r="E20" s="6">
        <f>(1-D20)*E$2</f>
        <v>1.56</v>
      </c>
      <c r="F20" s="7">
        <f>F$2+0.2</f>
        <v>7.4</v>
      </c>
      <c r="G20" s="1" t="s">
        <v>14</v>
      </c>
      <c r="H20" s="1" t="s">
        <v>44</v>
      </c>
      <c r="J20" s="1">
        <v>30</v>
      </c>
    </row>
    <row r="21" spans="1:10">
      <c r="A21" t="s">
        <v>18</v>
      </c>
      <c r="B21" s="1" t="s">
        <v>16</v>
      </c>
      <c r="C21" s="3" t="s">
        <v>19</v>
      </c>
      <c r="D21" s="3" t="s">
        <v>20</v>
      </c>
      <c r="E21" s="6">
        <f>(1-D21)*E$3</f>
        <v>2.6</v>
      </c>
      <c r="F21" s="7">
        <f>F$3+0.2</f>
        <v>7.2</v>
      </c>
      <c r="G21" s="1" t="s">
        <v>14</v>
      </c>
      <c r="H21" s="1" t="s">
        <v>44</v>
      </c>
      <c r="J21" s="1">
        <v>30</v>
      </c>
    </row>
    <row r="22" spans="1:10">
      <c r="A22" t="s">
        <v>18</v>
      </c>
      <c r="B22" s="1" t="s">
        <v>17</v>
      </c>
      <c r="C22" s="3" t="s">
        <v>19</v>
      </c>
      <c r="D22" s="3" t="s">
        <v>20</v>
      </c>
      <c r="E22" s="6">
        <f>(1-D22)*E$4</f>
        <v>2.3600000000000003</v>
      </c>
      <c r="F22" s="7">
        <f>F$4+0.2</f>
        <v>8.1</v>
      </c>
      <c r="G22" s="1" t="s">
        <v>14</v>
      </c>
      <c r="H22" s="1" t="s">
        <v>44</v>
      </c>
      <c r="J22" s="1">
        <v>30</v>
      </c>
    </row>
    <row r="23" spans="1:10">
      <c r="A23" t="s">
        <v>21</v>
      </c>
      <c r="B23" s="1" t="s">
        <v>11</v>
      </c>
      <c r="C23" s="3" t="s">
        <v>19</v>
      </c>
      <c r="D23" s="3" t="s">
        <v>22</v>
      </c>
      <c r="E23" s="6">
        <f>(1-D23)*E$2</f>
        <v>2.34</v>
      </c>
      <c r="F23" s="7">
        <f>F$2+0.2</f>
        <v>7.4</v>
      </c>
      <c r="G23" s="1" t="s">
        <v>14</v>
      </c>
      <c r="H23" s="1" t="s">
        <v>44</v>
      </c>
      <c r="J23" s="1">
        <v>30</v>
      </c>
    </row>
    <row r="24" spans="1:10">
      <c r="A24" t="s">
        <v>21</v>
      </c>
      <c r="B24" s="1" t="s">
        <v>16</v>
      </c>
      <c r="C24" s="3" t="s">
        <v>19</v>
      </c>
      <c r="D24" s="3" t="s">
        <v>22</v>
      </c>
      <c r="E24" s="6">
        <f>(1-D24)*E$3</f>
        <v>3.9</v>
      </c>
      <c r="F24" s="7">
        <f>F$3+0.2</f>
        <v>7.2</v>
      </c>
      <c r="G24" s="1" t="s">
        <v>14</v>
      </c>
      <c r="H24" s="1" t="s">
        <v>44</v>
      </c>
      <c r="J24" s="1">
        <v>30</v>
      </c>
    </row>
    <row r="25" spans="1:10">
      <c r="A25" t="s">
        <v>21</v>
      </c>
      <c r="B25" s="1" t="s">
        <v>17</v>
      </c>
      <c r="C25" s="3" t="s">
        <v>19</v>
      </c>
      <c r="D25" s="3" t="s">
        <v>22</v>
      </c>
      <c r="E25" s="6">
        <f>(1-D25)*E$4</f>
        <v>3.54</v>
      </c>
      <c r="F25" s="7">
        <f>F$4+0.2</f>
        <v>8.1</v>
      </c>
      <c r="G25" s="1" t="s">
        <v>14</v>
      </c>
      <c r="H25" s="1" t="s">
        <v>44</v>
      </c>
      <c r="J25" s="1">
        <v>30</v>
      </c>
    </row>
    <row r="26" spans="1:10">
      <c r="A26" t="s">
        <v>23</v>
      </c>
      <c r="B26" s="1" t="s">
        <v>11</v>
      </c>
      <c r="C26" s="3" t="s">
        <v>19</v>
      </c>
      <c r="D26" s="3" t="s">
        <v>24</v>
      </c>
      <c r="E26" s="6">
        <f>(1-D26)*E$2</f>
        <v>3.12</v>
      </c>
      <c r="F26" s="7">
        <f>F$2+0.2</f>
        <v>7.4</v>
      </c>
      <c r="G26" s="1" t="s">
        <v>14</v>
      </c>
      <c r="H26" s="1" t="s">
        <v>44</v>
      </c>
      <c r="J26" s="1">
        <v>30</v>
      </c>
    </row>
    <row r="27" spans="1:10">
      <c r="A27" t="s">
        <v>23</v>
      </c>
      <c r="B27" s="1" t="s">
        <v>16</v>
      </c>
      <c r="C27" s="3" t="s">
        <v>19</v>
      </c>
      <c r="D27" s="3" t="s">
        <v>24</v>
      </c>
      <c r="E27" s="6">
        <f>(1-D27)*E$3</f>
        <v>5.2</v>
      </c>
      <c r="F27" s="7">
        <f>F$3+0.2</f>
        <v>7.2</v>
      </c>
      <c r="G27" s="1" t="s">
        <v>14</v>
      </c>
      <c r="H27" s="1" t="s">
        <v>44</v>
      </c>
      <c r="J27" s="1">
        <v>30</v>
      </c>
    </row>
    <row r="28" spans="1:10">
      <c r="A28" t="s">
        <v>23</v>
      </c>
      <c r="B28" s="1" t="s">
        <v>17</v>
      </c>
      <c r="C28" s="3" t="s">
        <v>19</v>
      </c>
      <c r="D28" s="3" t="s">
        <v>24</v>
      </c>
      <c r="E28" s="6">
        <f>(1-D28)*E$4</f>
        <v>4.7200000000000006</v>
      </c>
      <c r="F28" s="7">
        <f>F$4+0.2</f>
        <v>8.1</v>
      </c>
      <c r="G28" s="1" t="s">
        <v>14</v>
      </c>
      <c r="H28" s="1" t="s">
        <v>44</v>
      </c>
      <c r="J28" s="1">
        <v>30</v>
      </c>
    </row>
    <row r="29" spans="1:10">
      <c r="A29" t="s">
        <v>25</v>
      </c>
      <c r="B29" s="1" t="s">
        <v>11</v>
      </c>
      <c r="C29" s="3" t="s">
        <v>19</v>
      </c>
      <c r="D29" s="3" t="s">
        <v>24</v>
      </c>
      <c r="E29" s="6">
        <f>(1-D29)*E$2</f>
        <v>3.12</v>
      </c>
      <c r="F29" s="7">
        <f>F$2+0.2</f>
        <v>7.4</v>
      </c>
      <c r="G29" s="1" t="s">
        <v>14</v>
      </c>
      <c r="H29" s="1" t="s">
        <v>44</v>
      </c>
      <c r="J29" s="1">
        <v>30</v>
      </c>
    </row>
    <row r="30" spans="1:10">
      <c r="A30" t="s">
        <v>25</v>
      </c>
      <c r="B30" s="1" t="s">
        <v>16</v>
      </c>
      <c r="C30" s="3" t="s">
        <v>19</v>
      </c>
      <c r="D30" s="3" t="s">
        <v>24</v>
      </c>
      <c r="E30" s="6">
        <f>(1-D30)*E$3</f>
        <v>5.2</v>
      </c>
      <c r="F30" s="7">
        <f>F$3+0.2</f>
        <v>7.2</v>
      </c>
      <c r="G30" s="1" t="s">
        <v>14</v>
      </c>
      <c r="H30" s="1" t="s">
        <v>44</v>
      </c>
      <c r="J30" s="1">
        <v>30</v>
      </c>
    </row>
    <row r="31" spans="1:10">
      <c r="A31" t="s">
        <v>25</v>
      </c>
      <c r="B31" s="1" t="s">
        <v>17</v>
      </c>
      <c r="C31" s="3" t="s">
        <v>19</v>
      </c>
      <c r="D31" s="3" t="s">
        <v>24</v>
      </c>
      <c r="E31" s="6">
        <f>(1-D31)*E$4</f>
        <v>4.7200000000000006</v>
      </c>
      <c r="F31" s="7">
        <f>F$4+0.2</f>
        <v>8.1</v>
      </c>
      <c r="G31" s="1" t="s">
        <v>14</v>
      </c>
      <c r="H31" s="1" t="s">
        <v>44</v>
      </c>
      <c r="J31" s="1">
        <v>30</v>
      </c>
    </row>
    <row r="32" spans="1:10">
      <c r="A32" t="s">
        <v>10</v>
      </c>
      <c r="B32" s="1" t="s">
        <v>11</v>
      </c>
      <c r="C32" s="3" t="s">
        <v>12</v>
      </c>
      <c r="D32" s="3" t="s">
        <v>13</v>
      </c>
      <c r="E32" s="4">
        <v>3.9</v>
      </c>
      <c r="F32" s="5">
        <v>7.2</v>
      </c>
      <c r="G32" s="1" t="s">
        <v>14</v>
      </c>
      <c r="H32" s="1" t="s">
        <v>43</v>
      </c>
      <c r="J32" s="1">
        <v>30</v>
      </c>
    </row>
    <row r="33" spans="1:10">
      <c r="A33" t="s">
        <v>10</v>
      </c>
      <c r="B33" s="1" t="s">
        <v>16</v>
      </c>
      <c r="C33" s="3" t="s">
        <v>12</v>
      </c>
      <c r="D33" s="3" t="s">
        <v>13</v>
      </c>
      <c r="E33" s="4">
        <v>6.5</v>
      </c>
      <c r="F33" s="5">
        <v>7</v>
      </c>
      <c r="G33" s="1" t="s">
        <v>14</v>
      </c>
      <c r="H33" s="1" t="s">
        <v>43</v>
      </c>
      <c r="J33" s="1">
        <v>30</v>
      </c>
    </row>
    <row r="34" spans="1:10">
      <c r="A34" t="s">
        <v>10</v>
      </c>
      <c r="B34" s="1" t="s">
        <v>17</v>
      </c>
      <c r="C34" s="3" t="s">
        <v>12</v>
      </c>
      <c r="D34" s="3" t="s">
        <v>13</v>
      </c>
      <c r="E34" s="4">
        <v>5.9</v>
      </c>
      <c r="F34" s="5">
        <v>7.9</v>
      </c>
      <c r="G34" s="1" t="s">
        <v>14</v>
      </c>
      <c r="H34" s="1" t="s">
        <v>43</v>
      </c>
      <c r="J34" s="1">
        <v>30</v>
      </c>
    </row>
    <row r="35" spans="1:10">
      <c r="A35" t="s">
        <v>18</v>
      </c>
      <c r="B35" s="1" t="s">
        <v>11</v>
      </c>
      <c r="C35" s="3" t="s">
        <v>19</v>
      </c>
      <c r="D35" s="3" t="s">
        <v>20</v>
      </c>
      <c r="E35" s="6">
        <f>(1-D35)*E$2</f>
        <v>1.56</v>
      </c>
      <c r="F35" s="7">
        <f>F$2+0.2</f>
        <v>7.4</v>
      </c>
      <c r="G35" s="1" t="s">
        <v>14</v>
      </c>
      <c r="H35" s="1" t="s">
        <v>43</v>
      </c>
      <c r="J35" s="1">
        <v>30</v>
      </c>
    </row>
    <row r="36" spans="1:10">
      <c r="A36" t="s">
        <v>18</v>
      </c>
      <c r="B36" s="1" t="s">
        <v>16</v>
      </c>
      <c r="C36" s="3" t="s">
        <v>19</v>
      </c>
      <c r="D36" s="3" t="s">
        <v>20</v>
      </c>
      <c r="E36" s="6">
        <f>(1-D36)*E$3</f>
        <v>2.6</v>
      </c>
      <c r="F36" s="7">
        <f>F$3+0.2</f>
        <v>7.2</v>
      </c>
      <c r="G36" s="1" t="s">
        <v>14</v>
      </c>
      <c r="H36" s="1" t="s">
        <v>43</v>
      </c>
      <c r="J36" s="1">
        <v>30</v>
      </c>
    </row>
    <row r="37" spans="1:10">
      <c r="A37" t="s">
        <v>18</v>
      </c>
      <c r="B37" s="1" t="s">
        <v>17</v>
      </c>
      <c r="C37" s="3" t="s">
        <v>19</v>
      </c>
      <c r="D37" s="3" t="s">
        <v>20</v>
      </c>
      <c r="E37" s="6">
        <f>(1-D37)*E$4</f>
        <v>2.3600000000000003</v>
      </c>
      <c r="F37" s="7">
        <f>F$4+0.2</f>
        <v>8.1</v>
      </c>
      <c r="G37" s="1" t="s">
        <v>14</v>
      </c>
      <c r="H37" s="1" t="s">
        <v>43</v>
      </c>
      <c r="J37" s="1">
        <v>30</v>
      </c>
    </row>
    <row r="38" spans="1:10">
      <c r="A38" t="s">
        <v>21</v>
      </c>
      <c r="B38" s="1" t="s">
        <v>11</v>
      </c>
      <c r="C38" s="3" t="s">
        <v>19</v>
      </c>
      <c r="D38" s="3" t="s">
        <v>22</v>
      </c>
      <c r="E38" s="6">
        <f>(1-D38)*E$2</f>
        <v>2.34</v>
      </c>
      <c r="F38" s="7">
        <f>F$2+0.2</f>
        <v>7.4</v>
      </c>
      <c r="G38" s="1" t="s">
        <v>14</v>
      </c>
      <c r="H38" s="1" t="s">
        <v>43</v>
      </c>
      <c r="J38" s="1">
        <v>30</v>
      </c>
    </row>
    <row r="39" spans="1:10">
      <c r="A39" t="s">
        <v>21</v>
      </c>
      <c r="B39" s="1" t="s">
        <v>16</v>
      </c>
      <c r="C39" s="3" t="s">
        <v>19</v>
      </c>
      <c r="D39" s="3" t="s">
        <v>22</v>
      </c>
      <c r="E39" s="6">
        <f>(1-D39)*E$3</f>
        <v>3.9</v>
      </c>
      <c r="F39" s="7">
        <f>F$3+0.2</f>
        <v>7.2</v>
      </c>
      <c r="G39" s="1" t="s">
        <v>14</v>
      </c>
      <c r="H39" s="1" t="s">
        <v>43</v>
      </c>
      <c r="J39" s="1">
        <v>30</v>
      </c>
    </row>
    <row r="40" spans="1:10">
      <c r="A40" t="s">
        <v>21</v>
      </c>
      <c r="B40" s="1" t="s">
        <v>17</v>
      </c>
      <c r="C40" s="3" t="s">
        <v>19</v>
      </c>
      <c r="D40" s="3" t="s">
        <v>22</v>
      </c>
      <c r="E40" s="6">
        <f>(1-D40)*E$4</f>
        <v>3.54</v>
      </c>
      <c r="F40" s="7">
        <f>F$4+0.2</f>
        <v>8.1</v>
      </c>
      <c r="G40" s="1" t="s">
        <v>14</v>
      </c>
      <c r="H40" s="1" t="s">
        <v>43</v>
      </c>
      <c r="J40" s="1">
        <v>30</v>
      </c>
    </row>
    <row r="41" spans="1:10">
      <c r="A41" t="s">
        <v>23</v>
      </c>
      <c r="B41" s="1" t="s">
        <v>11</v>
      </c>
      <c r="C41" s="3" t="s">
        <v>19</v>
      </c>
      <c r="D41" s="3" t="s">
        <v>24</v>
      </c>
      <c r="E41" s="6">
        <f>(1-D41)*E$2</f>
        <v>3.12</v>
      </c>
      <c r="F41" s="7">
        <f>F$2+0.2</f>
        <v>7.4</v>
      </c>
      <c r="G41" s="1" t="s">
        <v>14</v>
      </c>
      <c r="H41" s="1" t="s">
        <v>43</v>
      </c>
      <c r="J41" s="1">
        <v>30</v>
      </c>
    </row>
    <row r="42" spans="1:10">
      <c r="A42" t="s">
        <v>23</v>
      </c>
      <c r="B42" s="1" t="s">
        <v>16</v>
      </c>
      <c r="C42" s="3" t="s">
        <v>19</v>
      </c>
      <c r="D42" s="3" t="s">
        <v>24</v>
      </c>
      <c r="E42" s="6">
        <f>(1-D42)*E$3</f>
        <v>5.2</v>
      </c>
      <c r="F42" s="7">
        <f>F$3+0.2</f>
        <v>7.2</v>
      </c>
      <c r="G42" s="1" t="s">
        <v>14</v>
      </c>
      <c r="H42" s="1" t="s">
        <v>43</v>
      </c>
      <c r="J42" s="1">
        <v>30</v>
      </c>
    </row>
    <row r="43" spans="1:10">
      <c r="A43" t="s">
        <v>23</v>
      </c>
      <c r="B43" s="1" t="s">
        <v>17</v>
      </c>
      <c r="C43" s="3" t="s">
        <v>19</v>
      </c>
      <c r="D43" s="3" t="s">
        <v>24</v>
      </c>
      <c r="E43" s="6">
        <f>(1-D43)*E$4</f>
        <v>4.7200000000000006</v>
      </c>
      <c r="F43" s="7">
        <f>F$4+0.2</f>
        <v>8.1</v>
      </c>
      <c r="G43" s="1" t="s">
        <v>14</v>
      </c>
      <c r="H43" s="1" t="s">
        <v>43</v>
      </c>
      <c r="J43" s="1">
        <v>30</v>
      </c>
    </row>
    <row r="44" spans="1:10">
      <c r="A44" t="s">
        <v>25</v>
      </c>
      <c r="B44" s="1" t="s">
        <v>11</v>
      </c>
      <c r="C44" s="3" t="s">
        <v>19</v>
      </c>
      <c r="D44" s="3" t="s">
        <v>24</v>
      </c>
      <c r="E44" s="6">
        <f>(1-D44)*E$2</f>
        <v>3.12</v>
      </c>
      <c r="F44" s="7">
        <f>F$2+0.2</f>
        <v>7.4</v>
      </c>
      <c r="G44" s="1" t="s">
        <v>14</v>
      </c>
      <c r="H44" s="1" t="s">
        <v>43</v>
      </c>
      <c r="J44" s="1">
        <v>30</v>
      </c>
    </row>
    <row r="45" spans="1:10">
      <c r="A45" t="s">
        <v>25</v>
      </c>
      <c r="B45" s="1" t="s">
        <v>16</v>
      </c>
      <c r="C45" s="3" t="s">
        <v>19</v>
      </c>
      <c r="D45" s="3" t="s">
        <v>24</v>
      </c>
      <c r="E45" s="6">
        <f>(1-D45)*E$3</f>
        <v>5.2</v>
      </c>
      <c r="F45" s="7">
        <f>F$3+0.2</f>
        <v>7.2</v>
      </c>
      <c r="G45" s="1" t="s">
        <v>14</v>
      </c>
      <c r="H45" s="1" t="s">
        <v>43</v>
      </c>
      <c r="J45" s="1">
        <v>30</v>
      </c>
    </row>
    <row r="46" spans="1:10">
      <c r="A46" t="s">
        <v>25</v>
      </c>
      <c r="B46" s="1" t="s">
        <v>17</v>
      </c>
      <c r="C46" s="3" t="s">
        <v>19</v>
      </c>
      <c r="D46" s="3" t="s">
        <v>24</v>
      </c>
      <c r="E46" s="6">
        <f>(1-D46)*E$4</f>
        <v>4.7200000000000006</v>
      </c>
      <c r="F46" s="7">
        <f>F$4+0.2</f>
        <v>8.1</v>
      </c>
      <c r="G46" s="1" t="s">
        <v>14</v>
      </c>
      <c r="H46" s="1" t="s">
        <v>43</v>
      </c>
      <c r="J46" s="1">
        <v>30</v>
      </c>
    </row>
    <row r="47" spans="1:10">
      <c r="A47" t="s">
        <v>18</v>
      </c>
      <c r="B47" s="1" t="s">
        <v>11</v>
      </c>
      <c r="C47" s="3" t="s">
        <v>26</v>
      </c>
      <c r="D47" s="3"/>
      <c r="E47" s="1">
        <v>15</v>
      </c>
      <c r="F47" s="5">
        <v>7.2</v>
      </c>
      <c r="G47" s="1" t="s">
        <v>27</v>
      </c>
      <c r="H47" s="1" t="s">
        <v>28</v>
      </c>
      <c r="I47" s="1">
        <v>4</v>
      </c>
      <c r="J47" s="1">
        <v>30</v>
      </c>
    </row>
    <row r="48" spans="1:10">
      <c r="A48" t="s">
        <v>18</v>
      </c>
      <c r="B48" s="1" t="s">
        <v>16</v>
      </c>
      <c r="C48" s="3" t="s">
        <v>26</v>
      </c>
      <c r="D48" s="3"/>
      <c r="E48" s="1">
        <v>15</v>
      </c>
      <c r="F48" s="5">
        <v>7</v>
      </c>
      <c r="G48" s="1" t="s">
        <v>27</v>
      </c>
      <c r="H48" s="1" t="s">
        <v>28</v>
      </c>
      <c r="I48" s="1">
        <v>4</v>
      </c>
      <c r="J48" s="1">
        <v>30</v>
      </c>
    </row>
    <row r="49" spans="1:10">
      <c r="A49" t="s">
        <v>18</v>
      </c>
      <c r="B49" s="1" t="s">
        <v>17</v>
      </c>
      <c r="C49" s="3" t="s">
        <v>26</v>
      </c>
      <c r="D49" s="3"/>
      <c r="E49" s="1">
        <v>15</v>
      </c>
      <c r="F49" s="5">
        <v>7.9</v>
      </c>
      <c r="G49" s="1" t="s">
        <v>27</v>
      </c>
      <c r="H49" s="1" t="s">
        <v>28</v>
      </c>
      <c r="I49" s="1">
        <v>4</v>
      </c>
      <c r="J49" s="1">
        <v>30</v>
      </c>
    </row>
    <row r="50" spans="1:10">
      <c r="A50" t="s">
        <v>18</v>
      </c>
      <c r="B50" s="1" t="s">
        <v>11</v>
      </c>
      <c r="C50" s="3" t="s">
        <v>26</v>
      </c>
      <c r="D50" s="3"/>
      <c r="E50" s="1">
        <v>15</v>
      </c>
      <c r="F50" s="5">
        <v>7.2</v>
      </c>
      <c r="G50" s="1" t="s">
        <v>14</v>
      </c>
      <c r="H50" s="1" t="s">
        <v>28</v>
      </c>
      <c r="J50" s="1">
        <v>30</v>
      </c>
    </row>
    <row r="51" spans="1:10">
      <c r="A51" t="s">
        <v>18</v>
      </c>
      <c r="B51" s="1" t="s">
        <v>16</v>
      </c>
      <c r="C51" s="3" t="s">
        <v>26</v>
      </c>
      <c r="D51" s="3"/>
      <c r="E51" s="1">
        <v>15</v>
      </c>
      <c r="F51" s="5">
        <v>7</v>
      </c>
      <c r="G51" s="1" t="s">
        <v>14</v>
      </c>
      <c r="H51" s="1" t="s">
        <v>28</v>
      </c>
      <c r="J51" s="1">
        <v>30</v>
      </c>
    </row>
    <row r="52" spans="1:10">
      <c r="A52" t="s">
        <v>18</v>
      </c>
      <c r="B52" s="1" t="s">
        <v>17</v>
      </c>
      <c r="C52" s="3" t="s">
        <v>26</v>
      </c>
      <c r="D52" s="3"/>
      <c r="E52" s="1">
        <v>15</v>
      </c>
      <c r="F52" s="5">
        <v>7.9</v>
      </c>
      <c r="G52" s="1" t="s">
        <v>14</v>
      </c>
      <c r="H52" s="1" t="s">
        <v>28</v>
      </c>
      <c r="J52" s="1">
        <v>30</v>
      </c>
    </row>
    <row r="53" spans="1:10">
      <c r="A53" t="s">
        <v>21</v>
      </c>
      <c r="B53" s="1" t="s">
        <v>11</v>
      </c>
      <c r="C53" s="3" t="s">
        <v>26</v>
      </c>
      <c r="D53" s="3"/>
      <c r="E53" s="1">
        <v>15</v>
      </c>
      <c r="F53" s="5">
        <v>7.2</v>
      </c>
      <c r="G53" s="1" t="s">
        <v>27</v>
      </c>
      <c r="H53" s="1" t="s">
        <v>28</v>
      </c>
      <c r="I53" s="1">
        <v>4</v>
      </c>
      <c r="J53" s="1">
        <v>30</v>
      </c>
    </row>
    <row r="54" spans="1:10">
      <c r="A54" t="s">
        <v>21</v>
      </c>
      <c r="B54" s="1" t="s">
        <v>16</v>
      </c>
      <c r="C54" s="3" t="s">
        <v>26</v>
      </c>
      <c r="D54" s="3"/>
      <c r="E54" s="1">
        <v>15</v>
      </c>
      <c r="F54" s="5">
        <v>7</v>
      </c>
      <c r="G54" s="1" t="s">
        <v>27</v>
      </c>
      <c r="H54" s="1" t="s">
        <v>28</v>
      </c>
      <c r="I54" s="1">
        <v>4</v>
      </c>
      <c r="J54" s="1">
        <v>30</v>
      </c>
    </row>
    <row r="55" spans="1:10">
      <c r="A55" t="s">
        <v>21</v>
      </c>
      <c r="B55" s="1" t="s">
        <v>17</v>
      </c>
      <c r="C55" s="3" t="s">
        <v>26</v>
      </c>
      <c r="D55" s="3"/>
      <c r="E55" s="1">
        <v>15</v>
      </c>
      <c r="F55" s="5">
        <v>7.9</v>
      </c>
      <c r="G55" s="1" t="s">
        <v>27</v>
      </c>
      <c r="H55" s="1" t="s">
        <v>28</v>
      </c>
      <c r="I55" s="1">
        <v>4</v>
      </c>
      <c r="J55" s="1">
        <v>30</v>
      </c>
    </row>
    <row r="56" spans="1:10">
      <c r="A56" t="s">
        <v>21</v>
      </c>
      <c r="B56" s="1" t="s">
        <v>11</v>
      </c>
      <c r="C56" s="3" t="s">
        <v>26</v>
      </c>
      <c r="D56" s="3"/>
      <c r="E56" s="1">
        <v>15</v>
      </c>
      <c r="F56" s="5">
        <v>7.2</v>
      </c>
      <c r="G56" s="1" t="s">
        <v>14</v>
      </c>
      <c r="H56" s="1" t="s">
        <v>28</v>
      </c>
      <c r="J56" s="1">
        <v>30</v>
      </c>
    </row>
    <row r="57" spans="1:10">
      <c r="A57" t="s">
        <v>21</v>
      </c>
      <c r="B57" s="1" t="s">
        <v>16</v>
      </c>
      <c r="C57" s="3" t="s">
        <v>26</v>
      </c>
      <c r="D57" s="3"/>
      <c r="E57" s="1">
        <v>15</v>
      </c>
      <c r="F57" s="5">
        <v>7</v>
      </c>
      <c r="G57" s="1" t="s">
        <v>14</v>
      </c>
      <c r="H57" s="1" t="s">
        <v>28</v>
      </c>
      <c r="J57" s="1">
        <v>30</v>
      </c>
    </row>
    <row r="58" spans="1:10">
      <c r="A58" t="s">
        <v>21</v>
      </c>
      <c r="B58" s="1" t="s">
        <v>17</v>
      </c>
      <c r="C58" s="3" t="s">
        <v>26</v>
      </c>
      <c r="D58" s="3"/>
      <c r="E58" s="1">
        <v>15</v>
      </c>
      <c r="F58" s="5">
        <v>7.9</v>
      </c>
      <c r="G58" s="1" t="s">
        <v>14</v>
      </c>
      <c r="H58" s="1" t="s">
        <v>28</v>
      </c>
      <c r="J58" s="1">
        <v>30</v>
      </c>
    </row>
    <row r="59" spans="1:10">
      <c r="A59" t="s">
        <v>23</v>
      </c>
      <c r="B59" s="1" t="s">
        <v>11</v>
      </c>
      <c r="C59" s="3" t="s">
        <v>26</v>
      </c>
      <c r="D59" s="3"/>
      <c r="E59" s="1">
        <v>15</v>
      </c>
      <c r="F59" s="5">
        <v>7.2</v>
      </c>
      <c r="G59" s="1" t="s">
        <v>27</v>
      </c>
      <c r="H59" s="1" t="s">
        <v>28</v>
      </c>
      <c r="I59" s="1">
        <v>4</v>
      </c>
      <c r="J59" s="1">
        <v>30</v>
      </c>
    </row>
    <row r="60" spans="1:10">
      <c r="A60" t="s">
        <v>23</v>
      </c>
      <c r="B60" s="1" t="s">
        <v>16</v>
      </c>
      <c r="C60" s="3" t="s">
        <v>26</v>
      </c>
      <c r="D60" s="3"/>
      <c r="E60" s="1">
        <v>15</v>
      </c>
      <c r="F60" s="5">
        <v>7</v>
      </c>
      <c r="G60" s="1" t="s">
        <v>27</v>
      </c>
      <c r="H60" s="1" t="s">
        <v>28</v>
      </c>
      <c r="I60" s="1">
        <v>4</v>
      </c>
      <c r="J60" s="1">
        <v>30</v>
      </c>
    </row>
    <row r="61" spans="1:10">
      <c r="A61" t="s">
        <v>23</v>
      </c>
      <c r="B61" s="1" t="s">
        <v>17</v>
      </c>
      <c r="C61" s="3" t="s">
        <v>26</v>
      </c>
      <c r="D61" s="3"/>
      <c r="E61" s="1">
        <v>15</v>
      </c>
      <c r="F61" s="5">
        <v>7.9</v>
      </c>
      <c r="G61" s="1" t="s">
        <v>27</v>
      </c>
      <c r="H61" s="1" t="s">
        <v>28</v>
      </c>
      <c r="I61" s="1">
        <v>4</v>
      </c>
      <c r="J61" s="1">
        <v>30</v>
      </c>
    </row>
    <row r="62" spans="1:10">
      <c r="A62" t="s">
        <v>23</v>
      </c>
      <c r="B62" s="1" t="s">
        <v>11</v>
      </c>
      <c r="C62" s="3" t="s">
        <v>26</v>
      </c>
      <c r="D62" s="3"/>
      <c r="E62" s="1">
        <v>15</v>
      </c>
      <c r="F62" s="5">
        <v>7.2</v>
      </c>
      <c r="G62" s="1" t="s">
        <v>14</v>
      </c>
      <c r="H62" s="1" t="s">
        <v>28</v>
      </c>
      <c r="J62" s="1">
        <v>30</v>
      </c>
    </row>
    <row r="63" spans="1:10">
      <c r="A63" t="s">
        <v>23</v>
      </c>
      <c r="B63" s="1" t="s">
        <v>16</v>
      </c>
      <c r="C63" s="3" t="s">
        <v>26</v>
      </c>
      <c r="D63" s="3"/>
      <c r="E63" s="1">
        <v>15</v>
      </c>
      <c r="F63" s="5">
        <v>7</v>
      </c>
      <c r="G63" s="1" t="s">
        <v>14</v>
      </c>
      <c r="H63" s="1" t="s">
        <v>28</v>
      </c>
      <c r="J63" s="1">
        <v>30</v>
      </c>
    </row>
    <row r="64" spans="1:10">
      <c r="A64" t="s">
        <v>23</v>
      </c>
      <c r="B64" s="1" t="s">
        <v>17</v>
      </c>
      <c r="C64" s="3" t="s">
        <v>26</v>
      </c>
      <c r="D64" s="3"/>
      <c r="E64" s="1">
        <v>15</v>
      </c>
      <c r="F64" s="5">
        <v>7.9</v>
      </c>
      <c r="G64" s="1" t="s">
        <v>14</v>
      </c>
      <c r="H64" s="1" t="s">
        <v>28</v>
      </c>
      <c r="J64" s="1">
        <v>30</v>
      </c>
    </row>
    <row r="65" spans="1:10">
      <c r="A65" t="s">
        <v>25</v>
      </c>
      <c r="B65" s="1" t="s">
        <v>11</v>
      </c>
      <c r="C65" s="3" t="s">
        <v>26</v>
      </c>
      <c r="D65" s="3"/>
      <c r="E65" s="1">
        <v>15</v>
      </c>
      <c r="F65" s="5">
        <v>7.2</v>
      </c>
      <c r="G65" s="1" t="s">
        <v>27</v>
      </c>
      <c r="H65" s="1" t="s">
        <v>28</v>
      </c>
      <c r="I65" s="1">
        <v>4</v>
      </c>
      <c r="J65" s="1">
        <v>30</v>
      </c>
    </row>
    <row r="66" spans="1:10">
      <c r="A66" t="s">
        <v>25</v>
      </c>
      <c r="B66" s="1" t="s">
        <v>16</v>
      </c>
      <c r="C66" s="3" t="s">
        <v>26</v>
      </c>
      <c r="D66" s="3"/>
      <c r="E66" s="1">
        <v>15</v>
      </c>
      <c r="F66" s="5">
        <v>7</v>
      </c>
      <c r="G66" s="1" t="s">
        <v>27</v>
      </c>
      <c r="H66" s="1" t="s">
        <v>28</v>
      </c>
      <c r="I66" s="1">
        <v>4</v>
      </c>
      <c r="J66" s="1">
        <v>30</v>
      </c>
    </row>
    <row r="67" spans="1:10">
      <c r="A67" t="s">
        <v>25</v>
      </c>
      <c r="B67" s="1" t="s">
        <v>17</v>
      </c>
      <c r="C67" s="3" t="s">
        <v>26</v>
      </c>
      <c r="D67" s="3"/>
      <c r="E67" s="1">
        <v>15</v>
      </c>
      <c r="F67" s="5">
        <v>7.9</v>
      </c>
      <c r="G67" s="1" t="s">
        <v>27</v>
      </c>
      <c r="H67" s="1" t="s">
        <v>28</v>
      </c>
      <c r="I67" s="1">
        <v>4</v>
      </c>
      <c r="J67" s="1">
        <v>30</v>
      </c>
    </row>
    <row r="68" spans="1:10">
      <c r="A68" t="s">
        <v>25</v>
      </c>
      <c r="B68" s="1" t="s">
        <v>11</v>
      </c>
      <c r="C68" s="3" t="s">
        <v>26</v>
      </c>
      <c r="D68" s="3"/>
      <c r="E68" s="1">
        <v>15</v>
      </c>
      <c r="F68" s="5">
        <v>7.2</v>
      </c>
      <c r="G68" s="1" t="s">
        <v>14</v>
      </c>
      <c r="H68" s="1" t="s">
        <v>28</v>
      </c>
      <c r="J68" s="1">
        <v>30</v>
      </c>
    </row>
    <row r="69" spans="1:10">
      <c r="A69" t="s">
        <v>25</v>
      </c>
      <c r="B69" s="1" t="s">
        <v>16</v>
      </c>
      <c r="C69" s="3" t="s">
        <v>26</v>
      </c>
      <c r="D69" s="3"/>
      <c r="E69" s="1">
        <v>15</v>
      </c>
      <c r="F69" s="5">
        <v>7</v>
      </c>
      <c r="G69" s="1" t="s">
        <v>14</v>
      </c>
      <c r="H69" s="1" t="s">
        <v>28</v>
      </c>
      <c r="J69" s="1">
        <v>30</v>
      </c>
    </row>
    <row r="70" spans="1:10">
      <c r="A70" t="s">
        <v>25</v>
      </c>
      <c r="B70" s="1" t="s">
        <v>17</v>
      </c>
      <c r="C70" s="3" t="s">
        <v>26</v>
      </c>
      <c r="D70" s="3"/>
      <c r="E70" s="1">
        <v>15</v>
      </c>
      <c r="F70" s="5">
        <v>7.9</v>
      </c>
      <c r="G70" s="1" t="s">
        <v>14</v>
      </c>
      <c r="H70" s="1" t="s">
        <v>28</v>
      </c>
      <c r="J70" s="1">
        <v>30</v>
      </c>
    </row>
  </sheetData>
  <conditionalFormatting sqref="C47:D52 C2:C7 D2:D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C10 D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C13 D1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D5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D6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C1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5:D7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2 D17:D2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C25 D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C28 D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C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C37 D32:D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C40 D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1:C43 D4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C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Slurry &amp; application</vt:lpstr>
      <vt:lpstr>Application climate</vt:lpstr>
      <vt:lpstr>Separation efficiency</vt:lpstr>
      <vt:lpstr>Storage EFs</vt:lpstr>
      <vt:lpstr>Slurry &amp; application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Sasha Hafner</dc:creator>
  <dc:description/>
  <cp:lastModifiedBy>Johanna Pedersen</cp:lastModifiedBy>
  <cp:revision>56</cp:revision>
  <dcterms:created xsi:type="dcterms:W3CDTF">2021-09-29T11:00:40Z</dcterms:created>
  <dcterms:modified xsi:type="dcterms:W3CDTF">2022-02-01T11:47:42Z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