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lurry &amp; application" sheetId="1" state="visible" r:id="rId2"/>
    <sheet name="Application climate" sheetId="2" state="visible" r:id="rId3"/>
    <sheet name="Separation efficiency" sheetId="3" state="visible" r:id="rId4"/>
    <sheet name="Storage EF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A14" authorId="0">
      <text>
        <r>
          <rPr>
            <sz val="10"/>
            <color rgb="FF000000"/>
            <rFont val="Sans"/>
            <family val="0"/>
            <charset val="1"/>
          </rPr>
          <t xml:space="preserve">“high2” just combines low separation efficiency with high liquid DM.</t>
        </r>
      </text>
    </comment>
    <comment ref="A23" authorId="0">
      <text>
        <r>
          <rPr>
            <sz val="10"/>
            <color rgb="FF000000"/>
            <rFont val="Sans"/>
            <family val="0"/>
            <charset val="1"/>
          </rPr>
          <t xml:space="preserve">Block duplicated multiple times for simplicity in code.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B1" authorId="0">
      <text>
        <r>
          <rPr>
            <sz val="10"/>
            <color rgb="FF000000"/>
            <rFont val="Sans"/>
            <family val="0"/>
            <charset val="1"/>
          </rPr>
          <t xml:space="preserve">Fraction of raw TAN mass going to solid fraction.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B1" authorId="0">
      <text>
        <r>
          <rPr>
            <sz val="10"/>
            <color rgb="FF000000"/>
            <rFont val="Sans"/>
            <family val="0"/>
            <charset val="1"/>
          </rPr>
          <t xml:space="preserve">From Table 1 in Hansen et al. (2008).</t>
        </r>
      </text>
    </comment>
    <comment ref="C1" authorId="0">
      <text>
        <r>
          <rPr>
            <sz val="10"/>
            <color rgb="FF000000"/>
            <rFont val="Sans"/>
            <family val="0"/>
            <charset val="1"/>
          </rPr>
          <t xml:space="preserve">Assumed to be the same as for raw slurry.</t>
        </r>
      </text>
    </comment>
    <comment ref="D1" authorId="0">
      <text>
        <r>
          <rPr>
            <sz val="10"/>
            <color rgb="FF000000"/>
            <rFont val="Sans"/>
            <family val="0"/>
            <charset val="1"/>
          </rPr>
          <t xml:space="preserve">From Table 3 in Hansen et al. (2008) using TAN/TN from note in Table 1.</t>
        </r>
      </text>
    </comment>
    <comment ref="D4" authorId="0">
      <text>
        <r>
          <rPr>
            <sz val="10"/>
            <color rgb="FF000000"/>
            <rFont val="Sans"/>
            <family val="0"/>
            <charset val="1"/>
          </rPr>
          <t xml:space="preserve">Assumed to be equal to pig value.</t>
        </r>
      </text>
    </comment>
    <comment ref="E1" authorId="0">
      <text>
        <r>
          <rPr>
            <sz val="10"/>
            <color rgb="FF000000"/>
            <rFont val="Sans"/>
            <family val="0"/>
            <charset val="1"/>
          </rPr>
          <t xml:space="preserve">From Table 3 in Hansen et al. (2008)</t>
        </r>
      </text>
    </comment>
  </commentList>
</comments>
</file>

<file path=xl/sharedStrings.xml><?xml version="1.0" encoding="utf-8"?>
<sst xmlns="http://schemas.openxmlformats.org/spreadsheetml/2006/main" count="243" uniqueCount="43">
  <si>
    <t xml:space="preserve">scenario</t>
  </si>
  <si>
    <t xml:space="preserve">man.source</t>
  </si>
  <si>
    <t xml:space="preserve">fraction</t>
  </si>
  <si>
    <t xml:space="preserve">red.dm</t>
  </si>
  <si>
    <t xml:space="preserve">man.dm</t>
  </si>
  <si>
    <t xml:space="preserve">man.ph</t>
  </si>
  <si>
    <t xml:space="preserve">incorp</t>
  </si>
  <si>
    <t xml:space="preserve">app.mthd</t>
  </si>
  <si>
    <t xml:space="preserve">t.incorp</t>
  </si>
  <si>
    <t xml:space="preserve">app.rate.ni</t>
  </si>
  <si>
    <t xml:space="preserve">reference</t>
  </si>
  <si>
    <t xml:space="preserve">Svinegylle</t>
  </si>
  <si>
    <t xml:space="preserve">raw</t>
  </si>
  <si>
    <t xml:space="preserve">0</t>
  </si>
  <si>
    <t xml:space="preserve">none</t>
  </si>
  <si>
    <t xml:space="preserve">Trailing hose</t>
  </si>
  <si>
    <t xml:space="preserve">Kvæggylle</t>
  </si>
  <si>
    <t xml:space="preserve">Afgasset biomasse</t>
  </si>
  <si>
    <t xml:space="preserve">low</t>
  </si>
  <si>
    <t xml:space="preserve">liquid</t>
  </si>
  <si>
    <t xml:space="preserve">0.6</t>
  </si>
  <si>
    <t xml:space="preserve">mid</t>
  </si>
  <si>
    <t xml:space="preserve">0.4</t>
  </si>
  <si>
    <t xml:space="preserve">high</t>
  </si>
  <si>
    <t xml:space="preserve">0.2</t>
  </si>
  <si>
    <t xml:space="preserve">high2</t>
  </si>
  <si>
    <t xml:space="preserve">solid</t>
  </si>
  <si>
    <t xml:space="preserve">deep</t>
  </si>
  <si>
    <t xml:space="preserve">Broadcast</t>
  </si>
  <si>
    <t xml:space="preserve">app.timing</t>
  </si>
  <si>
    <t xml:space="preserve">air.temp</t>
  </si>
  <si>
    <t xml:space="preserve">wind.2m</t>
  </si>
  <si>
    <t xml:space="preserve">rain.rate</t>
  </si>
  <si>
    <t xml:space="preserve">Marts</t>
  </si>
  <si>
    <t xml:space="preserve">April</t>
  </si>
  <si>
    <t xml:space="preserve">Maj</t>
  </si>
  <si>
    <t xml:space="preserve">Sommer</t>
  </si>
  <si>
    <t xml:space="preserve">Efterår</t>
  </si>
  <si>
    <t xml:space="preserve">sep.eff.TAN</t>
  </si>
  <si>
    <t xml:space="preserve">EF.stor.raw</t>
  </si>
  <si>
    <t xml:space="preserve">EF.stor.liquid</t>
  </si>
  <si>
    <t xml:space="preserve">EF.stor.solid</t>
  </si>
  <si>
    <t xml:space="preserve">N.loss.stor.solid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</si>
</sst>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"/>
    <numFmt numFmtId="167" formatCode="0.00"/>
    <numFmt numFmtId="168" formatCode="0.0000"/>
    <numFmt numFmtId="169" formatCode="0.000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A6099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0.14453125" defaultRowHeight="12.75" zeroHeight="false" outlineLevelRow="0" outlineLevelCol="0"/>
  <cols>
    <col collapsed="false" customWidth="true" hidden="false" outlineLevel="0" max="1" min="1" style="0" width="16.86"/>
    <col collapsed="false" customWidth="true" hidden="false" outlineLevel="0" max="2" min="2" style="1" width="16.86"/>
    <col collapsed="false" customWidth="false" hidden="false" outlineLevel="0" max="4" min="3" style="2" width="10.14"/>
    <col collapsed="false" customWidth="false" hidden="false" outlineLevel="0" max="7" min="5" style="1" width="10.14"/>
    <col collapsed="false" customWidth="true" hidden="false" outlineLevel="0" max="8" min="8" style="1" width="11.29"/>
    <col collapsed="false" customWidth="false" hidden="false" outlineLevel="0" max="1023" min="9" style="1" width="10.14"/>
  </cols>
  <sheetData>
    <row r="1" customFormat="false" ht="12.75" hidden="false" customHeight="false" outlineLevel="0" collapsed="false">
      <c r="A1" s="0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0" t="s">
        <v>10</v>
      </c>
      <c r="B2" s="1" t="s">
        <v>11</v>
      </c>
      <c r="C2" s="3" t="s">
        <v>12</v>
      </c>
      <c r="D2" s="3" t="s">
        <v>13</v>
      </c>
      <c r="E2" s="4" t="n">
        <v>3.9</v>
      </c>
      <c r="F2" s="5" t="n">
        <v>7.2</v>
      </c>
      <c r="G2" s="1" t="s">
        <v>14</v>
      </c>
      <c r="H2" s="1" t="s">
        <v>15</v>
      </c>
      <c r="J2" s="1" t="n">
        <v>30</v>
      </c>
    </row>
    <row r="3" customFormat="false" ht="12.75" hidden="false" customHeight="false" outlineLevel="0" collapsed="false">
      <c r="A3" s="0" t="s">
        <v>10</v>
      </c>
      <c r="B3" s="1" t="s">
        <v>16</v>
      </c>
      <c r="C3" s="3" t="s">
        <v>12</v>
      </c>
      <c r="D3" s="3" t="s">
        <v>13</v>
      </c>
      <c r="E3" s="4" t="n">
        <v>6.5</v>
      </c>
      <c r="F3" s="5" t="n">
        <v>7</v>
      </c>
      <c r="G3" s="1" t="s">
        <v>14</v>
      </c>
      <c r="H3" s="1" t="s">
        <v>15</v>
      </c>
      <c r="J3" s="1" t="n">
        <v>30</v>
      </c>
    </row>
    <row r="4" customFormat="false" ht="12.75" hidden="false" customHeight="false" outlineLevel="0" collapsed="false">
      <c r="A4" s="0" t="s">
        <v>10</v>
      </c>
      <c r="B4" s="1" t="s">
        <v>17</v>
      </c>
      <c r="C4" s="3" t="s">
        <v>12</v>
      </c>
      <c r="D4" s="3" t="s">
        <v>13</v>
      </c>
      <c r="E4" s="4" t="n">
        <v>5.9</v>
      </c>
      <c r="F4" s="5" t="n">
        <v>7.9</v>
      </c>
      <c r="G4" s="1" t="s">
        <v>14</v>
      </c>
      <c r="H4" s="1" t="s">
        <v>15</v>
      </c>
      <c r="J4" s="1" t="n">
        <v>30</v>
      </c>
    </row>
    <row r="5" customFormat="false" ht="12.75" hidden="false" customHeight="false" outlineLevel="0" collapsed="false">
      <c r="A5" s="0" t="s">
        <v>18</v>
      </c>
      <c r="B5" s="1" t="s">
        <v>11</v>
      </c>
      <c r="C5" s="3" t="s">
        <v>19</v>
      </c>
      <c r="D5" s="3" t="s">
        <v>20</v>
      </c>
      <c r="E5" s="6" t="n">
        <f aca="false">(1-D5)*E$2</f>
        <v>1.56</v>
      </c>
      <c r="F5" s="7" t="n">
        <f aca="false">F$2+0.2</f>
        <v>7.4</v>
      </c>
      <c r="G5" s="1" t="s">
        <v>14</v>
      </c>
      <c r="H5" s="1" t="s">
        <v>15</v>
      </c>
      <c r="J5" s="1" t="n">
        <v>30</v>
      </c>
    </row>
    <row r="6" customFormat="false" ht="12.75" hidden="false" customHeight="false" outlineLevel="0" collapsed="false">
      <c r="A6" s="0" t="s">
        <v>18</v>
      </c>
      <c r="B6" s="1" t="s">
        <v>16</v>
      </c>
      <c r="C6" s="3" t="s">
        <v>19</v>
      </c>
      <c r="D6" s="3" t="s">
        <v>20</v>
      </c>
      <c r="E6" s="6" t="n">
        <f aca="false">(1-D6)*E$3</f>
        <v>2.6</v>
      </c>
      <c r="F6" s="7" t="n">
        <f aca="false">F$3+0.2</f>
        <v>7.2</v>
      </c>
      <c r="G6" s="1" t="s">
        <v>14</v>
      </c>
      <c r="H6" s="1" t="s">
        <v>15</v>
      </c>
      <c r="J6" s="1" t="n">
        <v>30</v>
      </c>
    </row>
    <row r="7" customFormat="false" ht="12.75" hidden="false" customHeight="false" outlineLevel="0" collapsed="false">
      <c r="A7" s="0" t="s">
        <v>18</v>
      </c>
      <c r="B7" s="1" t="s">
        <v>17</v>
      </c>
      <c r="C7" s="3" t="s">
        <v>19</v>
      </c>
      <c r="D7" s="3" t="s">
        <v>20</v>
      </c>
      <c r="E7" s="6" t="n">
        <f aca="false">(1-D7)*E$4</f>
        <v>2.36</v>
      </c>
      <c r="F7" s="7" t="n">
        <f aca="false">F$4+0.2</f>
        <v>8.1</v>
      </c>
      <c r="G7" s="1" t="s">
        <v>14</v>
      </c>
      <c r="H7" s="1" t="s">
        <v>15</v>
      </c>
      <c r="J7" s="1" t="n">
        <v>30</v>
      </c>
    </row>
    <row r="8" customFormat="false" ht="12.75" hidden="false" customHeight="false" outlineLevel="0" collapsed="false">
      <c r="A8" s="0" t="s">
        <v>21</v>
      </c>
      <c r="B8" s="1" t="s">
        <v>11</v>
      </c>
      <c r="C8" s="3" t="s">
        <v>19</v>
      </c>
      <c r="D8" s="3" t="s">
        <v>22</v>
      </c>
      <c r="E8" s="6" t="n">
        <f aca="false">(1-D8)*E$2</f>
        <v>2.34</v>
      </c>
      <c r="F8" s="7" t="n">
        <f aca="false">F$2+0.2</f>
        <v>7.4</v>
      </c>
      <c r="G8" s="1" t="s">
        <v>14</v>
      </c>
      <c r="H8" s="1" t="s">
        <v>15</v>
      </c>
      <c r="J8" s="1" t="n">
        <v>30</v>
      </c>
    </row>
    <row r="9" customFormat="false" ht="12.75" hidden="false" customHeight="false" outlineLevel="0" collapsed="false">
      <c r="A9" s="0" t="s">
        <v>21</v>
      </c>
      <c r="B9" s="1" t="s">
        <v>16</v>
      </c>
      <c r="C9" s="3" t="s">
        <v>19</v>
      </c>
      <c r="D9" s="3" t="s">
        <v>22</v>
      </c>
      <c r="E9" s="6" t="n">
        <f aca="false">(1-D9)*E$3</f>
        <v>3.9</v>
      </c>
      <c r="F9" s="7" t="n">
        <f aca="false">F$3+0.2</f>
        <v>7.2</v>
      </c>
      <c r="G9" s="1" t="s">
        <v>14</v>
      </c>
      <c r="H9" s="1" t="s">
        <v>15</v>
      </c>
      <c r="J9" s="1" t="n">
        <v>30</v>
      </c>
    </row>
    <row r="10" customFormat="false" ht="12.75" hidden="false" customHeight="false" outlineLevel="0" collapsed="false">
      <c r="A10" s="0" t="s">
        <v>21</v>
      </c>
      <c r="B10" s="1" t="s">
        <v>17</v>
      </c>
      <c r="C10" s="3" t="s">
        <v>19</v>
      </c>
      <c r="D10" s="3" t="s">
        <v>22</v>
      </c>
      <c r="E10" s="6" t="n">
        <f aca="false">(1-D10)*E$4</f>
        <v>3.54</v>
      </c>
      <c r="F10" s="7" t="n">
        <f aca="false">F$4+0.2</f>
        <v>8.1</v>
      </c>
      <c r="G10" s="1" t="s">
        <v>14</v>
      </c>
      <c r="H10" s="1" t="s">
        <v>15</v>
      </c>
      <c r="J10" s="1" t="n">
        <v>30</v>
      </c>
    </row>
    <row r="11" customFormat="false" ht="12.75" hidden="false" customHeight="false" outlineLevel="0" collapsed="false">
      <c r="A11" s="0" t="s">
        <v>23</v>
      </c>
      <c r="B11" s="1" t="s">
        <v>11</v>
      </c>
      <c r="C11" s="3" t="s">
        <v>19</v>
      </c>
      <c r="D11" s="3" t="s">
        <v>24</v>
      </c>
      <c r="E11" s="6" t="n">
        <f aca="false">(1-D11)*E$2</f>
        <v>3.12</v>
      </c>
      <c r="F11" s="7" t="n">
        <f aca="false">F$2+0.2</f>
        <v>7.4</v>
      </c>
      <c r="G11" s="1" t="s">
        <v>14</v>
      </c>
      <c r="H11" s="1" t="s">
        <v>15</v>
      </c>
      <c r="J11" s="1" t="n">
        <v>30</v>
      </c>
    </row>
    <row r="12" customFormat="false" ht="12.75" hidden="false" customHeight="false" outlineLevel="0" collapsed="false">
      <c r="A12" s="0" t="s">
        <v>23</v>
      </c>
      <c r="B12" s="1" t="s">
        <v>16</v>
      </c>
      <c r="C12" s="3" t="s">
        <v>19</v>
      </c>
      <c r="D12" s="3" t="s">
        <v>24</v>
      </c>
      <c r="E12" s="6" t="n">
        <f aca="false">(1-D12)*E$3</f>
        <v>5.2</v>
      </c>
      <c r="F12" s="7" t="n">
        <f aca="false">F$3+0.2</f>
        <v>7.2</v>
      </c>
      <c r="G12" s="1" t="s">
        <v>14</v>
      </c>
      <c r="H12" s="1" t="s">
        <v>15</v>
      </c>
      <c r="J12" s="1" t="n">
        <v>30</v>
      </c>
    </row>
    <row r="13" customFormat="false" ht="12.75" hidden="false" customHeight="false" outlineLevel="0" collapsed="false">
      <c r="A13" s="0" t="s">
        <v>23</v>
      </c>
      <c r="B13" s="1" t="s">
        <v>17</v>
      </c>
      <c r="C13" s="3" t="s">
        <v>19</v>
      </c>
      <c r="D13" s="3" t="s">
        <v>24</v>
      </c>
      <c r="E13" s="6" t="n">
        <f aca="false">(1-D13)*E$4</f>
        <v>4.72</v>
      </c>
      <c r="F13" s="7" t="n">
        <f aca="false">F$4+0.2</f>
        <v>8.1</v>
      </c>
      <c r="G13" s="1" t="s">
        <v>14</v>
      </c>
      <c r="H13" s="1" t="s">
        <v>15</v>
      </c>
      <c r="J13" s="1" t="n">
        <v>30</v>
      </c>
    </row>
    <row r="14" customFormat="false" ht="12.75" hidden="false" customHeight="false" outlineLevel="0" collapsed="false">
      <c r="A14" s="0" t="s">
        <v>25</v>
      </c>
      <c r="B14" s="1" t="s">
        <v>11</v>
      </c>
      <c r="C14" s="3" t="s">
        <v>19</v>
      </c>
      <c r="D14" s="3" t="s">
        <v>24</v>
      </c>
      <c r="E14" s="6" t="n">
        <f aca="false">(1-D14)*E$2</f>
        <v>3.12</v>
      </c>
      <c r="F14" s="7" t="n">
        <f aca="false">F$2+0.2</f>
        <v>7.4</v>
      </c>
      <c r="G14" s="1" t="s">
        <v>14</v>
      </c>
      <c r="H14" s="1" t="s">
        <v>15</v>
      </c>
      <c r="J14" s="1" t="n">
        <v>30</v>
      </c>
    </row>
    <row r="15" customFormat="false" ht="12.75" hidden="false" customHeight="false" outlineLevel="0" collapsed="false">
      <c r="A15" s="0" t="s">
        <v>25</v>
      </c>
      <c r="B15" s="1" t="s">
        <v>16</v>
      </c>
      <c r="C15" s="3" t="s">
        <v>19</v>
      </c>
      <c r="D15" s="3" t="s">
        <v>24</v>
      </c>
      <c r="E15" s="6" t="n">
        <f aca="false">(1-D15)*E$3</f>
        <v>5.2</v>
      </c>
      <c r="F15" s="7" t="n">
        <f aca="false">F$3+0.2</f>
        <v>7.2</v>
      </c>
      <c r="G15" s="1" t="s">
        <v>14</v>
      </c>
      <c r="H15" s="1" t="s">
        <v>15</v>
      </c>
      <c r="J15" s="1" t="n">
        <v>30</v>
      </c>
    </row>
    <row r="16" customFormat="false" ht="12.75" hidden="false" customHeight="false" outlineLevel="0" collapsed="false">
      <c r="A16" s="0" t="s">
        <v>25</v>
      </c>
      <c r="B16" s="1" t="s">
        <v>17</v>
      </c>
      <c r="C16" s="3" t="s">
        <v>19</v>
      </c>
      <c r="D16" s="3" t="s">
        <v>24</v>
      </c>
      <c r="E16" s="6" t="n">
        <f aca="false">(1-D16)*E$4</f>
        <v>4.72</v>
      </c>
      <c r="F16" s="7" t="n">
        <f aca="false">F$4+0.2</f>
        <v>8.1</v>
      </c>
      <c r="G16" s="1" t="s">
        <v>14</v>
      </c>
      <c r="H16" s="1" t="s">
        <v>15</v>
      </c>
      <c r="J16" s="1" t="n">
        <v>30</v>
      </c>
    </row>
    <row r="17" customFormat="false" ht="12.75" hidden="false" customHeight="false" outlineLevel="0" collapsed="false">
      <c r="A17" s="0" t="s">
        <v>18</v>
      </c>
      <c r="B17" s="1" t="s">
        <v>11</v>
      </c>
      <c r="C17" s="3" t="s">
        <v>26</v>
      </c>
      <c r="D17" s="3"/>
      <c r="E17" s="1" t="n">
        <v>15</v>
      </c>
      <c r="F17" s="5" t="n">
        <v>7.2</v>
      </c>
      <c r="G17" s="1" t="s">
        <v>27</v>
      </c>
      <c r="H17" s="1" t="s">
        <v>28</v>
      </c>
      <c r="I17" s="1" t="n">
        <v>4</v>
      </c>
      <c r="J17" s="1" t="n">
        <v>30</v>
      </c>
    </row>
    <row r="18" customFormat="false" ht="12.75" hidden="false" customHeight="false" outlineLevel="0" collapsed="false">
      <c r="A18" s="0" t="s">
        <v>18</v>
      </c>
      <c r="B18" s="1" t="s">
        <v>16</v>
      </c>
      <c r="C18" s="3" t="s">
        <v>26</v>
      </c>
      <c r="D18" s="3"/>
      <c r="E18" s="1" t="n">
        <v>15</v>
      </c>
      <c r="F18" s="5" t="n">
        <v>7</v>
      </c>
      <c r="G18" s="1" t="s">
        <v>27</v>
      </c>
      <c r="H18" s="1" t="s">
        <v>28</v>
      </c>
      <c r="I18" s="1" t="n">
        <v>4</v>
      </c>
      <c r="J18" s="1" t="n">
        <v>30</v>
      </c>
    </row>
    <row r="19" customFormat="false" ht="12.75" hidden="false" customHeight="false" outlineLevel="0" collapsed="false">
      <c r="A19" s="0" t="s">
        <v>18</v>
      </c>
      <c r="B19" s="1" t="s">
        <v>17</v>
      </c>
      <c r="C19" s="3" t="s">
        <v>26</v>
      </c>
      <c r="D19" s="3"/>
      <c r="E19" s="1" t="n">
        <v>15</v>
      </c>
      <c r="F19" s="5" t="n">
        <v>7.9</v>
      </c>
      <c r="G19" s="1" t="s">
        <v>27</v>
      </c>
      <c r="H19" s="1" t="s">
        <v>28</v>
      </c>
      <c r="I19" s="1" t="n">
        <v>4</v>
      </c>
      <c r="J19" s="1" t="n">
        <v>30</v>
      </c>
    </row>
    <row r="20" customFormat="false" ht="12.75" hidden="false" customHeight="false" outlineLevel="0" collapsed="false">
      <c r="A20" s="0" t="s">
        <v>18</v>
      </c>
      <c r="B20" s="1" t="s">
        <v>11</v>
      </c>
      <c r="C20" s="3" t="s">
        <v>26</v>
      </c>
      <c r="D20" s="3"/>
      <c r="E20" s="1" t="n">
        <v>15</v>
      </c>
      <c r="F20" s="5" t="n">
        <v>7.2</v>
      </c>
      <c r="G20" s="1" t="s">
        <v>14</v>
      </c>
      <c r="H20" s="1" t="s">
        <v>28</v>
      </c>
      <c r="J20" s="1" t="n">
        <v>30</v>
      </c>
    </row>
    <row r="21" customFormat="false" ht="12.75" hidden="false" customHeight="false" outlineLevel="0" collapsed="false">
      <c r="A21" s="0" t="s">
        <v>18</v>
      </c>
      <c r="B21" s="1" t="s">
        <v>16</v>
      </c>
      <c r="C21" s="3" t="s">
        <v>26</v>
      </c>
      <c r="D21" s="3"/>
      <c r="E21" s="1" t="n">
        <v>15</v>
      </c>
      <c r="F21" s="5" t="n">
        <v>7</v>
      </c>
      <c r="G21" s="1" t="s">
        <v>14</v>
      </c>
      <c r="H21" s="1" t="s">
        <v>28</v>
      </c>
      <c r="J21" s="1" t="n">
        <v>30</v>
      </c>
    </row>
    <row r="22" customFormat="false" ht="12.75" hidden="false" customHeight="false" outlineLevel="0" collapsed="false">
      <c r="A22" s="0" t="s">
        <v>18</v>
      </c>
      <c r="B22" s="1" t="s">
        <v>17</v>
      </c>
      <c r="C22" s="3" t="s">
        <v>26</v>
      </c>
      <c r="D22" s="3"/>
      <c r="E22" s="1" t="n">
        <v>15</v>
      </c>
      <c r="F22" s="5" t="n">
        <v>7.9</v>
      </c>
      <c r="G22" s="1" t="s">
        <v>14</v>
      </c>
      <c r="H22" s="1" t="s">
        <v>28</v>
      </c>
      <c r="J22" s="1" t="n">
        <v>30</v>
      </c>
    </row>
    <row r="23" customFormat="false" ht="12.75" hidden="false" customHeight="false" outlineLevel="0" collapsed="false">
      <c r="A23" s="0" t="s">
        <v>21</v>
      </c>
      <c r="B23" s="1" t="s">
        <v>11</v>
      </c>
      <c r="C23" s="3" t="s">
        <v>26</v>
      </c>
      <c r="D23" s="3"/>
      <c r="E23" s="1" t="n">
        <v>15</v>
      </c>
      <c r="F23" s="5" t="n">
        <v>7.2</v>
      </c>
      <c r="G23" s="1" t="s">
        <v>27</v>
      </c>
      <c r="H23" s="1" t="s">
        <v>28</v>
      </c>
      <c r="I23" s="1" t="n">
        <v>4</v>
      </c>
      <c r="J23" s="1" t="n">
        <v>30</v>
      </c>
    </row>
    <row r="24" customFormat="false" ht="12.75" hidden="false" customHeight="false" outlineLevel="0" collapsed="false">
      <c r="A24" s="0" t="s">
        <v>21</v>
      </c>
      <c r="B24" s="1" t="s">
        <v>16</v>
      </c>
      <c r="C24" s="3" t="s">
        <v>26</v>
      </c>
      <c r="D24" s="3"/>
      <c r="E24" s="1" t="n">
        <v>15</v>
      </c>
      <c r="F24" s="5" t="n">
        <v>7</v>
      </c>
      <c r="G24" s="1" t="s">
        <v>27</v>
      </c>
      <c r="H24" s="1" t="s">
        <v>28</v>
      </c>
      <c r="I24" s="1" t="n">
        <v>4</v>
      </c>
      <c r="J24" s="1" t="n">
        <v>30</v>
      </c>
    </row>
    <row r="25" customFormat="false" ht="12.75" hidden="false" customHeight="false" outlineLevel="0" collapsed="false">
      <c r="A25" s="0" t="s">
        <v>21</v>
      </c>
      <c r="B25" s="1" t="s">
        <v>17</v>
      </c>
      <c r="C25" s="3" t="s">
        <v>26</v>
      </c>
      <c r="D25" s="3"/>
      <c r="E25" s="1" t="n">
        <v>15</v>
      </c>
      <c r="F25" s="5" t="n">
        <v>7.9</v>
      </c>
      <c r="G25" s="1" t="s">
        <v>27</v>
      </c>
      <c r="H25" s="1" t="s">
        <v>28</v>
      </c>
      <c r="I25" s="1" t="n">
        <v>4</v>
      </c>
      <c r="J25" s="1" t="n">
        <v>30</v>
      </c>
    </row>
    <row r="26" customFormat="false" ht="12.75" hidden="false" customHeight="false" outlineLevel="0" collapsed="false">
      <c r="A26" s="0" t="s">
        <v>21</v>
      </c>
      <c r="B26" s="1" t="s">
        <v>11</v>
      </c>
      <c r="C26" s="3" t="s">
        <v>26</v>
      </c>
      <c r="D26" s="3"/>
      <c r="E26" s="1" t="n">
        <v>15</v>
      </c>
      <c r="F26" s="5" t="n">
        <v>7.2</v>
      </c>
      <c r="G26" s="1" t="s">
        <v>14</v>
      </c>
      <c r="H26" s="1" t="s">
        <v>28</v>
      </c>
      <c r="J26" s="1" t="n">
        <v>30</v>
      </c>
    </row>
    <row r="27" customFormat="false" ht="12.75" hidden="false" customHeight="false" outlineLevel="0" collapsed="false">
      <c r="A27" s="0" t="s">
        <v>21</v>
      </c>
      <c r="B27" s="1" t="s">
        <v>16</v>
      </c>
      <c r="C27" s="3" t="s">
        <v>26</v>
      </c>
      <c r="D27" s="3"/>
      <c r="E27" s="1" t="n">
        <v>15</v>
      </c>
      <c r="F27" s="5" t="n">
        <v>7</v>
      </c>
      <c r="G27" s="1" t="s">
        <v>14</v>
      </c>
      <c r="H27" s="1" t="s">
        <v>28</v>
      </c>
      <c r="J27" s="1" t="n">
        <v>30</v>
      </c>
    </row>
    <row r="28" customFormat="false" ht="12.75" hidden="false" customHeight="false" outlineLevel="0" collapsed="false">
      <c r="A28" s="0" t="s">
        <v>21</v>
      </c>
      <c r="B28" s="1" t="s">
        <v>17</v>
      </c>
      <c r="C28" s="3" t="s">
        <v>26</v>
      </c>
      <c r="D28" s="3"/>
      <c r="E28" s="1" t="n">
        <v>15</v>
      </c>
      <c r="F28" s="5" t="n">
        <v>7.9</v>
      </c>
      <c r="G28" s="1" t="s">
        <v>14</v>
      </c>
      <c r="H28" s="1" t="s">
        <v>28</v>
      </c>
      <c r="J28" s="1" t="n">
        <v>30</v>
      </c>
    </row>
    <row r="29" customFormat="false" ht="12.75" hidden="false" customHeight="false" outlineLevel="0" collapsed="false">
      <c r="A29" s="0" t="s">
        <v>23</v>
      </c>
      <c r="B29" s="1" t="s">
        <v>11</v>
      </c>
      <c r="C29" s="3" t="s">
        <v>26</v>
      </c>
      <c r="D29" s="3"/>
      <c r="E29" s="1" t="n">
        <v>15</v>
      </c>
      <c r="F29" s="5" t="n">
        <v>7.2</v>
      </c>
      <c r="G29" s="1" t="s">
        <v>27</v>
      </c>
      <c r="H29" s="1" t="s">
        <v>28</v>
      </c>
      <c r="I29" s="1" t="n">
        <v>4</v>
      </c>
      <c r="J29" s="1" t="n">
        <v>30</v>
      </c>
    </row>
    <row r="30" customFormat="false" ht="12.75" hidden="false" customHeight="false" outlineLevel="0" collapsed="false">
      <c r="A30" s="0" t="s">
        <v>23</v>
      </c>
      <c r="B30" s="1" t="s">
        <v>16</v>
      </c>
      <c r="C30" s="3" t="s">
        <v>26</v>
      </c>
      <c r="D30" s="3"/>
      <c r="E30" s="1" t="n">
        <v>15</v>
      </c>
      <c r="F30" s="5" t="n">
        <v>7</v>
      </c>
      <c r="G30" s="1" t="s">
        <v>27</v>
      </c>
      <c r="H30" s="1" t="s">
        <v>28</v>
      </c>
      <c r="I30" s="1" t="n">
        <v>4</v>
      </c>
      <c r="J30" s="1" t="n">
        <v>30</v>
      </c>
    </row>
    <row r="31" customFormat="false" ht="12.75" hidden="false" customHeight="false" outlineLevel="0" collapsed="false">
      <c r="A31" s="0" t="s">
        <v>23</v>
      </c>
      <c r="B31" s="1" t="s">
        <v>17</v>
      </c>
      <c r="C31" s="3" t="s">
        <v>26</v>
      </c>
      <c r="D31" s="3"/>
      <c r="E31" s="1" t="n">
        <v>15</v>
      </c>
      <c r="F31" s="5" t="n">
        <v>7.9</v>
      </c>
      <c r="G31" s="1" t="s">
        <v>27</v>
      </c>
      <c r="H31" s="1" t="s">
        <v>28</v>
      </c>
      <c r="I31" s="1" t="n">
        <v>4</v>
      </c>
      <c r="J31" s="1" t="n">
        <v>30</v>
      </c>
    </row>
    <row r="32" customFormat="false" ht="12.75" hidden="false" customHeight="false" outlineLevel="0" collapsed="false">
      <c r="A32" s="0" t="s">
        <v>23</v>
      </c>
      <c r="B32" s="1" t="s">
        <v>11</v>
      </c>
      <c r="C32" s="3" t="s">
        <v>26</v>
      </c>
      <c r="D32" s="3"/>
      <c r="E32" s="1" t="n">
        <v>15</v>
      </c>
      <c r="F32" s="5" t="n">
        <v>7.2</v>
      </c>
      <c r="G32" s="1" t="s">
        <v>14</v>
      </c>
      <c r="H32" s="1" t="s">
        <v>28</v>
      </c>
      <c r="J32" s="1" t="n">
        <v>30</v>
      </c>
    </row>
    <row r="33" customFormat="false" ht="12.75" hidden="false" customHeight="false" outlineLevel="0" collapsed="false">
      <c r="A33" s="0" t="s">
        <v>23</v>
      </c>
      <c r="B33" s="1" t="s">
        <v>16</v>
      </c>
      <c r="C33" s="3" t="s">
        <v>26</v>
      </c>
      <c r="D33" s="3"/>
      <c r="E33" s="1" t="n">
        <v>15</v>
      </c>
      <c r="F33" s="5" t="n">
        <v>7</v>
      </c>
      <c r="G33" s="1" t="s">
        <v>14</v>
      </c>
      <c r="H33" s="1" t="s">
        <v>28</v>
      </c>
      <c r="J33" s="1" t="n">
        <v>30</v>
      </c>
    </row>
    <row r="34" customFormat="false" ht="12.75" hidden="false" customHeight="false" outlineLevel="0" collapsed="false">
      <c r="A34" s="0" t="s">
        <v>23</v>
      </c>
      <c r="B34" s="1" t="s">
        <v>17</v>
      </c>
      <c r="C34" s="3" t="s">
        <v>26</v>
      </c>
      <c r="D34" s="3"/>
      <c r="E34" s="1" t="n">
        <v>15</v>
      </c>
      <c r="F34" s="5" t="n">
        <v>7.9</v>
      </c>
      <c r="G34" s="1" t="s">
        <v>14</v>
      </c>
      <c r="H34" s="1" t="s">
        <v>28</v>
      </c>
      <c r="J34" s="1" t="n">
        <v>30</v>
      </c>
    </row>
    <row r="35" customFormat="false" ht="12.75" hidden="false" customHeight="false" outlineLevel="0" collapsed="false">
      <c r="A35" s="0" t="s">
        <v>25</v>
      </c>
      <c r="B35" s="1" t="s">
        <v>11</v>
      </c>
      <c r="C35" s="3" t="s">
        <v>26</v>
      </c>
      <c r="D35" s="3"/>
      <c r="E35" s="1" t="n">
        <v>15</v>
      </c>
      <c r="F35" s="5" t="n">
        <v>7.2</v>
      </c>
      <c r="G35" s="1" t="s">
        <v>27</v>
      </c>
      <c r="H35" s="1" t="s">
        <v>28</v>
      </c>
      <c r="I35" s="1" t="n">
        <v>4</v>
      </c>
      <c r="J35" s="1" t="n">
        <v>30</v>
      </c>
    </row>
    <row r="36" customFormat="false" ht="12.75" hidden="false" customHeight="false" outlineLevel="0" collapsed="false">
      <c r="A36" s="0" t="s">
        <v>25</v>
      </c>
      <c r="B36" s="1" t="s">
        <v>16</v>
      </c>
      <c r="C36" s="3" t="s">
        <v>26</v>
      </c>
      <c r="D36" s="3"/>
      <c r="E36" s="1" t="n">
        <v>15</v>
      </c>
      <c r="F36" s="5" t="n">
        <v>7</v>
      </c>
      <c r="G36" s="1" t="s">
        <v>27</v>
      </c>
      <c r="H36" s="1" t="s">
        <v>28</v>
      </c>
      <c r="I36" s="1" t="n">
        <v>4</v>
      </c>
      <c r="J36" s="1" t="n">
        <v>30</v>
      </c>
    </row>
    <row r="37" customFormat="false" ht="12.75" hidden="false" customHeight="false" outlineLevel="0" collapsed="false">
      <c r="A37" s="0" t="s">
        <v>25</v>
      </c>
      <c r="B37" s="1" t="s">
        <v>17</v>
      </c>
      <c r="C37" s="3" t="s">
        <v>26</v>
      </c>
      <c r="D37" s="3"/>
      <c r="E37" s="1" t="n">
        <v>15</v>
      </c>
      <c r="F37" s="5" t="n">
        <v>7.9</v>
      </c>
      <c r="G37" s="1" t="s">
        <v>27</v>
      </c>
      <c r="H37" s="1" t="s">
        <v>28</v>
      </c>
      <c r="I37" s="1" t="n">
        <v>4</v>
      </c>
      <c r="J37" s="1" t="n">
        <v>30</v>
      </c>
    </row>
    <row r="38" customFormat="false" ht="12.75" hidden="false" customHeight="false" outlineLevel="0" collapsed="false">
      <c r="A38" s="0" t="s">
        <v>25</v>
      </c>
      <c r="B38" s="1" t="s">
        <v>11</v>
      </c>
      <c r="C38" s="3" t="s">
        <v>26</v>
      </c>
      <c r="D38" s="3"/>
      <c r="E38" s="1" t="n">
        <v>15</v>
      </c>
      <c r="F38" s="5" t="n">
        <v>7.2</v>
      </c>
      <c r="G38" s="1" t="s">
        <v>14</v>
      </c>
      <c r="H38" s="1" t="s">
        <v>28</v>
      </c>
      <c r="J38" s="1" t="n">
        <v>30</v>
      </c>
    </row>
    <row r="39" customFormat="false" ht="12.75" hidden="false" customHeight="false" outlineLevel="0" collapsed="false">
      <c r="A39" s="0" t="s">
        <v>25</v>
      </c>
      <c r="B39" s="1" t="s">
        <v>16</v>
      </c>
      <c r="C39" s="3" t="s">
        <v>26</v>
      </c>
      <c r="D39" s="3"/>
      <c r="E39" s="1" t="n">
        <v>15</v>
      </c>
      <c r="F39" s="5" t="n">
        <v>7</v>
      </c>
      <c r="G39" s="1" t="s">
        <v>14</v>
      </c>
      <c r="H39" s="1" t="s">
        <v>28</v>
      </c>
      <c r="J39" s="1" t="n">
        <v>30</v>
      </c>
    </row>
    <row r="40" customFormat="false" ht="12.75" hidden="false" customHeight="false" outlineLevel="0" collapsed="false">
      <c r="A40" s="0" t="s">
        <v>25</v>
      </c>
      <c r="B40" s="1" t="s">
        <v>17</v>
      </c>
      <c r="C40" s="3" t="s">
        <v>26</v>
      </c>
      <c r="D40" s="3"/>
      <c r="E40" s="1" t="n">
        <v>15</v>
      </c>
      <c r="F40" s="5" t="n">
        <v>7.9</v>
      </c>
      <c r="G40" s="1" t="s">
        <v>14</v>
      </c>
      <c r="H40" s="1" t="s">
        <v>28</v>
      </c>
      <c r="J40" s="1" t="n">
        <v>30</v>
      </c>
    </row>
  </sheetData>
  <conditionalFormatting sqref="C17:D22 C2:C7 D2:D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:C10 D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:C13 D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:D2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:D3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C16 C1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:D4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14453125" defaultRowHeight="12.75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8"/>
    <col collapsed="false" customWidth="true" hidden="false" outlineLevel="0" max="3" min="3" style="1" width="8.14"/>
    <col collapsed="false" customWidth="true" hidden="false" outlineLevel="0" max="4" min="4" style="1" width="8.29"/>
    <col collapsed="false" customWidth="false" hidden="false" outlineLevel="0" max="1023" min="5" style="1" width="10.14"/>
  </cols>
  <sheetData>
    <row r="1" customFormat="false" ht="12.75" hidden="false" customHeight="false" outlineLevel="0" collapsed="false">
      <c r="A1" s="1" t="s">
        <v>29</v>
      </c>
      <c r="B1" s="1" t="s">
        <v>30</v>
      </c>
      <c r="C1" s="1" t="s">
        <v>31</v>
      </c>
      <c r="D1" s="1" t="s">
        <v>32</v>
      </c>
    </row>
    <row r="2" customFormat="false" ht="12.75" hidden="false" customHeight="false" outlineLevel="0" collapsed="false">
      <c r="A2" s="1" t="s">
        <v>33</v>
      </c>
      <c r="B2" s="8" t="n">
        <v>4.43101207056639</v>
      </c>
      <c r="C2" s="8" t="n">
        <v>4.05891613991413</v>
      </c>
      <c r="D2" s="8" t="n">
        <v>0.0599629009095261</v>
      </c>
    </row>
    <row r="3" customFormat="false" ht="12.75" hidden="false" customHeight="false" outlineLevel="0" collapsed="false">
      <c r="A3" s="1" t="s">
        <v>34</v>
      </c>
      <c r="B3" s="8" t="n">
        <v>8.23645983645984</v>
      </c>
      <c r="C3" s="8" t="n">
        <v>3.84445591865745</v>
      </c>
      <c r="D3" s="8" t="n">
        <v>0.0552119412831931</v>
      </c>
    </row>
    <row r="4" customFormat="false" ht="12.75" hidden="false" customHeight="false" outlineLevel="0" collapsed="false">
      <c r="A4" s="1" t="s">
        <v>35</v>
      </c>
      <c r="B4" s="8" t="n">
        <v>12.4492495309568</v>
      </c>
      <c r="C4" s="8" t="n">
        <v>3.48391526295633</v>
      </c>
      <c r="D4" s="8" t="n">
        <v>0.0702993488962998</v>
      </c>
    </row>
    <row r="5" customFormat="false" ht="12.75" hidden="false" customHeight="false" outlineLevel="0" collapsed="false">
      <c r="A5" s="1" t="s">
        <v>36</v>
      </c>
      <c r="B5" s="8" t="n">
        <v>16.8762259816193</v>
      </c>
      <c r="C5" s="8" t="n">
        <v>3.15624012423227</v>
      </c>
      <c r="D5" s="8" t="n">
        <v>0.105925308296069</v>
      </c>
    </row>
    <row r="6" customFormat="false" ht="12.75" hidden="false" customHeight="false" outlineLevel="0" collapsed="false">
      <c r="A6" s="1" t="s">
        <v>37</v>
      </c>
      <c r="B6" s="8" t="n">
        <v>14.4977479635841</v>
      </c>
      <c r="C6" s="8" t="n">
        <v>3.32276959833633</v>
      </c>
      <c r="D6" s="8" t="n">
        <v>0.128260170445409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14453125" defaultRowHeight="12.75" zeroHeight="false" outlineLevelRow="0" outlineLevelCol="0"/>
  <cols>
    <col collapsed="false" customWidth="false" hidden="false" outlineLevel="0" max="1" min="1" style="1" width="10.14"/>
    <col collapsed="false" customWidth="true" hidden="false" outlineLevel="0" max="2" min="2" style="1" width="10.42"/>
    <col collapsed="false" customWidth="false" hidden="false" outlineLevel="0" max="3" min="3" style="1" width="10.14"/>
    <col collapsed="false" customWidth="true" hidden="false" outlineLevel="0" max="4" min="4" style="1" width="11.29"/>
    <col collapsed="false" customWidth="false" hidden="false" outlineLevel="0" max="1024" min="5" style="1" width="10.14"/>
  </cols>
  <sheetData>
    <row r="1" customFormat="false" ht="12.75" hidden="false" customHeight="false" outlineLevel="0" collapsed="false">
      <c r="A1" s="1" t="s">
        <v>0</v>
      </c>
      <c r="B1" s="1" t="s">
        <v>38</v>
      </c>
    </row>
    <row r="2" customFormat="false" ht="12.75" hidden="false" customHeight="false" outlineLevel="0" collapsed="false">
      <c r="A2" s="1" t="s">
        <v>18</v>
      </c>
      <c r="B2" s="1" t="n">
        <v>0.02</v>
      </c>
    </row>
    <row r="3" customFormat="false" ht="12.75" hidden="false" customHeight="false" outlineLevel="0" collapsed="false">
      <c r="A3" s="1" t="s">
        <v>21</v>
      </c>
      <c r="B3" s="1" t="n">
        <v>0.1</v>
      </c>
    </row>
    <row r="4" customFormat="false" ht="12.75" hidden="false" customHeight="false" outlineLevel="0" collapsed="false">
      <c r="A4" s="1" t="s">
        <v>23</v>
      </c>
      <c r="B4" s="1" t="n">
        <v>0.25</v>
      </c>
    </row>
    <row r="5" customFormat="false" ht="12.75" hidden="false" customHeight="false" outlineLevel="0" collapsed="false">
      <c r="A5" s="1" t="s">
        <v>25</v>
      </c>
      <c r="B5" s="1" t="n">
        <v>0.02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0.14453125" defaultRowHeight="12.7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57"/>
    <col collapsed="false" customWidth="true" hidden="false" outlineLevel="0" max="3" min="3" style="1" width="12"/>
    <col collapsed="false" customWidth="true" hidden="false" outlineLevel="0" max="4" min="4" style="1" width="11.57"/>
    <col collapsed="false" customWidth="true" hidden="false" outlineLevel="0" max="5" min="5" style="1" width="14.57"/>
    <col collapsed="false" customWidth="false" hidden="false" outlineLevel="0" max="1024" min="6" style="1" width="10.14"/>
  </cols>
  <sheetData>
    <row r="1" customFormat="false" ht="12.75" hidden="false" customHeight="false" outlineLevel="0" collapsed="false">
      <c r="A1" s="1" t="s">
        <v>1</v>
      </c>
      <c r="B1" s="1" t="s">
        <v>39</v>
      </c>
      <c r="C1" s="1" t="s">
        <v>40</v>
      </c>
      <c r="D1" s="1" t="s">
        <v>41</v>
      </c>
      <c r="E1" s="1" t="s">
        <v>42</v>
      </c>
    </row>
    <row r="2" customFormat="false" ht="12.75" hidden="false" customHeight="false" outlineLevel="0" collapsed="false">
      <c r="A2" s="1" t="s">
        <v>11</v>
      </c>
      <c r="B2" s="9" t="n">
        <v>0.013</v>
      </c>
      <c r="C2" s="9" t="n">
        <v>0.013</v>
      </c>
      <c r="D2" s="10" t="n">
        <f aca="false">13/0.79/100</f>
        <v>0.164556962025316</v>
      </c>
      <c r="E2" s="10" t="n">
        <f aca="false">28/0.79/100</f>
        <v>0.354430379746835</v>
      </c>
    </row>
    <row r="3" customFormat="false" ht="12.75" hidden="false" customHeight="false" outlineLevel="0" collapsed="false">
      <c r="A3" s="1" t="s">
        <v>16</v>
      </c>
      <c r="B3" s="9" t="n">
        <v>0.017</v>
      </c>
      <c r="C3" s="9" t="n">
        <v>0.017</v>
      </c>
      <c r="D3" s="10" t="n">
        <f aca="false">3/0.58/100</f>
        <v>0.0517241379310345</v>
      </c>
      <c r="E3" s="10" t="n">
        <f aca="false">13/0.58/100</f>
        <v>0.224137931034483</v>
      </c>
    </row>
    <row r="4" customFormat="false" ht="12.75" hidden="false" customHeight="false" outlineLevel="0" collapsed="false">
      <c r="A4" s="1" t="s">
        <v>17</v>
      </c>
      <c r="B4" s="9" t="n">
        <v>0.026</v>
      </c>
      <c r="C4" s="9" t="n">
        <v>0.026</v>
      </c>
      <c r="D4" s="10" t="n">
        <f aca="false">13/0.77/100</f>
        <v>0.168831168831169</v>
      </c>
      <c r="E4" s="10" t="n">
        <f aca="false">28/0.77/100</f>
        <v>0.363636363636364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2021-09-29T11:00:40Z</dcterms:created>
  <dc:creator>Sasha Hafner</dc:creator>
  <dc:description/>
  <dc:language>en-US</dc:language>
  <cp:lastModifiedBy>Sasha Hafner</cp:lastModifiedBy>
  <dcterms:modified xsi:type="dcterms:W3CDTF">2022-01-12T11:09:55Z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