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583430\OneDrive - Aarhus Universitet\Dokumenter\GitHub\AU-myndighedsbetjening\2021-0313846_slurry_separation\manuscript work\EF_calcs\inputs\"/>
    </mc:Choice>
  </mc:AlternateContent>
  <xr:revisionPtr revIDLastSave="26" documentId="11_C18756E504C18C89790339DB91A68EBAFACBEBC6" xr6:coauthVersionLast="44" xr6:coauthVersionMax="44" xr10:uidLastSave="{9115B9F0-BEA3-4B35-907D-74C6F6CB436D}"/>
  <bookViews>
    <workbookView xWindow="-38520" yWindow="-3255" windowWidth="38640" windowHeight="21240" tabRatio="500" xr2:uid="{00000000-000D-0000-FFFF-FFFF00000000}"/>
  </bookViews>
  <sheets>
    <sheet name="Field app scenarios" sheetId="1" r:id="rId1"/>
    <sheet name="Raw slurry comp" sheetId="2" r:id="rId2"/>
    <sheet name="Application climate" sheetId="3" r:id="rId3"/>
    <sheet name="Separation efficiency" sheetId="4" r:id="rId4"/>
    <sheet name="Storage EFs" sheetId="5" r:id="rId5"/>
    <sheet name="Other inpu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8" i="1" l="1"/>
  <c r="B25" i="1"/>
  <c r="B22" i="1"/>
  <c r="B19" i="1"/>
  <c r="B16" i="1"/>
  <c r="B13" i="1"/>
  <c r="B10" i="1"/>
  <c r="B7" i="1"/>
  <c r="B4" i="1"/>
  <c r="E4" i="5"/>
  <c r="D4" i="5"/>
  <c r="E3" i="5"/>
  <c r="D3" i="5"/>
  <c r="E2" i="5"/>
  <c r="D2" i="5"/>
  <c r="B27" i="1"/>
  <c r="B26" i="1"/>
  <c r="B24" i="1"/>
  <c r="B23" i="1"/>
  <c r="B21" i="1"/>
  <c r="B20" i="1"/>
  <c r="B18" i="1"/>
  <c r="B17" i="1"/>
  <c r="B15" i="1"/>
  <c r="B14" i="1"/>
  <c r="B12" i="1"/>
  <c r="B11" i="1"/>
  <c r="B9" i="1"/>
  <c r="B8" i="1"/>
  <c r="B6" i="1"/>
  <c r="B5" i="1"/>
  <c r="B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SDH</author>
  </authors>
  <commentList>
    <comment ref="B1" authorId="0" shapeId="0" xr:uid="{00000000-0006-0000-0300-000001000000}">
      <text>
        <r>
          <rPr>
            <sz val="10"/>
            <color rgb="FF000000"/>
            <rFont val="Sans"/>
            <charset val="1"/>
          </rPr>
          <t>Fraction of raw TAN mass going to solid fraction.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SDH</author>
  </authors>
  <commentList>
    <comment ref="B1" authorId="0" shapeId="0" xr:uid="{00000000-0006-0000-0400-000001000000}">
      <text>
        <r>
          <rPr>
            <sz val="10"/>
            <color rgb="FF000000"/>
            <rFont val="Sans"/>
            <charset val="1"/>
          </rPr>
          <t>From Table 1 in Hansen et al. (2008).</t>
        </r>
      </text>
    </comment>
    <comment ref="C1" authorId="0" shapeId="0" xr:uid="{00000000-0006-0000-0400-000002000000}">
      <text>
        <r>
          <rPr>
            <sz val="10"/>
            <color rgb="FF000000"/>
            <rFont val="Sans"/>
            <charset val="1"/>
          </rPr>
          <t>Assumed to be the same as for raw slurry.</t>
        </r>
      </text>
    </comment>
    <comment ref="D1" authorId="0" shapeId="0" xr:uid="{00000000-0006-0000-0400-000003000000}">
      <text>
        <r>
          <rPr>
            <sz val="10"/>
            <color rgb="FF000000"/>
            <rFont val="Sans"/>
            <charset val="1"/>
          </rPr>
          <t>From Table 3 in Hansen et al. (2008) using TAN/TN from note in Table 1.</t>
        </r>
      </text>
    </comment>
    <comment ref="E1" authorId="0" shapeId="0" xr:uid="{00000000-0006-0000-0400-000005000000}">
      <text>
        <r>
          <rPr>
            <sz val="10"/>
            <color rgb="FF000000"/>
            <rFont val="Sans"/>
            <charset val="1"/>
          </rPr>
          <t>From Table 3 in Hansen et al. (2008)</t>
        </r>
      </text>
    </comment>
    <comment ref="D4" authorId="0" shapeId="0" xr:uid="{00000000-0006-0000-0400-000004000000}">
      <text>
        <r>
          <rPr>
            <sz val="10"/>
            <color rgb="FF000000"/>
            <rFont val="Sans"/>
            <charset val="1"/>
          </rPr>
          <t>Assumed to be equal to pig value.</t>
        </r>
      </text>
    </comment>
  </commentList>
</comments>
</file>

<file path=xl/sharedStrings.xml><?xml version="1.0" encoding="utf-8"?>
<sst xmlns="http://schemas.openxmlformats.org/spreadsheetml/2006/main" count="145" uniqueCount="42">
  <si>
    <t>scenario</t>
  </si>
  <si>
    <t>sep</t>
  </si>
  <si>
    <t>red.dm</t>
  </si>
  <si>
    <t>dpH</t>
  </si>
  <si>
    <t>app.mthd</t>
  </si>
  <si>
    <t>app.mthd.sf</t>
  </si>
  <si>
    <t>incorp.sf</t>
  </si>
  <si>
    <t>t.incorp.sf</t>
  </si>
  <si>
    <t>app.rate.ni</t>
  </si>
  <si>
    <t>ref</t>
  </si>
  <si>
    <t>Trailing hose</t>
  </si>
  <si>
    <t>none</t>
  </si>
  <si>
    <t>Open slot injection</t>
  </si>
  <si>
    <t>low</t>
  </si>
  <si>
    <t>Broadcast</t>
  </si>
  <si>
    <t>mid</t>
  </si>
  <si>
    <t>high</t>
  </si>
  <si>
    <t>high2</t>
  </si>
  <si>
    <t>deep</t>
  </si>
  <si>
    <t>man.source</t>
  </si>
  <si>
    <t>man.dm</t>
  </si>
  <si>
    <t>man.ph</t>
  </si>
  <si>
    <t>Pig</t>
  </si>
  <si>
    <t>Cattle</t>
  </si>
  <si>
    <t>Digestate</t>
  </si>
  <si>
    <t>app.timing</t>
  </si>
  <si>
    <t>air.temp</t>
  </si>
  <si>
    <t>wind.2m</t>
  </si>
  <si>
    <t>rain.rate</t>
  </si>
  <si>
    <t>March</t>
  </si>
  <si>
    <t>April</t>
  </si>
  <si>
    <t>May</t>
  </si>
  <si>
    <t>Summer</t>
  </si>
  <si>
    <t>Autumn</t>
  </si>
  <si>
    <t>sep.eff.TAN</t>
  </si>
  <si>
    <t>EF.stor.raw</t>
  </si>
  <si>
    <t>EF.stor.liquid</t>
  </si>
  <si>
    <t>EF.stor.solid</t>
  </si>
  <si>
    <t>N.loss.stor.solid</t>
  </si>
  <si>
    <t>ct</t>
  </si>
  <si>
    <t>tan.app</t>
  </si>
  <si>
    <t>Trailing shoe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</si>
</sst>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TRUE&quot;;&quot;TRUE&quot;;&quot;FALSE&quot;"/>
    <numFmt numFmtId="165" formatCode="0.0"/>
    <numFmt numFmtId="166" formatCode="0.0000"/>
    <numFmt numFmtId="167" formatCode="0.000"/>
  </numFmts>
  <fonts count="2">
    <font>
      <sz val="10"/>
      <color rgb="FF000000"/>
      <name val="Sans"/>
      <charset val="1"/>
    </font>
    <font>
      <sz val="10"/>
      <color rgb="FF2A6099"/>
      <name val="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1"/>
  <sheetViews>
    <sheetView tabSelected="1" zoomScaleNormal="100" workbookViewId="0">
      <selection activeCell="E29" sqref="E29"/>
    </sheetView>
  </sheetViews>
  <sheetFormatPr defaultColWidth="10.140625" defaultRowHeight="12.75"/>
  <cols>
    <col min="1" max="2" width="10.140625" style="1"/>
    <col min="3" max="4" width="11.28515625" style="1" customWidth="1"/>
    <col min="5" max="5" width="16.140625" style="1" customWidth="1"/>
    <col min="6" max="6" width="11.140625" style="1" customWidth="1"/>
    <col min="7" max="1024" width="10.140625" style="1"/>
  </cols>
  <sheetData>
    <row r="1" spans="1:9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 spans="1:9">
      <c r="A2" s="1" t="s">
        <v>9</v>
      </c>
      <c r="B2" s="4" t="b">
        <f>FALSE()</f>
        <v>0</v>
      </c>
      <c r="C2" s="3"/>
      <c r="D2" s="3"/>
      <c r="E2" s="3" t="s">
        <v>10</v>
      </c>
      <c r="G2" s="3" t="s">
        <v>11</v>
      </c>
      <c r="I2" s="1">
        <v>30</v>
      </c>
    </row>
    <row r="3" spans="1:9">
      <c r="A3" s="1" t="s">
        <v>9</v>
      </c>
      <c r="B3" s="4" t="b">
        <f>FALSE()</f>
        <v>0</v>
      </c>
      <c r="C3" s="3"/>
      <c r="D3" s="3"/>
      <c r="E3" s="3" t="s">
        <v>12</v>
      </c>
      <c r="G3" s="3" t="s">
        <v>11</v>
      </c>
      <c r="I3" s="1">
        <v>0</v>
      </c>
    </row>
    <row r="4" spans="1:9">
      <c r="A4" s="1" t="s">
        <v>9</v>
      </c>
      <c r="B4" s="4" t="b">
        <f>FALSE()</f>
        <v>0</v>
      </c>
      <c r="C4" s="3"/>
      <c r="D4" s="3"/>
      <c r="E4" s="3" t="s">
        <v>41</v>
      </c>
      <c r="G4" s="3" t="s">
        <v>11</v>
      </c>
      <c r="I4" s="1">
        <v>30</v>
      </c>
    </row>
    <row r="5" spans="1:9">
      <c r="A5" s="1" t="s">
        <v>13</v>
      </c>
      <c r="B5" s="4" t="b">
        <f>TRUE()</f>
        <v>1</v>
      </c>
      <c r="C5" s="3">
        <v>0.6</v>
      </c>
      <c r="D5" s="3">
        <v>0.2</v>
      </c>
      <c r="E5" s="3" t="s">
        <v>10</v>
      </c>
      <c r="F5" s="1" t="s">
        <v>14</v>
      </c>
      <c r="G5" s="3" t="s">
        <v>11</v>
      </c>
      <c r="I5" s="1">
        <v>30</v>
      </c>
    </row>
    <row r="6" spans="1:9">
      <c r="A6" s="1" t="s">
        <v>13</v>
      </c>
      <c r="B6" s="4" t="b">
        <f>TRUE()</f>
        <v>1</v>
      </c>
      <c r="C6" s="3">
        <v>0.6</v>
      </c>
      <c r="D6" s="3">
        <v>0.2</v>
      </c>
      <c r="E6" s="3" t="s">
        <v>12</v>
      </c>
      <c r="F6" s="1" t="s">
        <v>14</v>
      </c>
      <c r="G6" s="3" t="s">
        <v>11</v>
      </c>
      <c r="I6" s="1">
        <v>0</v>
      </c>
    </row>
    <row r="7" spans="1:9">
      <c r="A7" s="1" t="s">
        <v>13</v>
      </c>
      <c r="B7" s="4" t="b">
        <f>TRUE()</f>
        <v>1</v>
      </c>
      <c r="C7" s="3">
        <v>0.6</v>
      </c>
      <c r="D7" s="3">
        <v>0.2</v>
      </c>
      <c r="E7" s="3" t="s">
        <v>41</v>
      </c>
      <c r="F7" s="1" t="s">
        <v>14</v>
      </c>
      <c r="G7" s="3" t="s">
        <v>11</v>
      </c>
      <c r="I7" s="1">
        <v>30</v>
      </c>
    </row>
    <row r="8" spans="1:9">
      <c r="A8" s="1" t="s">
        <v>15</v>
      </c>
      <c r="B8" s="4" t="b">
        <f>TRUE()</f>
        <v>1</v>
      </c>
      <c r="C8" s="3">
        <v>0.4</v>
      </c>
      <c r="D8" s="3">
        <v>0.2</v>
      </c>
      <c r="E8" s="3" t="s">
        <v>10</v>
      </c>
      <c r="F8" s="1" t="s">
        <v>14</v>
      </c>
      <c r="G8" s="3" t="s">
        <v>11</v>
      </c>
      <c r="I8" s="1">
        <v>30</v>
      </c>
    </row>
    <row r="9" spans="1:9">
      <c r="A9" s="1" t="s">
        <v>15</v>
      </c>
      <c r="B9" s="4" t="b">
        <f>TRUE()</f>
        <v>1</v>
      </c>
      <c r="C9" s="3">
        <v>0.4</v>
      </c>
      <c r="D9" s="3">
        <v>0.2</v>
      </c>
      <c r="E9" s="3" t="s">
        <v>12</v>
      </c>
      <c r="F9" s="1" t="s">
        <v>14</v>
      </c>
      <c r="G9" s="3" t="s">
        <v>11</v>
      </c>
      <c r="I9" s="1">
        <v>0</v>
      </c>
    </row>
    <row r="10" spans="1:9">
      <c r="A10" s="1" t="s">
        <v>15</v>
      </c>
      <c r="B10" s="4" t="b">
        <f>TRUE()</f>
        <v>1</v>
      </c>
      <c r="C10" s="3">
        <v>0.4</v>
      </c>
      <c r="D10" s="3">
        <v>0.2</v>
      </c>
      <c r="E10" s="3" t="s">
        <v>41</v>
      </c>
      <c r="F10" s="1" t="s">
        <v>14</v>
      </c>
      <c r="G10" s="3" t="s">
        <v>11</v>
      </c>
      <c r="I10" s="1">
        <v>30</v>
      </c>
    </row>
    <row r="11" spans="1:9">
      <c r="A11" s="1" t="s">
        <v>16</v>
      </c>
      <c r="B11" s="4" t="b">
        <f>TRUE()</f>
        <v>1</v>
      </c>
      <c r="C11" s="3">
        <v>0.2</v>
      </c>
      <c r="D11" s="3">
        <v>0.2</v>
      </c>
      <c r="E11" s="3" t="s">
        <v>10</v>
      </c>
      <c r="F11" s="1" t="s">
        <v>14</v>
      </c>
      <c r="G11" s="3" t="s">
        <v>11</v>
      </c>
      <c r="I11" s="1">
        <v>30</v>
      </c>
    </row>
    <row r="12" spans="1:9">
      <c r="A12" s="1" t="s">
        <v>16</v>
      </c>
      <c r="B12" s="4" t="b">
        <f>TRUE()</f>
        <v>1</v>
      </c>
      <c r="C12" s="3">
        <v>0.2</v>
      </c>
      <c r="D12" s="3">
        <v>0.2</v>
      </c>
      <c r="E12" s="3" t="s">
        <v>12</v>
      </c>
      <c r="F12" s="1" t="s">
        <v>14</v>
      </c>
      <c r="G12" s="3" t="s">
        <v>11</v>
      </c>
      <c r="I12" s="1">
        <v>0</v>
      </c>
    </row>
    <row r="13" spans="1:9">
      <c r="A13" s="1" t="s">
        <v>16</v>
      </c>
      <c r="B13" s="4" t="b">
        <f>TRUE()</f>
        <v>1</v>
      </c>
      <c r="C13" s="3">
        <v>0.2</v>
      </c>
      <c r="D13" s="3">
        <v>0.2</v>
      </c>
      <c r="E13" s="3" t="s">
        <v>41</v>
      </c>
      <c r="F13" s="1" t="s">
        <v>14</v>
      </c>
      <c r="G13" s="3" t="s">
        <v>11</v>
      </c>
      <c r="I13" s="1">
        <v>30</v>
      </c>
    </row>
    <row r="14" spans="1:9">
      <c r="A14" s="1" t="s">
        <v>17</v>
      </c>
      <c r="B14" s="4" t="b">
        <f>TRUE()</f>
        <v>1</v>
      </c>
      <c r="C14" s="3">
        <v>0.2</v>
      </c>
      <c r="D14" s="3">
        <v>0.2</v>
      </c>
      <c r="E14" s="3" t="s">
        <v>10</v>
      </c>
      <c r="F14" s="1" t="s">
        <v>14</v>
      </c>
      <c r="G14" s="3" t="s">
        <v>11</v>
      </c>
      <c r="I14" s="1">
        <v>30</v>
      </c>
    </row>
    <row r="15" spans="1:9">
      <c r="A15" s="1" t="s">
        <v>17</v>
      </c>
      <c r="B15" s="4" t="b">
        <f>TRUE()</f>
        <v>1</v>
      </c>
      <c r="C15" s="3">
        <v>0.2</v>
      </c>
      <c r="D15" s="3">
        <v>0.2</v>
      </c>
      <c r="E15" s="3" t="s">
        <v>12</v>
      </c>
      <c r="F15" s="1" t="s">
        <v>14</v>
      </c>
      <c r="G15" s="3" t="s">
        <v>11</v>
      </c>
      <c r="I15" s="1">
        <v>0</v>
      </c>
    </row>
    <row r="16" spans="1:9">
      <c r="A16" s="1" t="s">
        <v>17</v>
      </c>
      <c r="B16" s="4" t="b">
        <f>TRUE()</f>
        <v>1</v>
      </c>
      <c r="C16" s="3">
        <v>0.2</v>
      </c>
      <c r="D16" s="3">
        <v>0.2</v>
      </c>
      <c r="E16" s="3" t="s">
        <v>41</v>
      </c>
      <c r="F16" s="1" t="s">
        <v>14</v>
      </c>
      <c r="G16" s="3" t="s">
        <v>11</v>
      </c>
      <c r="I16" s="1">
        <v>30</v>
      </c>
    </row>
    <row r="17" spans="1:11">
      <c r="A17" s="1" t="s">
        <v>13</v>
      </c>
      <c r="B17" s="4" t="b">
        <f>TRUE()</f>
        <v>1</v>
      </c>
      <c r="C17" s="3">
        <v>0.6</v>
      </c>
      <c r="D17" s="3">
        <v>0.2</v>
      </c>
      <c r="E17" s="3" t="s">
        <v>10</v>
      </c>
      <c r="F17" s="1" t="s">
        <v>14</v>
      </c>
      <c r="G17" s="3" t="s">
        <v>18</v>
      </c>
      <c r="H17" s="1">
        <v>4</v>
      </c>
      <c r="I17" s="1">
        <v>30</v>
      </c>
      <c r="K17" s="3"/>
    </row>
    <row r="18" spans="1:11">
      <c r="A18" s="1" t="s">
        <v>13</v>
      </c>
      <c r="B18" s="4" t="b">
        <f>TRUE()</f>
        <v>1</v>
      </c>
      <c r="C18" s="3">
        <v>0.6</v>
      </c>
      <c r="D18" s="3">
        <v>0.2</v>
      </c>
      <c r="E18" s="3" t="s">
        <v>12</v>
      </c>
      <c r="F18" s="1" t="s">
        <v>14</v>
      </c>
      <c r="G18" s="3" t="s">
        <v>18</v>
      </c>
      <c r="H18" s="1">
        <v>4</v>
      </c>
      <c r="I18" s="1">
        <v>0</v>
      </c>
      <c r="K18" s="3"/>
    </row>
    <row r="19" spans="1:11">
      <c r="A19" s="1" t="s">
        <v>13</v>
      </c>
      <c r="B19" s="4" t="b">
        <f>TRUE()</f>
        <v>1</v>
      </c>
      <c r="C19" s="3">
        <v>0.6</v>
      </c>
      <c r="D19" s="3">
        <v>0.2</v>
      </c>
      <c r="E19" s="3" t="s">
        <v>41</v>
      </c>
      <c r="F19" s="1" t="s">
        <v>14</v>
      </c>
      <c r="G19" s="3" t="s">
        <v>18</v>
      </c>
      <c r="H19" s="1">
        <v>4</v>
      </c>
      <c r="I19" s="1">
        <v>30</v>
      </c>
      <c r="K19" s="3"/>
    </row>
    <row r="20" spans="1:11">
      <c r="A20" s="1" t="s">
        <v>15</v>
      </c>
      <c r="B20" s="4" t="b">
        <f>TRUE()</f>
        <v>1</v>
      </c>
      <c r="C20" s="3">
        <v>0.4</v>
      </c>
      <c r="D20" s="3">
        <v>0.2</v>
      </c>
      <c r="E20" s="3" t="s">
        <v>10</v>
      </c>
      <c r="F20" s="1" t="s">
        <v>14</v>
      </c>
      <c r="G20" s="3" t="s">
        <v>18</v>
      </c>
      <c r="H20" s="1">
        <v>4</v>
      </c>
      <c r="I20" s="1">
        <v>30</v>
      </c>
      <c r="K20" s="3"/>
    </row>
    <row r="21" spans="1:11">
      <c r="A21" s="1" t="s">
        <v>15</v>
      </c>
      <c r="B21" s="4" t="b">
        <f>TRUE()</f>
        <v>1</v>
      </c>
      <c r="C21" s="3">
        <v>0.4</v>
      </c>
      <c r="D21" s="3">
        <v>0.2</v>
      </c>
      <c r="E21" s="3" t="s">
        <v>12</v>
      </c>
      <c r="F21" s="1" t="s">
        <v>14</v>
      </c>
      <c r="G21" s="3" t="s">
        <v>18</v>
      </c>
      <c r="H21" s="1">
        <v>4</v>
      </c>
      <c r="I21" s="1">
        <v>0</v>
      </c>
      <c r="K21" s="3"/>
    </row>
    <row r="22" spans="1:11">
      <c r="A22" s="1" t="s">
        <v>15</v>
      </c>
      <c r="B22" s="4" t="b">
        <f>TRUE()</f>
        <v>1</v>
      </c>
      <c r="C22" s="3">
        <v>0.4</v>
      </c>
      <c r="D22" s="3">
        <v>0.2</v>
      </c>
      <c r="E22" s="3" t="s">
        <v>41</v>
      </c>
      <c r="F22" s="1" t="s">
        <v>14</v>
      </c>
      <c r="G22" s="3" t="s">
        <v>18</v>
      </c>
      <c r="H22" s="1">
        <v>4</v>
      </c>
      <c r="I22" s="1">
        <v>30</v>
      </c>
      <c r="K22" s="3"/>
    </row>
    <row r="23" spans="1:11">
      <c r="A23" s="1" t="s">
        <v>16</v>
      </c>
      <c r="B23" s="4" t="b">
        <f>TRUE()</f>
        <v>1</v>
      </c>
      <c r="C23" s="3">
        <v>0.2</v>
      </c>
      <c r="D23" s="3">
        <v>0.2</v>
      </c>
      <c r="E23" s="3" t="s">
        <v>10</v>
      </c>
      <c r="F23" s="1" t="s">
        <v>14</v>
      </c>
      <c r="G23" s="3" t="s">
        <v>18</v>
      </c>
      <c r="H23" s="1">
        <v>4</v>
      </c>
      <c r="I23" s="1">
        <v>30</v>
      </c>
      <c r="K23" s="3"/>
    </row>
    <row r="24" spans="1:11">
      <c r="A24" s="1" t="s">
        <v>16</v>
      </c>
      <c r="B24" s="4" t="b">
        <f>TRUE()</f>
        <v>1</v>
      </c>
      <c r="C24" s="3">
        <v>0.2</v>
      </c>
      <c r="D24" s="3">
        <v>0.2</v>
      </c>
      <c r="E24" s="3" t="s">
        <v>12</v>
      </c>
      <c r="F24" s="1" t="s">
        <v>14</v>
      </c>
      <c r="G24" s="3" t="s">
        <v>18</v>
      </c>
      <c r="H24" s="1">
        <v>4</v>
      </c>
      <c r="I24" s="1">
        <v>0</v>
      </c>
      <c r="K24" s="3"/>
    </row>
    <row r="25" spans="1:11">
      <c r="A25" s="1" t="s">
        <v>16</v>
      </c>
      <c r="B25" s="4" t="b">
        <f>TRUE()</f>
        <v>1</v>
      </c>
      <c r="C25" s="3">
        <v>0.2</v>
      </c>
      <c r="D25" s="3">
        <v>0.2</v>
      </c>
      <c r="E25" s="3" t="s">
        <v>41</v>
      </c>
      <c r="F25" s="1" t="s">
        <v>14</v>
      </c>
      <c r="G25" s="3" t="s">
        <v>18</v>
      </c>
      <c r="H25" s="1">
        <v>4</v>
      </c>
      <c r="I25" s="1">
        <v>30</v>
      </c>
      <c r="K25" s="3"/>
    </row>
    <row r="26" spans="1:11">
      <c r="A26" s="1" t="s">
        <v>17</v>
      </c>
      <c r="B26" s="4" t="b">
        <f>TRUE()</f>
        <v>1</v>
      </c>
      <c r="C26" s="3">
        <v>0.2</v>
      </c>
      <c r="D26" s="3">
        <v>0.2</v>
      </c>
      <c r="E26" s="3" t="s">
        <v>10</v>
      </c>
      <c r="F26" s="1" t="s">
        <v>14</v>
      </c>
      <c r="G26" s="3" t="s">
        <v>18</v>
      </c>
      <c r="H26" s="1">
        <v>4</v>
      </c>
      <c r="I26" s="1">
        <v>30</v>
      </c>
      <c r="K26" s="3"/>
    </row>
    <row r="27" spans="1:11">
      <c r="A27" s="1" t="s">
        <v>17</v>
      </c>
      <c r="B27" s="4" t="b">
        <f>TRUE()</f>
        <v>1</v>
      </c>
      <c r="C27" s="3">
        <v>0.2</v>
      </c>
      <c r="D27" s="3">
        <v>0.2</v>
      </c>
      <c r="E27" s="3" t="s">
        <v>12</v>
      </c>
      <c r="F27" s="1" t="s">
        <v>14</v>
      </c>
      <c r="G27" s="3" t="s">
        <v>18</v>
      </c>
      <c r="H27" s="1">
        <v>4</v>
      </c>
      <c r="I27" s="1">
        <v>0</v>
      </c>
      <c r="K27" s="3"/>
    </row>
    <row r="28" spans="1:11">
      <c r="A28" s="1" t="s">
        <v>17</v>
      </c>
      <c r="B28" s="4" t="b">
        <f>TRUE()</f>
        <v>1</v>
      </c>
      <c r="C28" s="3">
        <v>0.2</v>
      </c>
      <c r="D28" s="3">
        <v>0.2</v>
      </c>
      <c r="E28" s="3" t="s">
        <v>41</v>
      </c>
      <c r="F28" s="1" t="s">
        <v>14</v>
      </c>
      <c r="G28" s="3" t="s">
        <v>18</v>
      </c>
      <c r="H28" s="1">
        <v>4</v>
      </c>
      <c r="I28" s="1">
        <v>30</v>
      </c>
      <c r="K28" s="3"/>
    </row>
    <row r="29" spans="1:11">
      <c r="B29" s="4"/>
      <c r="C29" s="3"/>
      <c r="D29" s="3"/>
      <c r="E29" s="3"/>
      <c r="G29" s="3"/>
      <c r="K29" s="3"/>
    </row>
    <row r="30" spans="1:11">
      <c r="B30" s="4"/>
      <c r="C30" s="3"/>
      <c r="D30" s="3"/>
      <c r="E30" s="3"/>
      <c r="G30" s="3"/>
      <c r="K30" s="3"/>
    </row>
    <row r="31" spans="1:11">
      <c r="B31" s="4"/>
      <c r="C31" s="3"/>
      <c r="D31" s="3"/>
      <c r="E31" s="3"/>
      <c r="G31" s="3"/>
      <c r="K31" s="3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B4"/>
  <sheetViews>
    <sheetView zoomScaleNormal="100" workbookViewId="0">
      <selection activeCell="A5" activeCellId="1" sqref="I12:I19 A5"/>
    </sheetView>
  </sheetViews>
  <sheetFormatPr defaultColWidth="10.140625" defaultRowHeight="12.75"/>
  <cols>
    <col min="1" max="1" width="16.85546875" style="3" customWidth="1"/>
    <col min="2" max="1016" width="10.140625" style="3"/>
  </cols>
  <sheetData>
    <row r="1" spans="1:3">
      <c r="A1" s="3" t="s">
        <v>19</v>
      </c>
      <c r="B1" s="3" t="s">
        <v>20</v>
      </c>
      <c r="C1" s="3" t="s">
        <v>21</v>
      </c>
    </row>
    <row r="2" spans="1:3">
      <c r="A2" s="3" t="s">
        <v>22</v>
      </c>
      <c r="B2" s="5">
        <v>3.9</v>
      </c>
      <c r="C2" s="6">
        <v>7.2</v>
      </c>
    </row>
    <row r="3" spans="1:3">
      <c r="A3" s="3" t="s">
        <v>23</v>
      </c>
      <c r="B3" s="5">
        <v>6.5</v>
      </c>
      <c r="C3" s="6">
        <v>7</v>
      </c>
    </row>
    <row r="4" spans="1:3">
      <c r="A4" s="3" t="s">
        <v>24</v>
      </c>
      <c r="B4" s="5">
        <v>5.9</v>
      </c>
      <c r="C4" s="6">
        <v>7.9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I6"/>
  <sheetViews>
    <sheetView zoomScaleNormal="100" workbookViewId="0">
      <selection activeCell="A7" activeCellId="1" sqref="I12:I19 A7"/>
    </sheetView>
  </sheetViews>
  <sheetFormatPr defaultColWidth="10.140625" defaultRowHeight="12.75"/>
  <cols>
    <col min="1" max="1" width="12.28515625" style="3" customWidth="1"/>
    <col min="2" max="2" width="8" style="3" customWidth="1"/>
    <col min="3" max="3" width="8.140625" style="3" customWidth="1"/>
    <col min="4" max="4" width="8.28515625" style="3" customWidth="1"/>
    <col min="5" max="1023" width="10.140625" style="3"/>
  </cols>
  <sheetData>
    <row r="1" spans="1:4">
      <c r="A1" s="3" t="s">
        <v>25</v>
      </c>
      <c r="B1" s="3" t="s">
        <v>26</v>
      </c>
      <c r="C1" s="3" t="s">
        <v>27</v>
      </c>
      <c r="D1" s="3" t="s">
        <v>28</v>
      </c>
    </row>
    <row r="2" spans="1:4">
      <c r="A2" s="3" t="s">
        <v>29</v>
      </c>
      <c r="B2" s="7">
        <v>4.43101207056639</v>
      </c>
      <c r="C2" s="7">
        <v>4.05891613991413</v>
      </c>
      <c r="D2" s="7">
        <v>5.99629009095261E-2</v>
      </c>
    </row>
    <row r="3" spans="1:4">
      <c r="A3" s="3" t="s">
        <v>30</v>
      </c>
      <c r="B3" s="7">
        <v>8.23645983645984</v>
      </c>
      <c r="C3" s="7">
        <v>3.8444559186574501</v>
      </c>
      <c r="D3" s="7">
        <v>5.5211941283193101E-2</v>
      </c>
    </row>
    <row r="4" spans="1:4">
      <c r="A4" s="3" t="s">
        <v>31</v>
      </c>
      <c r="B4" s="7">
        <v>12.4492495309568</v>
      </c>
      <c r="C4" s="7">
        <v>3.4839152629563301</v>
      </c>
      <c r="D4" s="7">
        <v>7.0299348896299796E-2</v>
      </c>
    </row>
    <row r="5" spans="1:4">
      <c r="A5" s="3" t="s">
        <v>32</v>
      </c>
      <c r="B5" s="7">
        <v>16.876225981619299</v>
      </c>
      <c r="C5" s="7">
        <v>3.1562401242322702</v>
      </c>
      <c r="D5" s="7">
        <v>0.105925308296069</v>
      </c>
    </row>
    <row r="6" spans="1:4">
      <c r="A6" s="3" t="s">
        <v>33</v>
      </c>
      <c r="B6" s="7">
        <v>14.4977479635841</v>
      </c>
      <c r="C6" s="7">
        <v>3.3227695983363299</v>
      </c>
      <c r="D6" s="7">
        <v>0.12826017044540899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"/>
  <sheetViews>
    <sheetView zoomScaleNormal="100" workbookViewId="0">
      <selection activeCell="B5" activeCellId="1" sqref="I12:I19 B5"/>
    </sheetView>
  </sheetViews>
  <sheetFormatPr defaultColWidth="10.140625" defaultRowHeight="12.75"/>
  <cols>
    <col min="1" max="1" width="10.140625" style="3"/>
    <col min="2" max="2" width="10.42578125" style="3" customWidth="1"/>
    <col min="3" max="3" width="10.140625" style="3"/>
    <col min="4" max="4" width="11.28515625" style="3" customWidth="1"/>
    <col min="5" max="1024" width="10.140625" style="3"/>
  </cols>
  <sheetData>
    <row r="1" spans="1:2">
      <c r="A1" s="3" t="s">
        <v>0</v>
      </c>
      <c r="B1" s="3" t="s">
        <v>34</v>
      </c>
    </row>
    <row r="2" spans="1:2">
      <c r="A2" s="3" t="s">
        <v>13</v>
      </c>
      <c r="B2" s="3">
        <v>0.02</v>
      </c>
    </row>
    <row r="3" spans="1:2">
      <c r="A3" s="3" t="s">
        <v>15</v>
      </c>
      <c r="B3" s="3">
        <v>0.1</v>
      </c>
    </row>
    <row r="4" spans="1:2">
      <c r="A4" s="3" t="s">
        <v>16</v>
      </c>
      <c r="B4" s="3">
        <v>0.25</v>
      </c>
    </row>
    <row r="5" spans="1:2">
      <c r="A5" s="3" t="s">
        <v>17</v>
      </c>
      <c r="B5" s="3">
        <v>0.02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4"/>
  <sheetViews>
    <sheetView zoomScaleNormal="100" workbookViewId="0">
      <selection activeCell="A5" activeCellId="1" sqref="I12:I19 A5"/>
    </sheetView>
  </sheetViews>
  <sheetFormatPr defaultColWidth="10.140625" defaultRowHeight="12.75"/>
  <cols>
    <col min="1" max="1" width="17" style="3" customWidth="1"/>
    <col min="2" max="2" width="10.5703125" style="3" customWidth="1"/>
    <col min="3" max="3" width="12" style="3" customWidth="1"/>
    <col min="4" max="4" width="11.5703125" style="3" customWidth="1"/>
    <col min="5" max="5" width="14.5703125" style="3" customWidth="1"/>
    <col min="6" max="1024" width="10.140625" style="3"/>
  </cols>
  <sheetData>
    <row r="1" spans="1:5">
      <c r="A1" s="3" t="s">
        <v>19</v>
      </c>
      <c r="B1" s="3" t="s">
        <v>35</v>
      </c>
      <c r="C1" s="3" t="s">
        <v>36</v>
      </c>
      <c r="D1" s="3" t="s">
        <v>37</v>
      </c>
      <c r="E1" s="3" t="s">
        <v>38</v>
      </c>
    </row>
    <row r="2" spans="1:5">
      <c r="A2" s="3" t="s">
        <v>22</v>
      </c>
      <c r="B2" s="8">
        <v>1.2999999999999999E-2</v>
      </c>
      <c r="C2" s="8">
        <v>1.2999999999999999E-2</v>
      </c>
      <c r="D2" s="9">
        <f>13/0.79/100</f>
        <v>0.16455696202531644</v>
      </c>
      <c r="E2" s="9">
        <f>28/0.79/100</f>
        <v>0.35443037974683539</v>
      </c>
    </row>
    <row r="3" spans="1:5">
      <c r="A3" s="3" t="s">
        <v>23</v>
      </c>
      <c r="B3" s="8">
        <v>1.7000000000000001E-2</v>
      </c>
      <c r="C3" s="8">
        <v>1.7000000000000001E-2</v>
      </c>
      <c r="D3" s="9">
        <f>3/0.58/100</f>
        <v>5.1724137931034482E-2</v>
      </c>
      <c r="E3" s="9">
        <f>13/0.58/100</f>
        <v>0.22413793103448276</v>
      </c>
    </row>
    <row r="4" spans="1:5">
      <c r="A4" s="3" t="s">
        <v>24</v>
      </c>
      <c r="B4" s="8">
        <v>2.5999999999999999E-2</v>
      </c>
      <c r="C4" s="8">
        <v>2.5999999999999999E-2</v>
      </c>
      <c r="D4" s="9">
        <f>13/0.77/100</f>
        <v>0.16883116883116883</v>
      </c>
      <c r="E4" s="9">
        <f>28/0.77/100</f>
        <v>0.36363636363636359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C8" activeCellId="1" sqref="I12:I19 C8"/>
    </sheetView>
  </sheetViews>
  <sheetFormatPr defaultColWidth="10.140625" defaultRowHeight="12.75"/>
  <sheetData>
    <row r="1" spans="1:2">
      <c r="A1" s="10" t="s">
        <v>39</v>
      </c>
      <c r="B1" s="10" t="s">
        <v>40</v>
      </c>
    </row>
    <row r="2" spans="1:2">
      <c r="A2" s="10">
        <v>168</v>
      </c>
      <c r="B2" s="10">
        <v>100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Field app scenarios</vt:lpstr>
      <vt:lpstr>Raw slurry comp</vt:lpstr>
      <vt:lpstr>Application climate</vt:lpstr>
      <vt:lpstr>Separation efficiency</vt:lpstr>
      <vt:lpstr>Storage EFs</vt:lpstr>
      <vt:lpstr>Other 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Sasha Hafner</dc:creator>
  <dc:description/>
  <cp:lastModifiedBy>Johanna Pedersen</cp:lastModifiedBy>
  <cp:revision>67</cp:revision>
  <dcterms:created xsi:type="dcterms:W3CDTF">2021-09-29T11:00:40Z</dcterms:created>
  <dcterms:modified xsi:type="dcterms:W3CDTF">2022-02-03T10:23:22Z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