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style3.xml" ContentType="application/vnd.ms-office.chartstyle+xml"/>
  <Override PartName="/xl/charts/style2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olors2.xml" ContentType="application/vnd.ms-office.chartcolorstyle+xml"/>
  <Override PartName="/xl/charts/style1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277187\Documents\GitHub\Manure_kinetics_paper\data\"/>
    </mc:Choice>
  </mc:AlternateContent>
  <bookViews>
    <workbookView xWindow="0" yWindow="0" windowWidth="23040" windowHeight="9192" activeTab="2"/>
  </bookViews>
  <sheets>
    <sheet name="DNA extract" sheetId="2" r:id="rId1"/>
    <sheet name="qPCR" sheetId="1" r:id="rId2"/>
    <sheet name="R_dat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2" i="1"/>
  <c r="D30" i="1"/>
  <c r="D28" i="1"/>
  <c r="D29" i="1"/>
  <c r="D27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G29" i="1" l="1"/>
  <c r="G30" i="1"/>
  <c r="G31" i="1"/>
  <c r="G32" i="1"/>
  <c r="G33" i="1"/>
  <c r="G28" i="1"/>
  <c r="F27" i="1"/>
  <c r="I27" i="1" s="1"/>
  <c r="F59" i="1"/>
  <c r="I59" i="1" s="1"/>
  <c r="F58" i="1"/>
  <c r="I58" i="1" s="1"/>
  <c r="F57" i="1"/>
  <c r="I57" i="1" s="1"/>
  <c r="F56" i="1"/>
  <c r="I56" i="1" s="1"/>
  <c r="F55" i="1"/>
  <c r="I55" i="1" s="1"/>
  <c r="F54" i="1"/>
  <c r="I54" i="1" s="1"/>
  <c r="F53" i="1"/>
  <c r="I53" i="1" s="1"/>
  <c r="F52" i="1"/>
  <c r="I52" i="1" s="1"/>
  <c r="F51" i="1"/>
  <c r="I51" i="1" s="1"/>
  <c r="F50" i="1"/>
  <c r="I50" i="1" s="1"/>
  <c r="F49" i="1"/>
  <c r="I49" i="1" s="1"/>
  <c r="F48" i="1"/>
  <c r="I48" i="1" s="1"/>
  <c r="F47" i="1"/>
  <c r="I47" i="1" s="1"/>
  <c r="F46" i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9" i="1"/>
  <c r="I29" i="1" s="1"/>
  <c r="F28" i="1"/>
  <c r="I28" i="1" s="1"/>
</calcChain>
</file>

<file path=xl/sharedStrings.xml><?xml version="1.0" encoding="utf-8"?>
<sst xmlns="http://schemas.openxmlformats.org/spreadsheetml/2006/main" count="259" uniqueCount="89">
  <si>
    <t>Standard Curve</t>
  </si>
  <si>
    <t>Initial Quantity (copies)</t>
  </si>
  <si>
    <t>Ct (dR)</t>
  </si>
  <si>
    <t>SYBR Standards, RSq:0.891</t>
  </si>
  <si>
    <t>SYBR Unknowns</t>
  </si>
  <si>
    <t>M1</t>
  </si>
  <si>
    <t>M9</t>
  </si>
  <si>
    <t>M17</t>
  </si>
  <si>
    <t>M2</t>
  </si>
  <si>
    <t>M10</t>
  </si>
  <si>
    <t>M18</t>
  </si>
  <si>
    <t>M3</t>
  </si>
  <si>
    <t>M11</t>
  </si>
  <si>
    <t>M19</t>
  </si>
  <si>
    <t>M4</t>
  </si>
  <si>
    <t>M12</t>
  </si>
  <si>
    <t>M20</t>
  </si>
  <si>
    <t>M5</t>
  </si>
  <si>
    <t>M13</t>
  </si>
  <si>
    <t>M21</t>
  </si>
  <si>
    <t>M6</t>
  </si>
  <si>
    <t>M14</t>
  </si>
  <si>
    <t>M22</t>
  </si>
  <si>
    <t>M7</t>
  </si>
  <si>
    <t>M15</t>
  </si>
  <si>
    <t>M23</t>
  </si>
  <si>
    <t>M8</t>
  </si>
  <si>
    <t>M16</t>
  </si>
  <si>
    <t>M24</t>
  </si>
  <si>
    <t>SYBR, Y = -3.368*LOG(X) + 40.26, Eff. = 98.1%</t>
  </si>
  <si>
    <t>M25</t>
  </si>
  <si>
    <t>M33</t>
  </si>
  <si>
    <t>M26</t>
  </si>
  <si>
    <t>M27</t>
  </si>
  <si>
    <t>M28</t>
  </si>
  <si>
    <t>M29</t>
  </si>
  <si>
    <t>M30</t>
  </si>
  <si>
    <t>M31</t>
  </si>
  <si>
    <t>M32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</si>
  <si>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</si>
  <si>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</si>
  <si>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</si>
  <si>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</si>
  <si>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</si>
  <si>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</si>
  <si>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</si>
  <si>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</si>
  <si>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</si>
  <si>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</si>
  <si>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</si>
  <si>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</si>
  <si>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</si>
  <si>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</si>
  <si>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</si>
  <si>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</si>
  <si>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</si>
  <si>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</si>
  <si>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</si>
  <si>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</si>
  <si>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</si>
  <si>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</si>
  <si>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</si>
  <si>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</si>
  <si>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</si>
  <si>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</si>
  <si>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</si>
  <si>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</si>
  <si>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</si>
  <si>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</si>
  <si>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</si>
  <si>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</si>
  <si>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</si>
  <si>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Sample</t>
  </si>
  <si>
    <t>Conc. (ng/µL)</t>
  </si>
  <si>
    <t>Total DNA (ng)</t>
  </si>
  <si>
    <t>ng DNA pr. µL slurry</t>
  </si>
  <si>
    <t>µL slurry for 100 ng DNA</t>
  </si>
  <si>
    <t>Copies pr µL slurry</t>
  </si>
  <si>
    <t>Copies pr. µL slurry</t>
  </si>
  <si>
    <t>Standard deviation</t>
  </si>
  <si>
    <t>cop</t>
  </si>
  <si>
    <t>sd</t>
  </si>
  <si>
    <t>id</t>
  </si>
  <si>
    <t>day</t>
  </si>
  <si>
    <t>temp</t>
  </si>
  <si>
    <t>reactor</t>
  </si>
  <si>
    <t>M1.0</t>
  </si>
  <si>
    <t>all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</si>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</sst>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164" fontId="0" fillId="0" borderId="0" xfId="0" applyNumberFormat="1" applyBorder="1"/>
    <xf numFmtId="0" fontId="0" fillId="0" borderId="1" xfId="0" applyBorder="1"/>
    <xf numFmtId="0" fontId="0" fillId="0" borderId="2" xfId="0" applyBorder="1"/>
    <xf numFmtId="11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4" xfId="0" applyNumberFormat="1" applyBorder="1"/>
    <xf numFmtId="164" fontId="0" fillId="0" borderId="8" xfId="0" applyNumberFormat="1" applyBorder="1"/>
    <xf numFmtId="165" fontId="0" fillId="0" borderId="6" xfId="0" applyNumberFormat="1" applyBorder="1"/>
    <xf numFmtId="2" fontId="0" fillId="0" borderId="0" xfId="0" applyNumberFormat="1"/>
    <xf numFmtId="0" fontId="0" fillId="0" borderId="0" xfId="0" applyFill="1" applyBorder="1"/>
    <xf numFmtId="0" fontId="2" fillId="0" borderId="9" xfId="0" applyFont="1" applyFill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qPCR!$A$1</c:f>
              <c:strCache>
                <c:ptCount val="1"/>
                <c:pt idx="0">
                  <c:v>Standard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0177126733955039E-2"/>
                  <c:y val="-0.46041263541247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qPCR!$B$4:$B$24</c:f>
              <c:numCache>
                <c:formatCode>0.00E+00</c:formatCode>
                <c:ptCount val="21"/>
                <c:pt idx="0">
                  <c:v>1000000000</c:v>
                </c:pt>
                <c:pt idx="1">
                  <c:v>1000000000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 formatCode="General">
                  <c:v>100</c:v>
                </c:pt>
                <c:pt idx="19" formatCode="General">
                  <c:v>100</c:v>
                </c:pt>
                <c:pt idx="20" formatCode="General">
                  <c:v>100</c:v>
                </c:pt>
              </c:numCache>
            </c:numRef>
          </c:xVal>
          <c:yVal>
            <c:numRef>
              <c:f>qPCR!$C$4:$C$24</c:f>
              <c:numCache>
                <c:formatCode>General</c:formatCode>
                <c:ptCount val="21"/>
                <c:pt idx="0">
                  <c:v>12.370620000000001</c:v>
                </c:pt>
                <c:pt idx="1">
                  <c:v>12.549720000000001</c:v>
                </c:pt>
                <c:pt idx="2">
                  <c:v>13.11157</c:v>
                </c:pt>
                <c:pt idx="3">
                  <c:v>10.46186</c:v>
                </c:pt>
                <c:pt idx="4">
                  <c:v>9.9286799999999999</c:v>
                </c:pt>
                <c:pt idx="5">
                  <c:v>9.7397799999999997</c:v>
                </c:pt>
                <c:pt idx="6">
                  <c:v>18.31043</c:v>
                </c:pt>
                <c:pt idx="7">
                  <c:v>18.40551</c:v>
                </c:pt>
                <c:pt idx="8">
                  <c:v>18.395060000000001</c:v>
                </c:pt>
                <c:pt idx="9">
                  <c:v>22.526299999999999</c:v>
                </c:pt>
                <c:pt idx="10">
                  <c:v>22.3324</c:v>
                </c:pt>
                <c:pt idx="11">
                  <c:v>22.682369999999999</c:v>
                </c:pt>
                <c:pt idx="12">
                  <c:v>32.648130000000002</c:v>
                </c:pt>
                <c:pt idx="13">
                  <c:v>31.514749999999999</c:v>
                </c:pt>
                <c:pt idx="14">
                  <c:v>32.488990000000001</c:v>
                </c:pt>
                <c:pt idx="15">
                  <c:v>29.59948</c:v>
                </c:pt>
                <c:pt idx="16">
                  <c:v>29.26455</c:v>
                </c:pt>
                <c:pt idx="17">
                  <c:v>29.200310000000002</c:v>
                </c:pt>
                <c:pt idx="18">
                  <c:v>31.728529999999999</c:v>
                </c:pt>
                <c:pt idx="19">
                  <c:v>31.888839999999998</c:v>
                </c:pt>
                <c:pt idx="20">
                  <c:v>32.53593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D-441B-8209-6294F3509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60815"/>
        <c:axId val="1040364143"/>
      </c:scatterChart>
      <c:valAx>
        <c:axId val="1040360815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quantity (Copy)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0364143"/>
        <c:crosses val="autoZero"/>
        <c:crossBetween val="midCat"/>
      </c:valAx>
      <c:valAx>
        <c:axId val="1040364143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 (dR)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03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qPCR!$I$26</c:f>
              <c:strCache>
                <c:ptCount val="1"/>
                <c:pt idx="0">
                  <c:v>Copies pr µL slurry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qPCR!$J$27:$J$59</c:f>
                <c:numCache>
                  <c:formatCode>General</c:formatCode>
                  <c:ptCount val="33"/>
                  <c:pt idx="0">
                    <c:v>14.965483979448299</c:v>
                  </c:pt>
                  <c:pt idx="1">
                    <c:v>2382.850067376075</c:v>
                  </c:pt>
                  <c:pt idx="2">
                    <c:v>2429.7003324675884</c:v>
                  </c:pt>
                  <c:pt idx="3">
                    <c:v>1744.2975036902517</c:v>
                  </c:pt>
                  <c:pt idx="4">
                    <c:v>364.74533437770123</c:v>
                  </c:pt>
                  <c:pt idx="5">
                    <c:v>4496.9889043338044</c:v>
                  </c:pt>
                  <c:pt idx="6">
                    <c:v>674.98590228041462</c:v>
                  </c:pt>
                  <c:pt idx="7">
                    <c:v>1489.4440421369479</c:v>
                  </c:pt>
                  <c:pt idx="8">
                    <c:v>305.75813762481852</c:v>
                  </c:pt>
                  <c:pt idx="9">
                    <c:v>534.12043905278995</c:v>
                  </c:pt>
                  <c:pt idx="10">
                    <c:v>844.750901867935</c:v>
                  </c:pt>
                  <c:pt idx="11">
                    <c:v>834.8599173489165</c:v>
                  </c:pt>
                  <c:pt idx="12">
                    <c:v>17635.043779606323</c:v>
                  </c:pt>
                  <c:pt idx="13">
                    <c:v>149.74042966661082</c:v>
                  </c:pt>
                  <c:pt idx="14">
                    <c:v>76.501552588509668</c:v>
                  </c:pt>
                  <c:pt idx="15">
                    <c:v>867.94031914142909</c:v>
                  </c:pt>
                  <c:pt idx="16">
                    <c:v>764.98509468587713</c:v>
                  </c:pt>
                  <c:pt idx="17">
                    <c:v>29.526933513107394</c:v>
                  </c:pt>
                  <c:pt idx="18">
                    <c:v>1159.5480505602068</c:v>
                  </c:pt>
                  <c:pt idx="19">
                    <c:v>255.0541993074448</c:v>
                  </c:pt>
                  <c:pt idx="20">
                    <c:v>599.13181220164415</c:v>
                  </c:pt>
                  <c:pt idx="21">
                    <c:v>92.529450553979672</c:v>
                  </c:pt>
                  <c:pt idx="22">
                    <c:v>90.0562401230479</c:v>
                  </c:pt>
                  <c:pt idx="23">
                    <c:v>111.98532569687661</c:v>
                  </c:pt>
                  <c:pt idx="24">
                    <c:v>100.35195026030227</c:v>
                  </c:pt>
                  <c:pt idx="25">
                    <c:v>29.030104713056417</c:v>
                  </c:pt>
                  <c:pt idx="26">
                    <c:v>559.36261705441837</c:v>
                  </c:pt>
                  <c:pt idx="27">
                    <c:v>2.5585557047062006</c:v>
                  </c:pt>
                  <c:pt idx="28">
                    <c:v>95.564445642142417</c:v>
                  </c:pt>
                  <c:pt idx="29">
                    <c:v>67.230824307101557</c:v>
                  </c:pt>
                  <c:pt idx="30">
                    <c:v>122.13853631527226</c:v>
                  </c:pt>
                  <c:pt idx="31">
                    <c:v>3477.3194797651836</c:v>
                  </c:pt>
                  <c:pt idx="32">
                    <c:v>4149.9168042122747</c:v>
                  </c:pt>
                </c:numCache>
              </c:numRef>
            </c:plus>
            <c:minus>
              <c:numRef>
                <c:f>qPCR!$J$27:$J$59</c:f>
                <c:numCache>
                  <c:formatCode>General</c:formatCode>
                  <c:ptCount val="33"/>
                  <c:pt idx="0">
                    <c:v>14.965483979448299</c:v>
                  </c:pt>
                  <c:pt idx="1">
                    <c:v>2382.850067376075</c:v>
                  </c:pt>
                  <c:pt idx="2">
                    <c:v>2429.7003324675884</c:v>
                  </c:pt>
                  <c:pt idx="3">
                    <c:v>1744.2975036902517</c:v>
                  </c:pt>
                  <c:pt idx="4">
                    <c:v>364.74533437770123</c:v>
                  </c:pt>
                  <c:pt idx="5">
                    <c:v>4496.9889043338044</c:v>
                  </c:pt>
                  <c:pt idx="6">
                    <c:v>674.98590228041462</c:v>
                  </c:pt>
                  <c:pt idx="7">
                    <c:v>1489.4440421369479</c:v>
                  </c:pt>
                  <c:pt idx="8">
                    <c:v>305.75813762481852</c:v>
                  </c:pt>
                  <c:pt idx="9">
                    <c:v>534.12043905278995</c:v>
                  </c:pt>
                  <c:pt idx="10">
                    <c:v>844.750901867935</c:v>
                  </c:pt>
                  <c:pt idx="11">
                    <c:v>834.8599173489165</c:v>
                  </c:pt>
                  <c:pt idx="12">
                    <c:v>17635.043779606323</c:v>
                  </c:pt>
                  <c:pt idx="13">
                    <c:v>149.74042966661082</c:v>
                  </c:pt>
                  <c:pt idx="14">
                    <c:v>76.501552588509668</c:v>
                  </c:pt>
                  <c:pt idx="15">
                    <c:v>867.94031914142909</c:v>
                  </c:pt>
                  <c:pt idx="16">
                    <c:v>764.98509468587713</c:v>
                  </c:pt>
                  <c:pt idx="17">
                    <c:v>29.526933513107394</c:v>
                  </c:pt>
                  <c:pt idx="18">
                    <c:v>1159.5480505602068</c:v>
                  </c:pt>
                  <c:pt idx="19">
                    <c:v>255.0541993074448</c:v>
                  </c:pt>
                  <c:pt idx="20">
                    <c:v>599.13181220164415</c:v>
                  </c:pt>
                  <c:pt idx="21">
                    <c:v>92.529450553979672</c:v>
                  </c:pt>
                  <c:pt idx="22">
                    <c:v>90.0562401230479</c:v>
                  </c:pt>
                  <c:pt idx="23">
                    <c:v>111.98532569687661</c:v>
                  </c:pt>
                  <c:pt idx="24">
                    <c:v>100.35195026030227</c:v>
                  </c:pt>
                  <c:pt idx="25">
                    <c:v>29.030104713056417</c:v>
                  </c:pt>
                  <c:pt idx="26">
                    <c:v>559.36261705441837</c:v>
                  </c:pt>
                  <c:pt idx="27">
                    <c:v>2.5585557047062006</c:v>
                  </c:pt>
                  <c:pt idx="28">
                    <c:v>95.564445642142417</c:v>
                  </c:pt>
                  <c:pt idx="29">
                    <c:v>67.230824307101557</c:v>
                  </c:pt>
                  <c:pt idx="30">
                    <c:v>122.13853631527226</c:v>
                  </c:pt>
                  <c:pt idx="31">
                    <c:v>3477.3194797651836</c:v>
                  </c:pt>
                  <c:pt idx="32">
                    <c:v>4149.9168042122747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qPCR!$E$27:$E$59</c:f>
              <c:strCache>
                <c:ptCount val="3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</c:strCache>
            </c:strRef>
          </c:cat>
          <c:val>
            <c:numRef>
              <c:f>qPCR!$I$27:$I$59</c:f>
              <c:numCache>
                <c:formatCode>0.0E+00</c:formatCode>
                <c:ptCount val="33"/>
                <c:pt idx="0">
                  <c:v>29.533362086245777</c:v>
                </c:pt>
                <c:pt idx="1">
                  <c:v>37387.278958365023</c:v>
                </c:pt>
                <c:pt idx="2">
                  <c:v>19359.507553408203</c:v>
                </c:pt>
                <c:pt idx="3">
                  <c:v>20542.479680749377</c:v>
                </c:pt>
                <c:pt idx="4">
                  <c:v>9317.9700659368918</c:v>
                </c:pt>
                <c:pt idx="5">
                  <c:v>36347.75289373305</c:v>
                </c:pt>
                <c:pt idx="6">
                  <c:v>3951.9083964550318</c:v>
                </c:pt>
                <c:pt idx="7">
                  <c:v>5307.6656330615451</c:v>
                </c:pt>
                <c:pt idx="8">
                  <c:v>12428.672086882001</c:v>
                </c:pt>
                <c:pt idx="9">
                  <c:v>15194.92663188523</c:v>
                </c:pt>
                <c:pt idx="10">
                  <c:v>4840.5577640888578</c:v>
                </c:pt>
                <c:pt idx="11">
                  <c:v>7447.4673784799479</c:v>
                </c:pt>
                <c:pt idx="12">
                  <c:v>185752.00924377344</c:v>
                </c:pt>
                <c:pt idx="13">
                  <c:v>719.4895674879574</c:v>
                </c:pt>
                <c:pt idx="14">
                  <c:v>328.52436595802163</c:v>
                </c:pt>
                <c:pt idx="15">
                  <c:v>10160.481268226846</c:v>
                </c:pt>
                <c:pt idx="16">
                  <c:v>5051.584034326791</c:v>
                </c:pt>
                <c:pt idx="17">
                  <c:v>561.18247558668997</c:v>
                </c:pt>
                <c:pt idx="18">
                  <c:v>3728.2574670132722</c:v>
                </c:pt>
                <c:pt idx="19">
                  <c:v>3748.8211096396685</c:v>
                </c:pt>
                <c:pt idx="20">
                  <c:v>5895.2755199120975</c:v>
                </c:pt>
                <c:pt idx="21">
                  <c:v>552.90202713426265</c:v>
                </c:pt>
                <c:pt idx="22">
                  <c:v>1037.2584856200676</c:v>
                </c:pt>
                <c:pt idx="23">
                  <c:v>192.54699275484268</c:v>
                </c:pt>
                <c:pt idx="24">
                  <c:v>2012.1054199646751</c:v>
                </c:pt>
                <c:pt idx="25">
                  <c:v>1843.3619066516349</c:v>
                </c:pt>
                <c:pt idx="26">
                  <c:v>4549.358722615626</c:v>
                </c:pt>
                <c:pt idx="27">
                  <c:v>69.165121083341859</c:v>
                </c:pt>
                <c:pt idx="28">
                  <c:v>985.85934271362464</c:v>
                </c:pt>
                <c:pt idx="29">
                  <c:v>791.88011851235012</c:v>
                </c:pt>
                <c:pt idx="30">
                  <c:v>1087.3434825305849</c:v>
                </c:pt>
                <c:pt idx="31">
                  <c:v>16407.095572347032</c:v>
                </c:pt>
                <c:pt idx="32">
                  <c:v>34875.188614681741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2-49A3-A599-81233415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325519"/>
        <c:axId val="1674320943"/>
      </c:barChart>
      <c:catAx>
        <c:axId val="16743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4320943"/>
        <c:crosses val="autoZero"/>
        <c:auto val="1"/>
        <c:lblAlgn val="ctr"/>
        <c:lblOffset val="100"/>
        <c:noMultiLvlLbl val="0"/>
      </c:catAx>
      <c:valAx>
        <c:axId val="16743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 pr. µL slurry</a:t>
                </a:r>
                <a:r>
                  <a:rPr lang="en-GB" baseline="0"/>
                  <a:t> (copy)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43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qPCR!$F$26</c:f>
              <c:strCache>
                <c:ptCount val="1"/>
                <c:pt idx="0">
                  <c:v>Initial Quantity (copies)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qPCR!$G$27:$G$59</c:f>
                <c:numCache>
                  <c:formatCode>General</c:formatCode>
                  <c:ptCount val="33"/>
                  <c:pt idx="0">
                    <c:v>103.48379878987046</c:v>
                  </c:pt>
                  <c:pt idx="1">
                    <c:v>34713.651522789623</c:v>
                  </c:pt>
                  <c:pt idx="2">
                    <c:v>47144.44892887833</c:v>
                  </c:pt>
                  <c:pt idx="3">
                    <c:v>28531.619016774144</c:v>
                  </c:pt>
                  <c:pt idx="4">
                    <c:v>6617.0598754673474</c:v>
                  </c:pt>
                  <c:pt idx="5">
                    <c:v>93669.468409213121</c:v>
                  </c:pt>
                  <c:pt idx="6">
                    <c:v>10523.448965046166</c:v>
                  </c:pt>
                  <c:pt idx="7">
                    <c:v>31714.780989972551</c:v>
                  </c:pt>
                  <c:pt idx="8">
                    <c:v>7523.0920408658531</c:v>
                  </c:pt>
                  <c:pt idx="9">
                    <c:v>7195.5997567664008</c:v>
                  </c:pt>
                  <c:pt idx="10">
                    <c:v>11593.676617822508</c:v>
                  </c:pt>
                  <c:pt idx="11">
                    <c:v>8883.260954304511</c:v>
                  </c:pt>
                  <c:pt idx="12">
                    <c:v>115172.69175027619</c:v>
                  </c:pt>
                  <c:pt idx="13">
                    <c:v>3701.1206390300958</c:v>
                  </c:pt>
                  <c:pt idx="14">
                    <c:v>1355.9664809593355</c:v>
                  </c:pt>
                  <c:pt idx="15">
                    <c:v>7085.2715546135032</c:v>
                  </c:pt>
                  <c:pt idx="16">
                    <c:v>4937.9508245511115</c:v>
                  </c:pt>
                  <c:pt idx="17">
                    <c:v>570.37079843078459</c:v>
                  </c:pt>
                  <c:pt idx="18">
                    <c:v>12718.107331384046</c:v>
                  </c:pt>
                  <c:pt idx="19">
                    <c:v>1804.5820943367519</c:v>
                  </c:pt>
                  <c:pt idx="20">
                    <c:v>3954.5597535229358</c:v>
                  </c:pt>
                  <c:pt idx="21">
                    <c:v>1812.2343535006271</c:v>
                  </c:pt>
                  <c:pt idx="22">
                    <c:v>1323.4608350048256</c:v>
                  </c:pt>
                  <c:pt idx="23">
                    <c:v>1571.9188934317733</c:v>
                  </c:pt>
                  <c:pt idx="24">
                    <c:v>1254.3752729587422</c:v>
                  </c:pt>
                  <c:pt idx="25">
                    <c:v>327.83186537649578</c:v>
                  </c:pt>
                  <c:pt idx="26">
                    <c:v>19460.513655196868</c:v>
                  </c:pt>
                  <c:pt idx="27">
                    <c:v>153.78917610237721</c:v>
                  </c:pt>
                  <c:pt idx="28">
                    <c:v>2629.8753240174401</c:v>
                  </c:pt>
                  <c:pt idx="29">
                    <c:v>1081.4791076817899</c:v>
                  </c:pt>
                  <c:pt idx="30">
                    <c:v>2850.4591253438057</c:v>
                  </c:pt>
                  <c:pt idx="31">
                    <c:v>42746.88945958035</c:v>
                  </c:pt>
                  <c:pt idx="32">
                    <c:v>32893.893544578692</c:v>
                  </c:pt>
                </c:numCache>
              </c:numRef>
            </c:plus>
            <c:minus>
              <c:numRef>
                <c:f>qPCR!$G$27:$G$59</c:f>
                <c:numCache>
                  <c:formatCode>General</c:formatCode>
                  <c:ptCount val="33"/>
                  <c:pt idx="0">
                    <c:v>103.48379878987046</c:v>
                  </c:pt>
                  <c:pt idx="1">
                    <c:v>34713.651522789623</c:v>
                  </c:pt>
                  <c:pt idx="2">
                    <c:v>47144.44892887833</c:v>
                  </c:pt>
                  <c:pt idx="3">
                    <c:v>28531.619016774144</c:v>
                  </c:pt>
                  <c:pt idx="4">
                    <c:v>6617.0598754673474</c:v>
                  </c:pt>
                  <c:pt idx="5">
                    <c:v>93669.468409213121</c:v>
                  </c:pt>
                  <c:pt idx="6">
                    <c:v>10523.448965046166</c:v>
                  </c:pt>
                  <c:pt idx="7">
                    <c:v>31714.780989972551</c:v>
                  </c:pt>
                  <c:pt idx="8">
                    <c:v>7523.0920408658531</c:v>
                  </c:pt>
                  <c:pt idx="9">
                    <c:v>7195.5997567664008</c:v>
                  </c:pt>
                  <c:pt idx="10">
                    <c:v>11593.676617822508</c:v>
                  </c:pt>
                  <c:pt idx="11">
                    <c:v>8883.260954304511</c:v>
                  </c:pt>
                  <c:pt idx="12">
                    <c:v>115172.69175027619</c:v>
                  </c:pt>
                  <c:pt idx="13">
                    <c:v>3701.1206390300958</c:v>
                  </c:pt>
                  <c:pt idx="14">
                    <c:v>1355.9664809593355</c:v>
                  </c:pt>
                  <c:pt idx="15">
                    <c:v>7085.2715546135032</c:v>
                  </c:pt>
                  <c:pt idx="16">
                    <c:v>4937.9508245511115</c:v>
                  </c:pt>
                  <c:pt idx="17">
                    <c:v>570.37079843078459</c:v>
                  </c:pt>
                  <c:pt idx="18">
                    <c:v>12718.107331384046</c:v>
                  </c:pt>
                  <c:pt idx="19">
                    <c:v>1804.5820943367519</c:v>
                  </c:pt>
                  <c:pt idx="20">
                    <c:v>3954.5597535229358</c:v>
                  </c:pt>
                  <c:pt idx="21">
                    <c:v>1812.2343535006271</c:v>
                  </c:pt>
                  <c:pt idx="22">
                    <c:v>1323.4608350048256</c:v>
                  </c:pt>
                  <c:pt idx="23">
                    <c:v>1571.9188934317733</c:v>
                  </c:pt>
                  <c:pt idx="24">
                    <c:v>1254.3752729587422</c:v>
                  </c:pt>
                  <c:pt idx="25">
                    <c:v>327.83186537649578</c:v>
                  </c:pt>
                  <c:pt idx="26">
                    <c:v>19460.513655196868</c:v>
                  </c:pt>
                  <c:pt idx="27">
                    <c:v>153.78917610237721</c:v>
                  </c:pt>
                  <c:pt idx="28">
                    <c:v>2629.8753240174401</c:v>
                  </c:pt>
                  <c:pt idx="29">
                    <c:v>1081.4791076817899</c:v>
                  </c:pt>
                  <c:pt idx="30">
                    <c:v>2850.4591253438057</c:v>
                  </c:pt>
                  <c:pt idx="31">
                    <c:v>42746.88945958035</c:v>
                  </c:pt>
                  <c:pt idx="32">
                    <c:v>32893.893544578692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qPCR!$E$27:$E$59</c:f>
              <c:strCache>
                <c:ptCount val="3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</c:strCache>
            </c:strRef>
          </c:cat>
          <c:val>
            <c:numRef>
              <c:f>qPCR!$F$27:$F$59</c:f>
              <c:numCache>
                <c:formatCode>0.0E+00</c:formatCode>
                <c:ptCount val="33"/>
                <c:pt idx="0">
                  <c:v>204.21822</c:v>
                </c:pt>
                <c:pt idx="1">
                  <c:v>544662.45733</c:v>
                </c:pt>
                <c:pt idx="2">
                  <c:v>375640.28079666663</c:v>
                </c:pt>
                <c:pt idx="3">
                  <c:v>336015.04483666667</c:v>
                </c:pt>
                <c:pt idx="4">
                  <c:v>169042.78145000001</c:v>
                </c:pt>
                <c:pt idx="5">
                  <c:v>757100.97664333321</c:v>
                </c:pt>
                <c:pt idx="6">
                  <c:v>61612.703589999997</c:v>
                </c:pt>
                <c:pt idx="7">
                  <c:v>113016.29894000001</c:v>
                </c:pt>
                <c:pt idx="8">
                  <c:v>305803.94288666669</c:v>
                </c:pt>
                <c:pt idx="9">
                  <c:v>204704.03748333335</c:v>
                </c:pt>
                <c:pt idx="10">
                  <c:v>66433.621133333319</c:v>
                </c:pt>
                <c:pt idx="11">
                  <c:v>79244.187913333342</c:v>
                </c:pt>
                <c:pt idx="12">
                  <c:v>1213127.6321166668</c:v>
                </c:pt>
                <c:pt idx="13">
                  <c:v>17783.55848</c:v>
                </c:pt>
                <c:pt idx="14">
                  <c:v>5822.9933033333327</c:v>
                </c:pt>
                <c:pt idx="15">
                  <c:v>82943.224693333337</c:v>
                </c:pt>
                <c:pt idx="16">
                  <c:v>32607.790296666662</c:v>
                </c:pt>
                <c:pt idx="17">
                  <c:v>10840.343326666667</c:v>
                </c:pt>
                <c:pt idx="18">
                  <c:v>40892.120513333328</c:v>
                </c:pt>
                <c:pt idx="19">
                  <c:v>26523.991636666662</c:v>
                </c:pt>
                <c:pt idx="20">
                  <c:v>38911.66990666667</c:v>
                </c:pt>
                <c:pt idx="21">
                  <c:v>10828.85548</c:v>
                </c:pt>
                <c:pt idx="22">
                  <c:v>15243.4854</c:v>
                </c:pt>
                <c:pt idx="23">
                  <c:v>2702.749256666667</c:v>
                </c:pt>
                <c:pt idx="24">
                  <c:v>25150.834426666668</c:v>
                </c:pt>
                <c:pt idx="25">
                  <c:v>20816.761716666668</c:v>
                </c:pt>
                <c:pt idx="26">
                  <c:v>158274.53398666668</c:v>
                </c:pt>
                <c:pt idx="27">
                  <c:v>4157.3638466666662</c:v>
                </c:pt>
                <c:pt idx="28">
                  <c:v>27130.248503333336</c:v>
                </c:pt>
                <c:pt idx="29">
                  <c:v>12738.2315</c:v>
                </c:pt>
                <c:pt idx="30">
                  <c:v>25376.332856666664</c:v>
                </c:pt>
                <c:pt idx="31">
                  <c:v>201693.37470000001</c:v>
                </c:pt>
                <c:pt idx="32">
                  <c:v>276434.63610499998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B-4A9D-94EE-A9EB830D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325519"/>
        <c:axId val="1674320943"/>
      </c:barChart>
      <c:catAx>
        <c:axId val="16743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4320943"/>
        <c:crosses val="autoZero"/>
        <c:auto val="1"/>
        <c:lblAlgn val="ctr"/>
        <c:lblOffset val="100"/>
        <c:noMultiLvlLbl val="0"/>
      </c:catAx>
      <c:valAx>
        <c:axId val="16743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</a:t>
                </a:r>
                <a:r>
                  <a:rPr lang="en-GB" baseline="0"/>
                  <a:t> q</a:t>
                </a:r>
                <a:r>
                  <a:rPr lang="en-GB"/>
                  <a:t>uantity</a:t>
                </a:r>
                <a:r>
                  <a:rPr lang="en-GB" baseline="0"/>
                  <a:t> (copy)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43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23133</xdr:colOff>
      <xdr:row>3</xdr:row>
      <xdr:rowOff>6123</xdr:rowOff>
    </xdr:from>
    <xdr:to>
      <xdr:col>12</xdr:col>
      <xdr:colOff>353786</xdr:colOff>
      <xdr:row>23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4BB51-3DC3-45E4-8671-69D47BAF7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27031</xdr:colOff>
      <xdr:row>24</xdr:row>
      <xdr:rowOff>98697</xdr:rowOff>
    </xdr:from>
    <xdr:to>
      <xdr:col>27</xdr:col>
      <xdr:colOff>56967</xdr:colOff>
      <xdr:row>56</xdr:row>
      <xdr:rowOff>118655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F93F0-7535-5C34-1369-FB8094A62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57</xdr:row>
      <xdr:rowOff>76200</xdr:rowOff>
    </xdr:from>
    <xdr:to>
      <xdr:col>27</xdr:col>
      <xdr:colOff>42636</xdr:colOff>
      <xdr:row>89</xdr:row>
      <xdr:rowOff>96158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74F8B-089E-4AAA-94FB-01FB0D99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2" sqref="E2"/>
    </sheetView>
  </sheetViews>
  <sheetFormatPr defaultRowHeight="14.4" x14ac:dyDescent="0.3"/>
  <cols>
    <col min="2" max="2" width="12" bestFit="1" customWidth="1"/>
    <col min="3" max="3" width="12.77734375" bestFit="1" customWidth="1"/>
    <col min="4" max="4" width="17.21875" bestFit="1" customWidth="1"/>
    <col min="5" max="5" width="20.88671875" bestFit="1" customWidth="1"/>
  </cols>
  <sheetData>
    <row r="1" spans="1:5" x14ac:dyDescent="0.3">
      <c r="A1" t="s">
        <v>72</v>
      </c>
      <c r="B1" t="s">
        <v>73</v>
      </c>
      <c r="C1" t="s">
        <v>74</v>
      </c>
      <c r="D1" t="s">
        <v>75</v>
      </c>
      <c r="E1" t="s">
        <v>76</v>
      </c>
    </row>
    <row r="2" spans="1:5" x14ac:dyDescent="0.3">
      <c r="A2" t="s">
        <v>39</v>
      </c>
      <c r="B2" s="14">
        <v>72.308342728297646</v>
      </c>
      <c r="C2" s="14">
        <f>B2*100</f>
        <v>7230.8342728297648</v>
      </c>
      <c r="D2" s="14">
        <f>C2/500</f>
        <v>14.46166854565953</v>
      </c>
      <c r="E2" s="14">
        <f>100/D2</f>
        <v>6.9148314168778002</v>
      </c>
    </row>
    <row r="3" spans="1:5" x14ac:dyDescent="0.3">
      <c r="A3" t="s">
        <v>40</v>
      </c>
      <c r="B3" s="14">
        <v>34.321512760069695</v>
      </c>
      <c r="C3" s="14">
        <f t="shared" ref="C3:C34" si="0">B3*100</f>
        <v>3432.1512760069695</v>
      </c>
      <c r="D3" s="14">
        <f t="shared" ref="D3:D34" si="1">C3/500</f>
        <v>6.8643025520139389</v>
      </c>
      <c r="E3" s="14">
        <f t="shared" ref="E3:E34" si="2">100/D3</f>
        <v>14.568122433743934</v>
      </c>
    </row>
    <row r="4" spans="1:5" x14ac:dyDescent="0.3">
      <c r="A4" t="s">
        <v>41</v>
      </c>
      <c r="B4" s="14">
        <v>25.768678897202012</v>
      </c>
      <c r="C4" s="14">
        <f t="shared" si="0"/>
        <v>2576.8678897202012</v>
      </c>
      <c r="D4" s="14">
        <f t="shared" si="1"/>
        <v>5.1537357794404022</v>
      </c>
      <c r="E4" s="14">
        <f t="shared" si="2"/>
        <v>19.403400616486028</v>
      </c>
    </row>
    <row r="5" spans="1:5" x14ac:dyDescent="0.3">
      <c r="A5" t="s">
        <v>42</v>
      </c>
      <c r="B5" s="14">
        <v>30.567797478733219</v>
      </c>
      <c r="C5" s="14">
        <f t="shared" si="0"/>
        <v>3056.7797478733219</v>
      </c>
      <c r="D5" s="14">
        <f t="shared" si="1"/>
        <v>6.1135594957466441</v>
      </c>
      <c r="E5" s="14">
        <f t="shared" si="2"/>
        <v>16.357082984073763</v>
      </c>
    </row>
    <row r="6" spans="1:5" x14ac:dyDescent="0.3">
      <c r="A6" t="s">
        <v>43</v>
      </c>
      <c r="B6" s="14">
        <v>27.560981859178028</v>
      </c>
      <c r="C6" s="14">
        <f t="shared" si="0"/>
        <v>2756.0981859178028</v>
      </c>
      <c r="D6" s="14">
        <f t="shared" si="1"/>
        <v>5.5121963718356053</v>
      </c>
      <c r="E6" s="14">
        <f t="shared" si="2"/>
        <v>18.141588806768002</v>
      </c>
    </row>
    <row r="7" spans="1:5" x14ac:dyDescent="0.3">
      <c r="A7" t="s">
        <v>44</v>
      </c>
      <c r="B7" s="14">
        <v>24.004560828123399</v>
      </c>
      <c r="C7" s="14">
        <f t="shared" si="0"/>
        <v>2400.4560828123399</v>
      </c>
      <c r="D7" s="14">
        <f t="shared" si="1"/>
        <v>4.8009121656246796</v>
      </c>
      <c r="E7" s="14">
        <f t="shared" si="2"/>
        <v>20.82937503335646</v>
      </c>
    </row>
    <row r="8" spans="1:5" x14ac:dyDescent="0.3">
      <c r="A8" t="s">
        <v>45</v>
      </c>
      <c r="B8" s="14">
        <v>32.070564722763145</v>
      </c>
      <c r="C8" s="14">
        <f t="shared" si="0"/>
        <v>3207.0564722763143</v>
      </c>
      <c r="D8" s="14">
        <f t="shared" si="1"/>
        <v>6.4141129445526284</v>
      </c>
      <c r="E8" s="14">
        <f t="shared" si="2"/>
        <v>15.590620381096953</v>
      </c>
    </row>
    <row r="9" spans="1:5" x14ac:dyDescent="0.3">
      <c r="A9" t="s">
        <v>46</v>
      </c>
      <c r="B9" s="14">
        <v>23.481859178026031</v>
      </c>
      <c r="C9" s="14">
        <f t="shared" si="0"/>
        <v>2348.1859178026029</v>
      </c>
      <c r="D9" s="14">
        <f t="shared" si="1"/>
        <v>4.6963718356052055</v>
      </c>
      <c r="E9" s="14">
        <f t="shared" si="2"/>
        <v>21.293032898685148</v>
      </c>
    </row>
    <row r="10" spans="1:5" x14ac:dyDescent="0.3">
      <c r="A10" t="s">
        <v>47</v>
      </c>
      <c r="B10" s="14">
        <v>20.321307779030441</v>
      </c>
      <c r="C10" s="14">
        <f t="shared" si="0"/>
        <v>2032.1307779030442</v>
      </c>
      <c r="D10" s="14">
        <f t="shared" si="1"/>
        <v>4.0642615558060884</v>
      </c>
      <c r="E10" s="14">
        <f t="shared" si="2"/>
        <v>24.604715672676836</v>
      </c>
    </row>
    <row r="11" spans="1:5" x14ac:dyDescent="0.3">
      <c r="A11" t="s">
        <v>48</v>
      </c>
      <c r="B11" s="14">
        <v>37.114379419903663</v>
      </c>
      <c r="C11" s="14">
        <f t="shared" si="0"/>
        <v>3711.4379419903662</v>
      </c>
      <c r="D11" s="14">
        <f t="shared" si="1"/>
        <v>7.4228758839807325</v>
      </c>
      <c r="E11" s="14">
        <f t="shared" si="2"/>
        <v>13.471867449085259</v>
      </c>
    </row>
    <row r="12" spans="1:5" x14ac:dyDescent="0.3">
      <c r="A12" t="s">
        <v>49</v>
      </c>
      <c r="B12" s="14">
        <v>36.431536332889209</v>
      </c>
      <c r="C12" s="14">
        <f t="shared" si="0"/>
        <v>3643.1536332889209</v>
      </c>
      <c r="D12" s="14">
        <f t="shared" si="1"/>
        <v>7.2863072665778414</v>
      </c>
      <c r="E12" s="14">
        <f t="shared" si="2"/>
        <v>13.724373175792103</v>
      </c>
    </row>
    <row r="13" spans="1:5" x14ac:dyDescent="0.3">
      <c r="A13" t="s">
        <v>50</v>
      </c>
      <c r="B13" s="14">
        <v>46.990622117454137</v>
      </c>
      <c r="C13" s="14">
        <f t="shared" si="0"/>
        <v>4699.0622117454141</v>
      </c>
      <c r="D13" s="14">
        <f t="shared" si="1"/>
        <v>9.3981244234908274</v>
      </c>
      <c r="E13" s="14">
        <f t="shared" si="2"/>
        <v>10.640420949317047</v>
      </c>
    </row>
    <row r="14" spans="1:5" x14ac:dyDescent="0.3">
      <c r="A14" t="s">
        <v>51</v>
      </c>
      <c r="B14" s="14">
        <v>76.559137029824754</v>
      </c>
      <c r="C14" s="14">
        <f t="shared" si="0"/>
        <v>7655.9137029824751</v>
      </c>
      <c r="D14" s="14">
        <f t="shared" si="1"/>
        <v>15.31182740596495</v>
      </c>
      <c r="E14" s="14">
        <f t="shared" si="2"/>
        <v>6.5308991114309132</v>
      </c>
    </row>
    <row r="15" spans="1:5" x14ac:dyDescent="0.3">
      <c r="A15" t="s">
        <v>52</v>
      </c>
      <c r="B15" s="14">
        <v>20.229066311366196</v>
      </c>
      <c r="C15" s="14">
        <f t="shared" si="0"/>
        <v>2022.9066311366196</v>
      </c>
      <c r="D15" s="14">
        <f t="shared" si="1"/>
        <v>4.0458132622732395</v>
      </c>
      <c r="E15" s="14">
        <f t="shared" si="2"/>
        <v>24.716909436352122</v>
      </c>
    </row>
    <row r="16" spans="1:5" x14ac:dyDescent="0.3">
      <c r="A16" t="s">
        <v>53</v>
      </c>
      <c r="B16" s="14">
        <v>28.209234395818392</v>
      </c>
      <c r="C16" s="14">
        <f t="shared" si="0"/>
        <v>2820.9234395818394</v>
      </c>
      <c r="D16" s="14">
        <f t="shared" si="1"/>
        <v>5.6418468791636789</v>
      </c>
      <c r="E16" s="14">
        <f t="shared" si="2"/>
        <v>17.724692311185791</v>
      </c>
    </row>
    <row r="17" spans="1:5" x14ac:dyDescent="0.3">
      <c r="A17" t="s">
        <v>54</v>
      </c>
      <c r="B17" s="14">
        <v>61.249615660551406</v>
      </c>
      <c r="C17" s="14">
        <f t="shared" si="0"/>
        <v>6124.9615660551408</v>
      </c>
      <c r="D17" s="14">
        <f t="shared" si="1"/>
        <v>12.249923132110281</v>
      </c>
      <c r="E17" s="14">
        <f t="shared" si="2"/>
        <v>8.1633165303603921</v>
      </c>
    </row>
    <row r="18" spans="1:5" x14ac:dyDescent="0.3">
      <c r="A18" t="s">
        <v>55</v>
      </c>
      <c r="B18" s="14">
        <v>77.459772471046435</v>
      </c>
      <c r="C18" s="14">
        <f t="shared" si="0"/>
        <v>7745.9772471046435</v>
      </c>
      <c r="D18" s="14">
        <f t="shared" si="1"/>
        <v>15.491954494209287</v>
      </c>
      <c r="E18" s="14">
        <f t="shared" si="2"/>
        <v>6.454963448116172</v>
      </c>
    </row>
    <row r="19" spans="1:5" x14ac:dyDescent="0.3">
      <c r="A19" t="s">
        <v>56</v>
      </c>
      <c r="B19" s="14">
        <v>25.883980731782312</v>
      </c>
      <c r="C19" s="14">
        <f t="shared" si="0"/>
        <v>2588.3980731782312</v>
      </c>
      <c r="D19" s="14">
        <f t="shared" si="1"/>
        <v>5.1767961463564625</v>
      </c>
      <c r="E19" s="14">
        <f t="shared" si="2"/>
        <v>19.316966937240149</v>
      </c>
    </row>
    <row r="20" spans="1:5" x14ac:dyDescent="0.3">
      <c r="A20" t="s">
        <v>57</v>
      </c>
      <c r="B20" s="14">
        <v>45.58650199856514</v>
      </c>
      <c r="C20" s="14">
        <f t="shared" si="0"/>
        <v>4558.6501998565136</v>
      </c>
      <c r="D20" s="14">
        <f t="shared" si="1"/>
        <v>9.1173003997130273</v>
      </c>
      <c r="E20" s="14">
        <f t="shared" si="2"/>
        <v>10.968158952308686</v>
      </c>
    </row>
    <row r="21" spans="1:5" x14ac:dyDescent="0.3">
      <c r="A21" t="s">
        <v>58</v>
      </c>
      <c r="B21" s="14">
        <v>70.668494414266689</v>
      </c>
      <c r="C21" s="14">
        <f t="shared" si="0"/>
        <v>7066.8494414266688</v>
      </c>
      <c r="D21" s="14">
        <f t="shared" si="1"/>
        <v>14.133698882853338</v>
      </c>
      <c r="E21" s="14">
        <f t="shared" si="2"/>
        <v>7.0752887003498843</v>
      </c>
    </row>
    <row r="22" spans="1:5" x14ac:dyDescent="0.3">
      <c r="A22" t="s">
        <v>59</v>
      </c>
      <c r="B22" s="14">
        <v>75.752024187762629</v>
      </c>
      <c r="C22" s="14">
        <f t="shared" si="0"/>
        <v>7575.2024187762627</v>
      </c>
      <c r="D22" s="14">
        <f t="shared" si="1"/>
        <v>15.150404837552525</v>
      </c>
      <c r="E22" s="14">
        <f t="shared" si="2"/>
        <v>6.6004836882071407</v>
      </c>
    </row>
    <row r="23" spans="1:5" x14ac:dyDescent="0.3">
      <c r="A23" t="s">
        <v>60</v>
      </c>
      <c r="B23" s="14">
        <v>25.529107307574051</v>
      </c>
      <c r="C23" s="14">
        <f t="shared" si="0"/>
        <v>2552.910730757405</v>
      </c>
      <c r="D23" s="14">
        <f t="shared" si="1"/>
        <v>5.1058214615148101</v>
      </c>
      <c r="E23" s="14">
        <f t="shared" si="2"/>
        <v>19.585487027650924</v>
      </c>
    </row>
    <row r="24" spans="1:5" x14ac:dyDescent="0.3">
      <c r="A24" t="s">
        <v>61</v>
      </c>
      <c r="B24" s="14">
        <v>34.023009121656244</v>
      </c>
      <c r="C24" s="14">
        <f t="shared" si="0"/>
        <v>3402.3009121656246</v>
      </c>
      <c r="D24" s="14">
        <f t="shared" si="1"/>
        <v>6.8046018243312494</v>
      </c>
      <c r="E24" s="14">
        <f t="shared" si="2"/>
        <v>14.695937041081448</v>
      </c>
    </row>
    <row r="25" spans="1:5" x14ac:dyDescent="0.3">
      <c r="A25" t="s">
        <v>62</v>
      </c>
      <c r="B25" s="14">
        <v>35.620580096341087</v>
      </c>
      <c r="C25" s="14">
        <f t="shared" si="0"/>
        <v>3562.0580096341087</v>
      </c>
      <c r="D25" s="14">
        <f t="shared" si="1"/>
        <v>7.1241160192682171</v>
      </c>
      <c r="E25" s="14">
        <f t="shared" si="2"/>
        <v>14.036829233203857</v>
      </c>
    </row>
    <row r="26" spans="1:5" x14ac:dyDescent="0.3">
      <c r="A26" t="s">
        <v>63</v>
      </c>
      <c r="B26" s="14">
        <v>40.000768678897202</v>
      </c>
      <c r="C26" s="14">
        <f t="shared" si="0"/>
        <v>4000.0768678897202</v>
      </c>
      <c r="D26" s="14">
        <f t="shared" si="1"/>
        <v>8.0001537357794401</v>
      </c>
      <c r="E26" s="14">
        <f t="shared" si="2"/>
        <v>12.499759792460686</v>
      </c>
    </row>
    <row r="27" spans="1:5" x14ac:dyDescent="0.3">
      <c r="A27" t="s">
        <v>64</v>
      </c>
      <c r="B27" s="14">
        <v>44.275904478835713</v>
      </c>
      <c r="C27" s="14">
        <f t="shared" si="0"/>
        <v>4427.590447883571</v>
      </c>
      <c r="D27" s="14">
        <f t="shared" si="1"/>
        <v>8.8551808957671412</v>
      </c>
      <c r="E27" s="14">
        <f t="shared" si="2"/>
        <v>11.292824074074074</v>
      </c>
    </row>
    <row r="28" spans="1:5" x14ac:dyDescent="0.3">
      <c r="A28" t="s">
        <v>65</v>
      </c>
      <c r="B28" s="14">
        <v>14.37173311468689</v>
      </c>
      <c r="C28" s="14">
        <f t="shared" si="0"/>
        <v>1437.173311468689</v>
      </c>
      <c r="D28" s="14">
        <f t="shared" si="1"/>
        <v>2.8743466229373782</v>
      </c>
      <c r="E28" s="14">
        <f t="shared" si="2"/>
        <v>34.79051524335889</v>
      </c>
    </row>
    <row r="29" spans="1:5" x14ac:dyDescent="0.3">
      <c r="A29" t="s">
        <v>66</v>
      </c>
      <c r="B29" s="14">
        <v>8.3183867992210718</v>
      </c>
      <c r="C29" s="14">
        <f t="shared" si="0"/>
        <v>831.83867992210719</v>
      </c>
      <c r="D29" s="14">
        <f t="shared" si="1"/>
        <v>1.6636773598442143</v>
      </c>
      <c r="E29" s="14">
        <f t="shared" si="2"/>
        <v>60.107808409055913</v>
      </c>
    </row>
    <row r="30" spans="1:5" x14ac:dyDescent="0.3">
      <c r="A30" t="s">
        <v>67</v>
      </c>
      <c r="B30" s="14">
        <v>18.169006866864816</v>
      </c>
      <c r="C30" s="14">
        <f t="shared" si="0"/>
        <v>1816.9006866864815</v>
      </c>
      <c r="D30" s="14">
        <f t="shared" si="1"/>
        <v>3.6338013733729633</v>
      </c>
      <c r="E30" s="14">
        <f t="shared" si="2"/>
        <v>27.519390777041316</v>
      </c>
    </row>
    <row r="31" spans="1:5" x14ac:dyDescent="0.3">
      <c r="A31" t="s">
        <v>68</v>
      </c>
      <c r="B31" s="14">
        <v>31.082812339858563</v>
      </c>
      <c r="C31" s="14">
        <f t="shared" si="0"/>
        <v>3108.2812339858565</v>
      </c>
      <c r="D31" s="14">
        <f t="shared" si="1"/>
        <v>6.2165624679717126</v>
      </c>
      <c r="E31" s="14">
        <f t="shared" si="2"/>
        <v>16.08606050614129</v>
      </c>
    </row>
    <row r="32" spans="1:5" x14ac:dyDescent="0.3">
      <c r="A32" t="s">
        <v>69</v>
      </c>
      <c r="B32" s="14">
        <v>21.424361996515323</v>
      </c>
      <c r="C32" s="14">
        <f t="shared" si="0"/>
        <v>2142.4361996515322</v>
      </c>
      <c r="D32" s="14">
        <f t="shared" si="1"/>
        <v>4.2848723993030644</v>
      </c>
      <c r="E32" s="14">
        <f t="shared" si="2"/>
        <v>23.337917837708545</v>
      </c>
    </row>
    <row r="33" spans="1:5" x14ac:dyDescent="0.3">
      <c r="A33" t="s">
        <v>70</v>
      </c>
      <c r="B33" s="14">
        <v>40.673362713948961</v>
      </c>
      <c r="C33" s="14">
        <f t="shared" si="0"/>
        <v>4067.3362713948964</v>
      </c>
      <c r="D33" s="14">
        <f t="shared" si="1"/>
        <v>8.1346725427897919</v>
      </c>
      <c r="E33" s="14">
        <f t="shared" si="2"/>
        <v>12.293057830414515</v>
      </c>
    </row>
    <row r="34" spans="1:5" x14ac:dyDescent="0.3">
      <c r="A34" t="s">
        <v>71</v>
      </c>
      <c r="B34" s="14">
        <v>63.080352567387521</v>
      </c>
      <c r="C34" s="14">
        <f t="shared" si="0"/>
        <v>6308.0352567387517</v>
      </c>
      <c r="D34" s="14">
        <f t="shared" si="1"/>
        <v>12.616070513477503</v>
      </c>
      <c r="E34" s="14">
        <f t="shared" si="2"/>
        <v>7.9263983102481825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15" zoomScale="60" zoomScaleNormal="60" workbookViewId="0">
      <selection activeCell="F37" sqref="F37:F40"/>
    </sheetView>
  </sheetViews>
  <sheetFormatPr defaultRowHeight="14.4" x14ac:dyDescent="0.3"/>
  <cols>
    <col min="1" max="1" width="16" customWidth="1"/>
    <col min="2" max="2" width="20" bestFit="1" customWidth="1"/>
    <col min="4" max="4" width="16.5546875" bestFit="1" customWidth="1"/>
    <col min="6" max="6" width="24" bestFit="1" customWidth="1"/>
    <col min="7" max="7" width="16.33203125" bestFit="1" customWidth="1"/>
    <col min="9" max="9" width="16" bestFit="1" customWidth="1"/>
    <col min="10" max="10" width="9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t="15" thickBot="1" x14ac:dyDescent="0.35"/>
    <row r="3" spans="1:3" x14ac:dyDescent="0.3">
      <c r="A3" t="s">
        <v>3</v>
      </c>
      <c r="B3" s="3"/>
      <c r="C3" s="4"/>
    </row>
    <row r="4" spans="1:3" x14ac:dyDescent="0.3">
      <c r="B4" s="5">
        <v>1000000000</v>
      </c>
      <c r="C4" s="6">
        <v>12.370620000000001</v>
      </c>
    </row>
    <row r="5" spans="1:3" x14ac:dyDescent="0.3">
      <c r="B5" s="5">
        <v>1000000000</v>
      </c>
      <c r="C5" s="6">
        <v>12.549720000000001</v>
      </c>
    </row>
    <row r="6" spans="1:3" x14ac:dyDescent="0.3">
      <c r="B6" s="5">
        <v>1000000000</v>
      </c>
      <c r="C6" s="6">
        <v>13.11157</v>
      </c>
    </row>
    <row r="7" spans="1:3" x14ac:dyDescent="0.3">
      <c r="B7" s="5">
        <v>100000000</v>
      </c>
      <c r="C7" s="6">
        <v>10.46186</v>
      </c>
    </row>
    <row r="8" spans="1:3" x14ac:dyDescent="0.3">
      <c r="B8" s="5">
        <v>100000000</v>
      </c>
      <c r="C8" s="6">
        <v>9.9286799999999999</v>
      </c>
    </row>
    <row r="9" spans="1:3" x14ac:dyDescent="0.3">
      <c r="B9" s="5">
        <v>100000000</v>
      </c>
      <c r="C9" s="6">
        <v>9.7397799999999997</v>
      </c>
    </row>
    <row r="10" spans="1:3" x14ac:dyDescent="0.3">
      <c r="B10" s="5">
        <v>1000000</v>
      </c>
      <c r="C10" s="6">
        <v>18.31043</v>
      </c>
    </row>
    <row r="11" spans="1:3" x14ac:dyDescent="0.3">
      <c r="B11" s="5">
        <v>1000000</v>
      </c>
      <c r="C11" s="6">
        <v>18.40551</v>
      </c>
    </row>
    <row r="12" spans="1:3" x14ac:dyDescent="0.3">
      <c r="B12" s="5">
        <v>1000000</v>
      </c>
      <c r="C12" s="6">
        <v>18.395060000000001</v>
      </c>
    </row>
    <row r="13" spans="1:3" x14ac:dyDescent="0.3">
      <c r="B13" s="5">
        <v>100000</v>
      </c>
      <c r="C13" s="6">
        <v>22.526299999999999</v>
      </c>
    </row>
    <row r="14" spans="1:3" x14ac:dyDescent="0.3">
      <c r="B14" s="5">
        <v>100000</v>
      </c>
      <c r="C14" s="6">
        <v>22.3324</v>
      </c>
    </row>
    <row r="15" spans="1:3" x14ac:dyDescent="0.3">
      <c r="B15" s="5">
        <v>100000</v>
      </c>
      <c r="C15" s="6">
        <v>22.682369999999999</v>
      </c>
    </row>
    <row r="16" spans="1:3" x14ac:dyDescent="0.3">
      <c r="B16" s="5">
        <v>10000</v>
      </c>
      <c r="C16" s="6">
        <v>32.648130000000002</v>
      </c>
    </row>
    <row r="17" spans="1:10" x14ac:dyDescent="0.3">
      <c r="B17" s="5">
        <v>10000</v>
      </c>
      <c r="C17" s="6">
        <v>31.514749999999999</v>
      </c>
    </row>
    <row r="18" spans="1:10" x14ac:dyDescent="0.3">
      <c r="B18" s="5">
        <v>10000</v>
      </c>
      <c r="C18" s="6">
        <v>32.488990000000001</v>
      </c>
    </row>
    <row r="19" spans="1:10" x14ac:dyDescent="0.3">
      <c r="B19" s="5">
        <v>1000</v>
      </c>
      <c r="C19" s="6">
        <v>29.59948</v>
      </c>
    </row>
    <row r="20" spans="1:10" x14ac:dyDescent="0.3">
      <c r="B20" s="5">
        <v>1000</v>
      </c>
      <c r="C20" s="6">
        <v>29.26455</v>
      </c>
    </row>
    <row r="21" spans="1:10" x14ac:dyDescent="0.3">
      <c r="B21" s="5">
        <v>1000</v>
      </c>
      <c r="C21" s="6">
        <v>29.200310000000002</v>
      </c>
    </row>
    <row r="22" spans="1:10" x14ac:dyDescent="0.3">
      <c r="B22" s="7">
        <v>100</v>
      </c>
      <c r="C22" s="6">
        <v>31.728529999999999</v>
      </c>
    </row>
    <row r="23" spans="1:10" x14ac:dyDescent="0.3">
      <c r="B23" s="7">
        <v>100</v>
      </c>
      <c r="C23" s="6">
        <v>31.888839999999998</v>
      </c>
    </row>
    <row r="24" spans="1:10" ht="15" thickBot="1" x14ac:dyDescent="0.35">
      <c r="B24" s="8">
        <v>100</v>
      </c>
      <c r="C24" s="9">
        <v>32.53593</v>
      </c>
    </row>
    <row r="25" spans="1:10" ht="15" thickBot="1" x14ac:dyDescent="0.35"/>
    <row r="26" spans="1:10" x14ac:dyDescent="0.3">
      <c r="A26" t="s">
        <v>4</v>
      </c>
      <c r="B26" t="s">
        <v>1</v>
      </c>
      <c r="C26" t="s">
        <v>2</v>
      </c>
      <c r="D26" t="s">
        <v>78</v>
      </c>
      <c r="E26" s="3" t="s">
        <v>72</v>
      </c>
      <c r="F26" s="10" t="s">
        <v>1</v>
      </c>
      <c r="G26" s="10" t="s">
        <v>79</v>
      </c>
      <c r="H26" s="4" t="s">
        <v>2</v>
      </c>
      <c r="I26" s="16" t="s">
        <v>77</v>
      </c>
      <c r="J26" s="15" t="s">
        <v>79</v>
      </c>
    </row>
    <row r="27" spans="1:10" x14ac:dyDescent="0.3">
      <c r="A27" t="s">
        <v>5</v>
      </c>
      <c r="B27" s="1">
        <v>111.26402</v>
      </c>
      <c r="C27">
        <v>33.37106</v>
      </c>
      <c r="D27" s="1">
        <f>B27/'DNA extract'!$E$2</f>
        <v>16.09063378297633</v>
      </c>
      <c r="E27" s="7" t="s">
        <v>5</v>
      </c>
      <c r="F27" s="2">
        <f>AVERAGE(B27:B29)</f>
        <v>204.21822</v>
      </c>
      <c r="G27" s="2">
        <f>_xlfn.STDEV.S(B27:B29)</f>
        <v>103.48379878987046</v>
      </c>
      <c r="H27" s="11">
        <v>32.612900000000003</v>
      </c>
      <c r="I27" s="17">
        <f>F27/'DNA extract'!E2</f>
        <v>29.533362086245777</v>
      </c>
      <c r="J27" s="1">
        <v>14.965483979448299</v>
      </c>
    </row>
    <row r="28" spans="1:10" x14ac:dyDescent="0.3">
      <c r="A28" t="s">
        <v>5</v>
      </c>
      <c r="B28" s="1">
        <v>315.72250000000003</v>
      </c>
      <c r="C28">
        <v>31.845549999999999</v>
      </c>
      <c r="D28" s="1">
        <f>B28/'DNA extract'!$E$2</f>
        <v>45.658741474069913</v>
      </c>
      <c r="E28" s="7" t="s">
        <v>8</v>
      </c>
      <c r="F28" s="2">
        <f>AVERAGE(B30:B32)</f>
        <v>544662.45733</v>
      </c>
      <c r="G28" s="2">
        <f>_xlfn.STDEV.S(B30:B32)</f>
        <v>34713.651522789623</v>
      </c>
      <c r="H28" s="11">
        <v>20.946206666666669</v>
      </c>
      <c r="I28" s="17">
        <f>F28/'DNA extract'!E3</f>
        <v>37387.278958365023</v>
      </c>
      <c r="J28" s="2">
        <v>2382.850067376075</v>
      </c>
    </row>
    <row r="29" spans="1:10" x14ac:dyDescent="0.3">
      <c r="A29" t="s">
        <v>5</v>
      </c>
      <c r="B29" s="1">
        <v>185.66813999999999</v>
      </c>
      <c r="C29">
        <v>32.62209</v>
      </c>
      <c r="D29" s="1">
        <f>B29/'DNA extract'!$E$2</f>
        <v>26.850711001691099</v>
      </c>
      <c r="E29" s="7" t="s">
        <v>11</v>
      </c>
      <c r="F29" s="2">
        <f>AVERAGE(B33:B35)</f>
        <v>375640.28079666663</v>
      </c>
      <c r="G29" s="2">
        <f>_xlfn.STDEV.S(B33:B35)</f>
        <v>47144.44892887833</v>
      </c>
      <c r="H29" s="11">
        <v>21.495616666666667</v>
      </c>
      <c r="I29" s="17">
        <f>F29/'DNA extract'!E4</f>
        <v>19359.507553408203</v>
      </c>
      <c r="J29" s="2">
        <v>2429.7003324675884</v>
      </c>
    </row>
    <row r="30" spans="1:10" x14ac:dyDescent="0.3">
      <c r="A30" t="s">
        <v>8</v>
      </c>
      <c r="B30" s="1">
        <v>564535.59543999995</v>
      </c>
      <c r="C30">
        <v>20.891760000000001</v>
      </c>
      <c r="D30" s="1">
        <f>B30/'DNA extract'!$E$3</f>
        <v>38751.431284815</v>
      </c>
      <c r="E30" s="7" t="s">
        <v>14</v>
      </c>
      <c r="F30" s="2">
        <f>AVERAGE(B36:B38)</f>
        <v>336015.04483666667</v>
      </c>
      <c r="G30" s="2">
        <f>_xlfn.STDEV.S(B36:B38)</f>
        <v>28531.619016774144</v>
      </c>
      <c r="H30" s="11">
        <v>21.654303333333331</v>
      </c>
      <c r="I30" s="17">
        <f>F30/'DNA extract'!E5</f>
        <v>20542.479680749377</v>
      </c>
      <c r="J30" s="2">
        <v>1744.2975036902517</v>
      </c>
    </row>
    <row r="31" spans="1:10" x14ac:dyDescent="0.3">
      <c r="A31" t="s">
        <v>8</v>
      </c>
      <c r="B31" s="1">
        <v>564872.71875999996</v>
      </c>
      <c r="C31">
        <v>20.890879999999999</v>
      </c>
      <c r="D31" s="1">
        <f>B31/'DNA extract'!$E$3</f>
        <v>38774.572449473199</v>
      </c>
      <c r="E31" s="7" t="s">
        <v>17</v>
      </c>
      <c r="F31" s="2">
        <f>AVERAGE(B39:B41)</f>
        <v>169042.78145000001</v>
      </c>
      <c r="G31" s="2">
        <f>_xlfn.STDEV.S(B39:B41)</f>
        <v>6617.0598754673474</v>
      </c>
      <c r="H31" s="11">
        <v>22.656276666666667</v>
      </c>
      <c r="I31" s="17">
        <f>F31/'DNA extract'!E6</f>
        <v>9317.9700659368918</v>
      </c>
      <c r="J31" s="2">
        <v>364.74533437770123</v>
      </c>
    </row>
    <row r="32" spans="1:10" x14ac:dyDescent="0.3">
      <c r="A32" t="s">
        <v>8</v>
      </c>
      <c r="B32" s="1">
        <v>504579.05778999999</v>
      </c>
      <c r="C32">
        <v>21.055980000000002</v>
      </c>
      <c r="D32" s="1">
        <f>B32/'DNA extract'!$E$3</f>
        <v>34635.833140806855</v>
      </c>
      <c r="E32" s="7" t="s">
        <v>20</v>
      </c>
      <c r="F32" s="2">
        <f>AVERAGE(B42:B44)</f>
        <v>757100.97664333321</v>
      </c>
      <c r="G32" s="2">
        <f>_xlfn.STDEV.S(B42:B44)</f>
        <v>93669.468409213121</v>
      </c>
      <c r="H32" s="11">
        <v>20.469666666666669</v>
      </c>
      <c r="I32" s="17">
        <f>F32/'DNA extract'!E7</f>
        <v>36347.75289373305</v>
      </c>
      <c r="J32" s="2">
        <v>4496.9889043338044</v>
      </c>
    </row>
    <row r="33" spans="1:10" x14ac:dyDescent="0.3">
      <c r="A33" t="s">
        <v>11</v>
      </c>
      <c r="B33" s="1">
        <v>389762.62208</v>
      </c>
      <c r="C33">
        <v>21.433630000000001</v>
      </c>
      <c r="D33" s="1">
        <f>B33/'DNA extract'!$E$4</f>
        <v>20087.335709022038</v>
      </c>
      <c r="E33" s="7" t="s">
        <v>23</v>
      </c>
      <c r="F33" s="2">
        <f>AVERAGE(B45:B47)</f>
        <v>61612.703589999997</v>
      </c>
      <c r="G33" s="2">
        <f>_xlfn.STDEV.S(B45:B47)</f>
        <v>10523.448965046166</v>
      </c>
      <c r="H33" s="11">
        <v>24.146959999999996</v>
      </c>
      <c r="I33" s="17">
        <f>F33/'DNA extract'!E8</f>
        <v>3951.9083964550318</v>
      </c>
      <c r="J33" s="2">
        <v>674.98590228041462</v>
      </c>
    </row>
    <row r="34" spans="1:10" x14ac:dyDescent="0.3">
      <c r="A34" t="s">
        <v>11</v>
      </c>
      <c r="B34" s="1">
        <v>414109.52496000001</v>
      </c>
      <c r="C34">
        <v>21.344999999999999</v>
      </c>
      <c r="D34" s="1">
        <f>B34/'DNA extract'!$E$4</f>
        <v>21342.110753934205</v>
      </c>
      <c r="E34" s="7" t="s">
        <v>26</v>
      </c>
      <c r="F34" s="2">
        <f>AVERAGE(B48:B50)</f>
        <v>113016.29894000001</v>
      </c>
      <c r="G34" s="2">
        <v>31714.780989972551</v>
      </c>
      <c r="H34" s="11">
        <v>23.2867</v>
      </c>
      <c r="I34" s="17">
        <f>F34/'DNA extract'!E9</f>
        <v>5307.6656330615451</v>
      </c>
      <c r="J34" s="2">
        <v>1489.4440421369479</v>
      </c>
    </row>
    <row r="35" spans="1:10" x14ac:dyDescent="0.3">
      <c r="A35" t="s">
        <v>11</v>
      </c>
      <c r="B35" s="1">
        <v>323048.69534999999</v>
      </c>
      <c r="C35">
        <v>21.708220000000001</v>
      </c>
      <c r="D35" s="1">
        <f>B35/'DNA extract'!$E$4</f>
        <v>16649.076197268372</v>
      </c>
      <c r="E35" s="7" t="s">
        <v>6</v>
      </c>
      <c r="F35" s="2">
        <f>AVERAGE(B51:B53)</f>
        <v>305803.94288666669</v>
      </c>
      <c r="G35" s="2">
        <v>7523.0920408658531</v>
      </c>
      <c r="H35" s="11">
        <v>21.788756666666668</v>
      </c>
      <c r="I35" s="17">
        <f>F35/'DNA extract'!E10</f>
        <v>12428.672086882001</v>
      </c>
      <c r="J35" s="2">
        <v>305.75813762481852</v>
      </c>
    </row>
    <row r="36" spans="1:10" x14ac:dyDescent="0.3">
      <c r="A36" t="s">
        <v>14</v>
      </c>
      <c r="B36" s="1">
        <v>354649.30420000001</v>
      </c>
      <c r="C36">
        <v>21.571719999999999</v>
      </c>
      <c r="D36" s="1">
        <f>B36/'DNA extract'!$E$5</f>
        <v>21681.696213518502</v>
      </c>
      <c r="E36" s="7" t="s">
        <v>9</v>
      </c>
      <c r="F36" s="2">
        <f>AVERAGE(B54:B56)</f>
        <v>204704.03748333335</v>
      </c>
      <c r="G36" s="2">
        <v>7195.5997567664008</v>
      </c>
      <c r="H36" s="11">
        <v>22.376156666666663</v>
      </c>
      <c r="I36" s="17">
        <f>F36/'DNA extract'!E11</f>
        <v>15194.92663188523</v>
      </c>
      <c r="J36" s="2">
        <v>534.12043905278995</v>
      </c>
    </row>
    <row r="37" spans="1:10" x14ac:dyDescent="0.3">
      <c r="A37" t="s">
        <v>14</v>
      </c>
      <c r="B37" s="1">
        <v>350227.18559000001</v>
      </c>
      <c r="C37">
        <v>21.590070000000001</v>
      </c>
      <c r="D37" s="1">
        <f>B37/'DNA extract'!$E$5</f>
        <v>21411.347361323667</v>
      </c>
      <c r="E37" s="7" t="s">
        <v>12</v>
      </c>
      <c r="F37" s="2">
        <f>AVERAGE(B57:B59)</f>
        <v>66433.621133333319</v>
      </c>
      <c r="G37" s="2">
        <v>11593.676617822508</v>
      </c>
      <c r="H37" s="11">
        <v>24.037693333333333</v>
      </c>
      <c r="I37" s="17">
        <f>F37/'DNA extract'!E12</f>
        <v>4840.5577640888578</v>
      </c>
      <c r="J37" s="2">
        <v>844.750901867935</v>
      </c>
    </row>
    <row r="38" spans="1:10" x14ac:dyDescent="0.3">
      <c r="A38" t="s">
        <v>14</v>
      </c>
      <c r="B38" s="1">
        <v>303168.64471999998</v>
      </c>
      <c r="C38">
        <v>21.801120000000001</v>
      </c>
      <c r="D38" s="1">
        <f>B38/'DNA extract'!$E$5</f>
        <v>18534.395467405964</v>
      </c>
      <c r="E38" s="7" t="s">
        <v>15</v>
      </c>
      <c r="F38" s="2">
        <f>AVERAGE(B60:B62)</f>
        <v>79244.187913333342</v>
      </c>
      <c r="G38" s="2">
        <v>8883.260954304511</v>
      </c>
      <c r="H38" s="11">
        <v>23.770103333333328</v>
      </c>
      <c r="I38" s="17">
        <f>F38/'DNA extract'!E13</f>
        <v>7447.4673784799479</v>
      </c>
      <c r="J38" s="2">
        <v>834.8599173489165</v>
      </c>
    </row>
    <row r="39" spans="1:10" x14ac:dyDescent="0.3">
      <c r="A39" t="s">
        <v>17</v>
      </c>
      <c r="B39" s="1">
        <v>161923.22898000001</v>
      </c>
      <c r="C39">
        <v>22.71846</v>
      </c>
      <c r="D39" s="1">
        <f>B39/'DNA extract'!$E$6</f>
        <v>8925.5263529946187</v>
      </c>
      <c r="E39" s="7" t="s">
        <v>18</v>
      </c>
      <c r="F39" s="2">
        <f>AVERAGE(B63:B65)</f>
        <v>1213127.6321166668</v>
      </c>
      <c r="G39" s="2">
        <v>115172.69175027619</v>
      </c>
      <c r="H39" s="11">
        <v>19.777310000000003</v>
      </c>
      <c r="I39" s="17">
        <f>F39/'DNA extract'!E14</f>
        <v>185752.00924377344</v>
      </c>
      <c r="J39" s="2">
        <v>17635.043779606323</v>
      </c>
    </row>
    <row r="40" spans="1:10" x14ac:dyDescent="0.3">
      <c r="A40" t="s">
        <v>17</v>
      </c>
      <c r="B40" s="1">
        <v>170200.58747999999</v>
      </c>
      <c r="C40">
        <v>22.64554</v>
      </c>
      <c r="D40" s="1">
        <f>B40/'DNA extract'!$E$6</f>
        <v>9381.7906079154436</v>
      </c>
      <c r="E40" s="7" t="s">
        <v>21</v>
      </c>
      <c r="F40" s="2">
        <f>AVERAGE(B66:B68)</f>
        <v>17783.55848</v>
      </c>
      <c r="G40" s="2">
        <v>3701.1206390300958</v>
      </c>
      <c r="H40" s="11">
        <v>25.969683333333336</v>
      </c>
      <c r="I40" s="17">
        <f>F40/'DNA extract'!E15</f>
        <v>719.4895674879574</v>
      </c>
      <c r="J40" s="2">
        <v>149.74042966661082</v>
      </c>
    </row>
    <row r="41" spans="1:10" x14ac:dyDescent="0.3">
      <c r="A41" t="s">
        <v>17</v>
      </c>
      <c r="B41" s="1">
        <v>175004.52789</v>
      </c>
      <c r="C41">
        <v>22.60483</v>
      </c>
      <c r="D41" s="1">
        <f>B41/'DNA extract'!$E$6</f>
        <v>9646.5932369006096</v>
      </c>
      <c r="E41" s="7" t="s">
        <v>24</v>
      </c>
      <c r="F41" s="2">
        <f>AVERAGE(B69:B71)</f>
        <v>5822.9933033333327</v>
      </c>
      <c r="G41" s="2">
        <v>1355.9664809593355</v>
      </c>
      <c r="H41" s="11">
        <v>27.610433333333333</v>
      </c>
      <c r="I41" s="17">
        <f>F41/'DNA extract'!E16</f>
        <v>328.52436595802163</v>
      </c>
      <c r="J41" s="2">
        <v>76.501552588509668</v>
      </c>
    </row>
    <row r="42" spans="1:10" x14ac:dyDescent="0.3">
      <c r="A42" t="s">
        <v>20</v>
      </c>
      <c r="B42" s="1">
        <v>864015.36774999998</v>
      </c>
      <c r="C42">
        <v>20.269259999999999</v>
      </c>
      <c r="D42" s="1">
        <f>B42/'DNA extract'!$E$7</f>
        <v>41480.618903176568</v>
      </c>
      <c r="E42" s="7" t="s">
        <v>27</v>
      </c>
      <c r="F42" s="2">
        <f>AVERAGE(B72:B74)</f>
        <v>82943.224693333337</v>
      </c>
      <c r="G42" s="2">
        <v>7085.2715546135032</v>
      </c>
      <c r="H42" s="11">
        <v>23.700396666666666</v>
      </c>
      <c r="I42" s="17">
        <f>F42/'DNA extract'!E17</f>
        <v>10160.481268226846</v>
      </c>
      <c r="J42" s="2">
        <v>867.94031914142909</v>
      </c>
    </row>
    <row r="43" spans="1:10" x14ac:dyDescent="0.3">
      <c r="A43" t="s">
        <v>20</v>
      </c>
      <c r="B43" s="1">
        <v>717819.60708999995</v>
      </c>
      <c r="C43">
        <v>20.540400000000002</v>
      </c>
      <c r="D43" s="1">
        <f>B43/'DNA extract'!$E$7</f>
        <v>34461.888844023088</v>
      </c>
      <c r="E43" s="7" t="s">
        <v>7</v>
      </c>
      <c r="F43" s="2">
        <f>AVERAGE(B75:B77)</f>
        <v>32607.790296666662</v>
      </c>
      <c r="G43" s="2">
        <v>4937.9508245511115</v>
      </c>
      <c r="H43" s="11">
        <v>25.074470000000002</v>
      </c>
      <c r="I43" s="17">
        <f>F43/'DNA extract'!E18</f>
        <v>5051.584034326791</v>
      </c>
      <c r="J43" s="2">
        <v>764.98509468587713</v>
      </c>
    </row>
    <row r="44" spans="1:10" x14ac:dyDescent="0.3">
      <c r="A44" t="s">
        <v>20</v>
      </c>
      <c r="B44" s="1">
        <v>689467.95508999994</v>
      </c>
      <c r="C44">
        <v>20.599340000000002</v>
      </c>
      <c r="D44" s="1">
        <f>B44/'DNA extract'!$E$7</f>
        <v>33100.750933999509</v>
      </c>
      <c r="E44" s="7" t="s">
        <v>10</v>
      </c>
      <c r="F44" s="2">
        <f>AVERAGE(B78:B80)</f>
        <v>10840.343326666667</v>
      </c>
      <c r="G44" s="2">
        <v>570.37079843078459</v>
      </c>
      <c r="H44" s="11">
        <v>26.674636666666668</v>
      </c>
      <c r="I44" s="17">
        <f>F44/'DNA extract'!E19</f>
        <v>561.18247558668997</v>
      </c>
      <c r="J44" s="2">
        <v>29.526933513107394</v>
      </c>
    </row>
    <row r="45" spans="1:10" x14ac:dyDescent="0.3">
      <c r="A45" t="s">
        <v>23</v>
      </c>
      <c r="B45" s="1">
        <v>69893.801800000001</v>
      </c>
      <c r="C45">
        <v>23.947320000000001</v>
      </c>
      <c r="D45" s="1">
        <f>B45/'DNA extract'!$E$8</f>
        <v>4483.0673886937584</v>
      </c>
      <c r="E45" s="7" t="s">
        <v>13</v>
      </c>
      <c r="F45" s="2">
        <f>AVERAGE(B81:B83)</f>
        <v>40892.120513333328</v>
      </c>
      <c r="G45" s="2">
        <v>12718.107331384046</v>
      </c>
      <c r="H45" s="11">
        <v>24.786176666666666</v>
      </c>
      <c r="I45" s="17">
        <f>F45/'DNA extract'!E20</f>
        <v>3728.2574670132722</v>
      </c>
      <c r="J45" s="2">
        <v>1159.5480505602068</v>
      </c>
    </row>
    <row r="46" spans="1:10" x14ac:dyDescent="0.3">
      <c r="A46" t="s">
        <v>23</v>
      </c>
      <c r="B46" s="1">
        <v>65173.487970000002</v>
      </c>
      <c r="C46">
        <v>24.049589999999998</v>
      </c>
      <c r="D46" s="1">
        <f>B46/'DNA extract'!$E$8</f>
        <v>4180.3011283002206</v>
      </c>
      <c r="E46" s="7" t="s">
        <v>16</v>
      </c>
      <c r="F46" s="2">
        <f>AVERAGE(B84:B86)</f>
        <v>26523.991636666662</v>
      </c>
      <c r="G46" s="2">
        <v>1804.5820943367519</v>
      </c>
      <c r="H46" s="11">
        <v>25.366743333333332</v>
      </c>
      <c r="I46" s="17">
        <f>F46/'DNA extract'!E21</f>
        <v>3748.8211096396685</v>
      </c>
      <c r="J46" s="2">
        <v>255.0541993074448</v>
      </c>
    </row>
    <row r="47" spans="1:10" x14ac:dyDescent="0.3">
      <c r="A47" t="s">
        <v>23</v>
      </c>
      <c r="B47" s="1">
        <v>49770.821000000004</v>
      </c>
      <c r="C47">
        <v>24.44397</v>
      </c>
      <c r="D47" s="1">
        <f>B47/'DNA extract'!$E$8</f>
        <v>3192.3566723711183</v>
      </c>
      <c r="E47" s="7" t="s">
        <v>19</v>
      </c>
      <c r="F47" s="2">
        <f>AVERAGE(B87:B89)</f>
        <v>38911.66990666667</v>
      </c>
      <c r="G47" s="2">
        <v>3954.5597535229358</v>
      </c>
      <c r="H47" s="11">
        <v>24.808909999999997</v>
      </c>
      <c r="I47" s="17">
        <f>F47/'DNA extract'!E22</f>
        <v>5895.2755199120975</v>
      </c>
      <c r="J47" s="2">
        <v>599.13181220164415</v>
      </c>
    </row>
    <row r="48" spans="1:10" x14ac:dyDescent="0.3">
      <c r="A48" t="s">
        <v>26</v>
      </c>
      <c r="B48" s="1">
        <v>78575.251759999999</v>
      </c>
      <c r="C48">
        <v>23.776070000000001</v>
      </c>
      <c r="D48" s="1">
        <f>B48/'DNA extract'!$E$9</f>
        <v>3690.1859934125237</v>
      </c>
      <c r="E48" s="7" t="s">
        <v>22</v>
      </c>
      <c r="F48" s="2">
        <f>AVERAGE(B90:B92)</f>
        <v>10828.85548</v>
      </c>
      <c r="G48" s="2">
        <v>1812.2343535006271</v>
      </c>
      <c r="H48" s="11">
        <v>26.688336666666668</v>
      </c>
      <c r="I48" s="17">
        <f>F48/'DNA extract'!E23</f>
        <v>552.90202713426265</v>
      </c>
      <c r="J48" s="2">
        <v>92.529450553979672</v>
      </c>
    </row>
    <row r="49" spans="1:10" x14ac:dyDescent="0.3">
      <c r="A49" t="s">
        <v>26</v>
      </c>
      <c r="B49" s="1">
        <v>141015.87792</v>
      </c>
      <c r="C49">
        <v>22.920680000000001</v>
      </c>
      <c r="D49" s="1">
        <f>B49/'DNA extract'!$E$9</f>
        <v>6622.6299743662994</v>
      </c>
      <c r="E49" s="7" t="s">
        <v>25</v>
      </c>
      <c r="F49" s="2">
        <f>AVERAGE(B93:B95)</f>
        <v>15243.4854</v>
      </c>
      <c r="G49" s="2">
        <v>1323.4608350048256</v>
      </c>
      <c r="H49" s="11">
        <v>26.178380000000001</v>
      </c>
      <c r="I49" s="17">
        <f>F49/'DNA extract'!E24</f>
        <v>1037.2584856200676</v>
      </c>
      <c r="J49" s="2">
        <v>90.0562401230479</v>
      </c>
    </row>
    <row r="50" spans="1:10" x14ac:dyDescent="0.3">
      <c r="A50" t="s">
        <v>26</v>
      </c>
      <c r="B50" s="1">
        <v>119457.76714</v>
      </c>
      <c r="C50">
        <v>23.163350000000001</v>
      </c>
      <c r="D50" s="1">
        <f>B50/'DNA extract'!$E$9</f>
        <v>5610.18093140581</v>
      </c>
      <c r="E50" s="7" t="s">
        <v>28</v>
      </c>
      <c r="F50" s="2">
        <f>AVERAGE(B96:B98)</f>
        <v>2702.749256666667</v>
      </c>
      <c r="G50" s="2">
        <v>1571.9188934317733</v>
      </c>
      <c r="H50" s="11">
        <v>28.868983333333333</v>
      </c>
      <c r="I50" s="17">
        <f>F50/'DNA extract'!E25</f>
        <v>192.54699275484268</v>
      </c>
      <c r="J50" s="2">
        <v>111.98532569687661</v>
      </c>
    </row>
    <row r="51" spans="1:10" x14ac:dyDescent="0.3">
      <c r="A51" t="s">
        <v>6</v>
      </c>
      <c r="B51" s="1">
        <v>314274.43709999998</v>
      </c>
      <c r="C51">
        <v>21.7485</v>
      </c>
      <c r="D51" s="1">
        <f>B51/'DNA extract'!$E$10</f>
        <v>12772.935126781285</v>
      </c>
      <c r="E51" s="7" t="s">
        <v>30</v>
      </c>
      <c r="F51" s="2">
        <f>AVERAGE(B99:B101)</f>
        <v>25150.834426666668</v>
      </c>
      <c r="G51" s="2">
        <v>1254.3752729587422</v>
      </c>
      <c r="H51" s="11">
        <v>25.382136666666668</v>
      </c>
      <c r="I51" s="17">
        <f>F51/'DNA extract'!E26</f>
        <v>2012.1054199646751</v>
      </c>
      <c r="J51" s="2">
        <v>100.35195026030227</v>
      </c>
    </row>
    <row r="52" spans="1:10" x14ac:dyDescent="0.3">
      <c r="A52" t="s">
        <v>6</v>
      </c>
      <c r="B52" s="1">
        <v>303237.51562999998</v>
      </c>
      <c r="C52">
        <v>21.800789999999999</v>
      </c>
      <c r="D52" s="1">
        <f>B52/'DNA extract'!$E$10</f>
        <v>12324.365770531567</v>
      </c>
      <c r="E52" s="7" t="s">
        <v>32</v>
      </c>
      <c r="F52" s="2">
        <f>AVERAGE(B102:B104)</f>
        <v>20816.761716666668</v>
      </c>
      <c r="G52" s="2">
        <v>327.83186537649578</v>
      </c>
      <c r="H52" s="11">
        <v>25.656876666666665</v>
      </c>
      <c r="I52" s="17">
        <f>F52/'DNA extract'!E27</f>
        <v>1843.3619066516349</v>
      </c>
      <c r="J52" s="2">
        <v>29.030104713056417</v>
      </c>
    </row>
    <row r="53" spans="1:10" x14ac:dyDescent="0.3">
      <c r="A53" t="s">
        <v>6</v>
      </c>
      <c r="B53" s="1">
        <v>299899.87592999998</v>
      </c>
      <c r="C53">
        <v>21.816980000000001</v>
      </c>
      <c r="D53" s="1">
        <f>B53/'DNA extract'!$E$10</f>
        <v>12188.715363333145</v>
      </c>
      <c r="E53" s="7" t="s">
        <v>33</v>
      </c>
      <c r="F53" s="2">
        <f>AVERAGE(B105:B107)</f>
        <v>158274.53398666668</v>
      </c>
      <c r="G53" s="2">
        <v>19460.513655196868</v>
      </c>
      <c r="H53" s="11">
        <v>22.705719999999999</v>
      </c>
      <c r="I53" s="17">
        <f>F53/'DNA extract'!E28</f>
        <v>4549.358722615626</v>
      </c>
      <c r="J53" s="2">
        <v>559.36261705441837</v>
      </c>
    </row>
    <row r="54" spans="1:10" x14ac:dyDescent="0.3">
      <c r="A54" t="s">
        <v>9</v>
      </c>
      <c r="B54" s="1">
        <v>196448.49074000001</v>
      </c>
      <c r="C54">
        <v>22.435759999999998</v>
      </c>
      <c r="D54" s="1">
        <f>B54/'DNA extract'!$E$11</f>
        <v>14582.127643583583</v>
      </c>
      <c r="E54" s="7" t="s">
        <v>34</v>
      </c>
      <c r="F54" s="2">
        <f>AVERAGE(B108:B110)</f>
        <v>4157.3638466666662</v>
      </c>
      <c r="G54" s="2">
        <v>153.78917610237721</v>
      </c>
      <c r="H54" s="11">
        <v>28.006540000000001</v>
      </c>
      <c r="I54" s="17">
        <f>F54/'DNA extract'!E29</f>
        <v>69.165121083341859</v>
      </c>
      <c r="J54" s="2">
        <v>2.5585557047062006</v>
      </c>
    </row>
    <row r="55" spans="1:10" x14ac:dyDescent="0.3">
      <c r="A55" t="s">
        <v>9</v>
      </c>
      <c r="B55" s="1">
        <v>209644.90177</v>
      </c>
      <c r="C55">
        <v>22.34066</v>
      </c>
      <c r="D55" s="1">
        <f>B55/'DNA extract'!$E$11</f>
        <v>15561.680855480427</v>
      </c>
      <c r="E55" s="7" t="s">
        <v>35</v>
      </c>
      <c r="F55" s="2">
        <f>AVERAGE(B111:B113)</f>
        <v>27130.248503333336</v>
      </c>
      <c r="G55" s="2">
        <v>2629.8753240174401</v>
      </c>
      <c r="H55" s="11">
        <v>25.274896666666663</v>
      </c>
      <c r="I55" s="17">
        <f>F55/'DNA extract'!E30</f>
        <v>985.85934271362464</v>
      </c>
      <c r="J55" s="2">
        <v>95.564445642142417</v>
      </c>
    </row>
    <row r="56" spans="1:10" x14ac:dyDescent="0.3">
      <c r="A56" t="s">
        <v>9</v>
      </c>
      <c r="B56" s="1">
        <v>208018.71994000001</v>
      </c>
      <c r="C56">
        <v>22.352049999999998</v>
      </c>
      <c r="D56" s="1">
        <f>B56/'DNA extract'!$E$11</f>
        <v>15440.97139659168</v>
      </c>
      <c r="E56" s="7" t="s">
        <v>36</v>
      </c>
      <c r="F56" s="2">
        <f>AVERAGE(B114:B116)</f>
        <v>12738.2315</v>
      </c>
      <c r="G56" s="2">
        <v>1081.4791076817899</v>
      </c>
      <c r="H56" s="11">
        <v>26.376620000000003</v>
      </c>
      <c r="I56" s="17">
        <f>F56/'DNA extract'!E31</f>
        <v>791.88011851235012</v>
      </c>
      <c r="J56" s="2">
        <v>67.230824307101557</v>
      </c>
    </row>
    <row r="57" spans="1:10" x14ac:dyDescent="0.3">
      <c r="A57" t="s">
        <v>12</v>
      </c>
      <c r="B57" s="1">
        <v>73267.53138</v>
      </c>
      <c r="C57">
        <v>23.87837</v>
      </c>
      <c r="D57" s="1">
        <f>B57/'DNA extract'!$E$12</f>
        <v>5338.4974629831404</v>
      </c>
      <c r="E57" s="7" t="s">
        <v>37</v>
      </c>
      <c r="F57" s="2">
        <f>AVERAGE(B117:B119)</f>
        <v>25376.332856666664</v>
      </c>
      <c r="G57" s="2">
        <v>2850.4591253438057</v>
      </c>
      <c r="H57" s="11">
        <v>25.374296666666666</v>
      </c>
      <c r="I57" s="17">
        <f>F57/'DNA extract'!E32</f>
        <v>1087.3434825305849</v>
      </c>
      <c r="J57" s="2">
        <v>122.13853631527226</v>
      </c>
    </row>
    <row r="58" spans="1:10" x14ac:dyDescent="0.3">
      <c r="A58" t="s">
        <v>12</v>
      </c>
      <c r="B58" s="1">
        <v>53047.38366</v>
      </c>
      <c r="C58">
        <v>24.350709999999999</v>
      </c>
      <c r="D58" s="1">
        <f>B58/'DNA extract'!$E$12</f>
        <v>3865.1953703480062</v>
      </c>
      <c r="E58" s="7" t="s">
        <v>38</v>
      </c>
      <c r="F58" s="2">
        <f>AVERAGE(B120:B122)</f>
        <v>201693.37470000001</v>
      </c>
      <c r="G58" s="2">
        <v>42746.88945958035</v>
      </c>
      <c r="H58" s="11">
        <v>22.368696666666665</v>
      </c>
      <c r="I58" s="17">
        <f>F58/'DNA extract'!E33</f>
        <v>16407.095572347032</v>
      </c>
      <c r="J58" s="2">
        <v>3477.3194797651836</v>
      </c>
    </row>
    <row r="59" spans="1:10" ht="15" thickBot="1" x14ac:dyDescent="0.35">
      <c r="A59" t="s">
        <v>12</v>
      </c>
      <c r="B59" s="1">
        <v>72985.948359999995</v>
      </c>
      <c r="C59">
        <v>23.884</v>
      </c>
      <c r="D59" s="1">
        <f>B59/'DNA extract'!$E$12</f>
        <v>5317.9804589354308</v>
      </c>
      <c r="E59" s="8" t="s">
        <v>31</v>
      </c>
      <c r="F59" s="12">
        <f>AVERAGE(B123:B124)</f>
        <v>276434.63610499998</v>
      </c>
      <c r="G59" s="12">
        <v>32893.893544578692</v>
      </c>
      <c r="H59" s="13">
        <v>21.89048</v>
      </c>
      <c r="I59" s="18">
        <f>F59/'DNA extract'!E34</f>
        <v>34875.188614681741</v>
      </c>
      <c r="J59" s="2">
        <v>4149.9168042122747</v>
      </c>
    </row>
    <row r="60" spans="1:10" x14ac:dyDescent="0.3">
      <c r="A60" t="s">
        <v>15</v>
      </c>
      <c r="B60" s="1">
        <v>68987.300619999995</v>
      </c>
      <c r="C60">
        <v>23.96641</v>
      </c>
      <c r="D60" s="1">
        <f>B60/'DNA extract'!$E$13</f>
        <v>6483.5123486752591</v>
      </c>
    </row>
    <row r="61" spans="1:10" x14ac:dyDescent="0.3">
      <c r="A61" t="s">
        <v>15</v>
      </c>
      <c r="B61" s="1">
        <v>84470.21471</v>
      </c>
      <c r="C61">
        <v>23.670259999999999</v>
      </c>
      <c r="D61" s="1">
        <f>B61/'DNA extract'!$E$13</f>
        <v>7938.6158792356518</v>
      </c>
      <c r="G61" s="1"/>
    </row>
    <row r="62" spans="1:10" x14ac:dyDescent="0.3">
      <c r="A62" t="s">
        <v>15</v>
      </c>
      <c r="B62" s="1">
        <v>84275.048410000003</v>
      </c>
      <c r="C62">
        <v>23.673639999999999</v>
      </c>
      <c r="D62" s="1">
        <f>B62/'DNA extract'!$E$13</f>
        <v>7920.2739075289292</v>
      </c>
      <c r="G62" s="1"/>
    </row>
    <row r="63" spans="1:10" x14ac:dyDescent="0.3">
      <c r="A63" t="s">
        <v>18</v>
      </c>
      <c r="B63" s="1">
        <v>1216887.10656</v>
      </c>
      <c r="C63">
        <v>19.768360000000001</v>
      </c>
      <c r="D63" s="1">
        <f>B63/'DNA extract'!$E$14</f>
        <v>186327.653481908</v>
      </c>
      <c r="G63" s="1"/>
    </row>
    <row r="64" spans="1:10" x14ac:dyDescent="0.3">
      <c r="A64" t="s">
        <v>18</v>
      </c>
      <c r="B64" s="1">
        <v>1326374.5585700001</v>
      </c>
      <c r="C64">
        <v>19.642340000000001</v>
      </c>
      <c r="D64" s="1">
        <f>B64/'DNA extract'!$E$14</f>
        <v>203092.18316486792</v>
      </c>
      <c r="G64" s="1"/>
    </row>
    <row r="65" spans="1:7" x14ac:dyDescent="0.3">
      <c r="A65" t="s">
        <v>18</v>
      </c>
      <c r="B65" s="1">
        <v>1096121.23122</v>
      </c>
      <c r="C65">
        <v>19.921230000000001</v>
      </c>
      <c r="D65" s="1">
        <f>B65/'DNA extract'!$E$14</f>
        <v>167836.19108454441</v>
      </c>
      <c r="G65" s="1"/>
    </row>
    <row r="66" spans="1:7" x14ac:dyDescent="0.3">
      <c r="A66" t="s">
        <v>21</v>
      </c>
      <c r="B66" s="1">
        <v>21892.091270000001</v>
      </c>
      <c r="C66">
        <v>25.64526</v>
      </c>
      <c r="D66" s="1">
        <f>B66/'DNA extract'!$E$15</f>
        <v>885.71313199062217</v>
      </c>
      <c r="G66" s="1"/>
    </row>
    <row r="67" spans="1:7" x14ac:dyDescent="0.3">
      <c r="A67" t="s">
        <v>21</v>
      </c>
      <c r="B67" s="1">
        <v>16748.243859999999</v>
      </c>
      <c r="C67">
        <v>26.037009999999999</v>
      </c>
      <c r="D67" s="1">
        <f>B67/'DNA extract'!$E$15</f>
        <v>677.60267128574355</v>
      </c>
      <c r="G67" s="1"/>
    </row>
    <row r="68" spans="1:7" x14ac:dyDescent="0.3">
      <c r="A68" t="s">
        <v>21</v>
      </c>
      <c r="B68" s="1">
        <v>14710.34031</v>
      </c>
      <c r="C68">
        <v>26.226780000000002</v>
      </c>
      <c r="D68" s="1">
        <f>B68/'DNA extract'!$E$15</f>
        <v>595.15289918750636</v>
      </c>
      <c r="G68" s="1"/>
    </row>
    <row r="69" spans="1:7" x14ac:dyDescent="0.3">
      <c r="A69" t="s">
        <v>24</v>
      </c>
      <c r="B69" s="1">
        <v>4376.78024</v>
      </c>
      <c r="C69">
        <v>27.999890000000001</v>
      </c>
      <c r="D69" s="1">
        <f>B69/'DNA extract'!$E$16</f>
        <v>246.93123937829256</v>
      </c>
      <c r="G69" s="1"/>
    </row>
    <row r="70" spans="1:7" x14ac:dyDescent="0.3">
      <c r="A70" t="s">
        <v>24</v>
      </c>
      <c r="B70" s="1">
        <v>6026.4885100000001</v>
      </c>
      <c r="C70">
        <v>27.532050000000002</v>
      </c>
      <c r="D70" s="1">
        <f>B70/'DNA extract'!$E$16</f>
        <v>340.00525392459269</v>
      </c>
      <c r="G70" s="1"/>
    </row>
    <row r="71" spans="1:7" x14ac:dyDescent="0.3">
      <c r="A71" t="s">
        <v>24</v>
      </c>
      <c r="B71" s="1">
        <v>7065.7111599999998</v>
      </c>
      <c r="C71">
        <v>27.29936</v>
      </c>
      <c r="D71" s="1">
        <f>B71/'DNA extract'!$E$16</f>
        <v>398.6366045711797</v>
      </c>
      <c r="G71" s="1"/>
    </row>
    <row r="72" spans="1:7" x14ac:dyDescent="0.3">
      <c r="A72" t="s">
        <v>27</v>
      </c>
      <c r="B72" s="1">
        <v>79668.871979999996</v>
      </c>
      <c r="C72">
        <v>23.755849999999999</v>
      </c>
      <c r="D72" s="1">
        <f>B72/'DNA extract'!$E$17</f>
        <v>9759.3755777693459</v>
      </c>
      <c r="G72" s="1"/>
    </row>
    <row r="73" spans="1:7" x14ac:dyDescent="0.3">
      <c r="A73" t="s">
        <v>27</v>
      </c>
      <c r="B73" s="1">
        <v>78087.325219999999</v>
      </c>
      <c r="C73">
        <v>23.78518</v>
      </c>
      <c r="D73" s="1">
        <f>B73/'DNA extract'!$E$17</f>
        <v>9565.6373153709646</v>
      </c>
      <c r="G73" s="1"/>
    </row>
    <row r="74" spans="1:7" x14ac:dyDescent="0.3">
      <c r="A74" t="s">
        <v>27</v>
      </c>
      <c r="B74" s="1">
        <v>91073.476880000002</v>
      </c>
      <c r="C74">
        <v>23.56016</v>
      </c>
      <c r="D74" s="1">
        <f>B74/'DNA extract'!$E$17</f>
        <v>11156.430911540228</v>
      </c>
      <c r="G74" s="1"/>
    </row>
    <row r="75" spans="1:7" x14ac:dyDescent="0.3">
      <c r="A75" t="s">
        <v>7</v>
      </c>
      <c r="B75" s="1">
        <v>35675.174460000002</v>
      </c>
      <c r="C75">
        <v>24.931000000000001</v>
      </c>
      <c r="D75" s="1">
        <f>B75/'DNA extract'!$E$18</f>
        <v>5526.7817930729734</v>
      </c>
      <c r="G75" s="1"/>
    </row>
    <row r="76" spans="1:7" x14ac:dyDescent="0.3">
      <c r="A76" t="s">
        <v>7</v>
      </c>
      <c r="B76" s="1">
        <v>35236.636400000003</v>
      </c>
      <c r="C76">
        <v>24.949090000000002</v>
      </c>
      <c r="D76" s="1">
        <f>B76/'DNA extract'!$E$18</f>
        <v>5458.8436763779855</v>
      </c>
      <c r="G76" s="1"/>
    </row>
    <row r="77" spans="1:7" x14ac:dyDescent="0.3">
      <c r="A77" t="s">
        <v>7</v>
      </c>
      <c r="B77" s="1">
        <v>26911.560030000001</v>
      </c>
      <c r="C77">
        <v>25.343319999999999</v>
      </c>
      <c r="D77" s="1">
        <f>B77/'DNA extract'!$E$18</f>
        <v>4169.1266335294149</v>
      </c>
      <c r="G77" s="1"/>
    </row>
    <row r="78" spans="1:7" x14ac:dyDescent="0.3">
      <c r="A78" t="s">
        <v>10</v>
      </c>
      <c r="B78" s="1">
        <v>10693.08649</v>
      </c>
      <c r="C78">
        <v>26.69331</v>
      </c>
      <c r="D78" s="1">
        <f>B78/'DNA extract'!$E$19</f>
        <v>553.55928934088354</v>
      </c>
      <c r="G78" s="1"/>
    </row>
    <row r="79" spans="1:7" x14ac:dyDescent="0.3">
      <c r="A79" t="s">
        <v>10</v>
      </c>
      <c r="B79" s="1">
        <v>11469.90287</v>
      </c>
      <c r="C79">
        <v>26.590730000000001</v>
      </c>
      <c r="D79" s="1">
        <f>B79/'DNA extract'!$E$19</f>
        <v>593.77348976498922</v>
      </c>
      <c r="G79" s="1"/>
    </row>
    <row r="80" spans="1:7" x14ac:dyDescent="0.3">
      <c r="A80" t="s">
        <v>10</v>
      </c>
      <c r="B80" s="1">
        <v>10358.04062</v>
      </c>
      <c r="C80">
        <v>26.73987</v>
      </c>
      <c r="D80" s="1">
        <f>B80/'DNA extract'!$E$19</f>
        <v>536.21464765419705</v>
      </c>
      <c r="G80" s="1"/>
    </row>
    <row r="81" spans="1:7" x14ac:dyDescent="0.3">
      <c r="A81" t="s">
        <v>13</v>
      </c>
      <c r="B81" s="1">
        <v>45588.487240000002</v>
      </c>
      <c r="C81">
        <v>24.57235</v>
      </c>
      <c r="D81" s="1">
        <f>B81/'DNA extract'!$E$20</f>
        <v>4156.4393293556423</v>
      </c>
      <c r="G81" s="1"/>
    </row>
    <row r="82" spans="1:7" x14ac:dyDescent="0.3">
      <c r="A82" t="s">
        <v>13</v>
      </c>
      <c r="B82" s="1">
        <v>50594.180249999998</v>
      </c>
      <c r="C82">
        <v>24.419969999999999</v>
      </c>
      <c r="D82" s="1">
        <f>B82/'DNA extract'!$E$20</f>
        <v>4612.8233981647791</v>
      </c>
      <c r="G82" s="1"/>
    </row>
    <row r="83" spans="1:7" x14ac:dyDescent="0.3">
      <c r="A83" t="s">
        <v>13</v>
      </c>
      <c r="B83" s="1">
        <v>26493.694049999998</v>
      </c>
      <c r="C83">
        <v>25.366209999999999</v>
      </c>
      <c r="D83" s="1">
        <f>B83/'DNA extract'!$E$20</f>
        <v>2415.5096735193965</v>
      </c>
      <c r="G83" s="1"/>
    </row>
    <row r="84" spans="1:7" x14ac:dyDescent="0.3">
      <c r="A84" t="s">
        <v>16</v>
      </c>
      <c r="B84" s="1">
        <v>25671.019509999998</v>
      </c>
      <c r="C84">
        <v>25.41235</v>
      </c>
      <c r="D84" s="1">
        <f>B84/'DNA extract'!$E$21</f>
        <v>3628.264597701932</v>
      </c>
      <c r="G84" s="1"/>
    </row>
    <row r="85" spans="1:7" x14ac:dyDescent="0.3">
      <c r="A85" t="s">
        <v>16</v>
      </c>
      <c r="B85" s="1">
        <v>25304.013169999998</v>
      </c>
      <c r="C85">
        <v>25.433409999999999</v>
      </c>
      <c r="D85" s="1">
        <f>B85/'DNA extract'!$E$21</f>
        <v>3576.3930267253509</v>
      </c>
      <c r="G85" s="1"/>
    </row>
    <row r="86" spans="1:7" x14ac:dyDescent="0.3">
      <c r="A86" t="s">
        <v>16</v>
      </c>
      <c r="B86" s="1">
        <v>28596.942230000001</v>
      </c>
      <c r="C86">
        <v>25.254470000000001</v>
      </c>
      <c r="D86" s="1">
        <f>B86/'DNA extract'!$E$21</f>
        <v>4041.8057044917241</v>
      </c>
      <c r="G86" s="1"/>
    </row>
    <row r="87" spans="1:7" x14ac:dyDescent="0.3">
      <c r="A87" t="s">
        <v>19</v>
      </c>
      <c r="B87" s="1">
        <v>37815.933089999999</v>
      </c>
      <c r="C87">
        <v>24.845759999999999</v>
      </c>
      <c r="D87" s="1">
        <f>B87/'DNA extract'!$E$22</f>
        <v>5729.2669562329856</v>
      </c>
      <c r="G87" s="1"/>
    </row>
    <row r="88" spans="1:7" x14ac:dyDescent="0.3">
      <c r="A88" t="s">
        <v>19</v>
      </c>
      <c r="B88" s="1">
        <v>35620.519760000003</v>
      </c>
      <c r="C88">
        <v>24.933240000000001</v>
      </c>
      <c r="D88" s="1">
        <f>B88/'DNA extract'!$E$22</f>
        <v>5396.6529488803935</v>
      </c>
      <c r="G88" s="1"/>
    </row>
    <row r="89" spans="1:7" x14ac:dyDescent="0.3">
      <c r="A89" t="s">
        <v>19</v>
      </c>
      <c r="B89" s="1">
        <v>43298.55687</v>
      </c>
      <c r="C89">
        <v>24.647729999999999</v>
      </c>
      <c r="D89" s="1">
        <f>B89/'DNA extract'!$E$22</f>
        <v>6559.9066546229114</v>
      </c>
      <c r="G89" s="1"/>
    </row>
    <row r="90" spans="1:7" x14ac:dyDescent="0.3">
      <c r="A90" t="s">
        <v>22</v>
      </c>
      <c r="B90" s="1">
        <v>9179.5436399999999</v>
      </c>
      <c r="C90">
        <v>26.916540000000001</v>
      </c>
      <c r="D90" s="1">
        <f>B90/'DNA extract'!$E$23</f>
        <v>468.69110924023784</v>
      </c>
      <c r="G90" s="1"/>
    </row>
    <row r="91" spans="1:7" x14ac:dyDescent="0.3">
      <c r="A91" t="s">
        <v>22</v>
      </c>
      <c r="B91" s="1">
        <v>10538.154420000001</v>
      </c>
      <c r="C91">
        <v>26.714659999999999</v>
      </c>
      <c r="D91" s="1">
        <f>B91/'DNA extract'!$E$23</f>
        <v>538.05935002393164</v>
      </c>
      <c r="G91" s="1"/>
    </row>
    <row r="92" spans="1:7" x14ac:dyDescent="0.3">
      <c r="A92" t="s">
        <v>22</v>
      </c>
      <c r="B92" s="1">
        <v>12768.86838</v>
      </c>
      <c r="C92">
        <v>26.433810000000001</v>
      </c>
      <c r="D92" s="1">
        <f>B92/'DNA extract'!$E$23</f>
        <v>651.95562213861854</v>
      </c>
      <c r="G92" s="1"/>
    </row>
    <row r="93" spans="1:7" x14ac:dyDescent="0.3">
      <c r="A93" t="s">
        <v>25</v>
      </c>
      <c r="B93" s="1">
        <v>15145.0419</v>
      </c>
      <c r="C93">
        <v>26.184190000000001</v>
      </c>
      <c r="D93" s="1">
        <f>B93/'DNA extract'!$E$24</f>
        <v>1030.5597974231321</v>
      </c>
      <c r="G93" s="1"/>
    </row>
    <row r="94" spans="1:7" x14ac:dyDescent="0.3">
      <c r="A94" t="s">
        <v>25</v>
      </c>
      <c r="B94" s="1">
        <v>16613.419170000001</v>
      </c>
      <c r="C94">
        <v>26.048839999999998</v>
      </c>
      <c r="D94" s="1">
        <f>B94/'DNA extract'!$E$24</f>
        <v>1130.4770239256175</v>
      </c>
      <c r="G94" s="1"/>
    </row>
    <row r="95" spans="1:7" x14ac:dyDescent="0.3">
      <c r="A95" t="s">
        <v>25</v>
      </c>
      <c r="B95" s="1">
        <v>13971.995129999999</v>
      </c>
      <c r="C95">
        <v>26.302109999999999</v>
      </c>
      <c r="D95" s="1">
        <f>B95/'DNA extract'!$E$24</f>
        <v>950.73863551145325</v>
      </c>
      <c r="G95" s="1"/>
    </row>
    <row r="96" spans="1:7" x14ac:dyDescent="0.3">
      <c r="A96" t="s">
        <v>28</v>
      </c>
      <c r="B96" s="1">
        <v>2243.3432600000001</v>
      </c>
      <c r="C96">
        <v>28.977460000000001</v>
      </c>
      <c r="D96" s="1">
        <f>B96/'DNA extract'!$E$25</f>
        <v>159.81837655283385</v>
      </c>
      <c r="G96" s="1"/>
    </row>
    <row r="97" spans="1:7" x14ac:dyDescent="0.3">
      <c r="A97" t="s">
        <v>28</v>
      </c>
      <c r="B97" s="1">
        <v>4453.1884600000003</v>
      </c>
      <c r="C97">
        <v>27.97458</v>
      </c>
      <c r="D97" s="1">
        <f>B97/'DNA extract'!$E$25</f>
        <v>317.25031244706361</v>
      </c>
      <c r="G97" s="1"/>
    </row>
    <row r="98" spans="1:7" x14ac:dyDescent="0.3">
      <c r="A98" t="s">
        <v>28</v>
      </c>
      <c r="B98" s="1">
        <v>1411.71605</v>
      </c>
      <c r="C98">
        <v>29.654910000000001</v>
      </c>
      <c r="D98" s="1">
        <f>B98/'DNA extract'!$E$25</f>
        <v>100.57228926463051</v>
      </c>
      <c r="G98" s="1"/>
    </row>
    <row r="99" spans="1:7" x14ac:dyDescent="0.3">
      <c r="A99" t="s">
        <v>30</v>
      </c>
      <c r="B99" s="1">
        <v>26528.672439999998</v>
      </c>
      <c r="C99">
        <v>25.303159999999998</v>
      </c>
      <c r="D99" s="1">
        <f>B99/'DNA extract'!$E$26</f>
        <v>2122.3345792613504</v>
      </c>
      <c r="G99" s="1"/>
    </row>
    <row r="100" spans="1:7" x14ac:dyDescent="0.3">
      <c r="A100" t="s">
        <v>30</v>
      </c>
      <c r="B100" s="1">
        <v>24075.096170000001</v>
      </c>
      <c r="C100">
        <v>25.444690000000001</v>
      </c>
      <c r="D100" s="1">
        <f>B100/'DNA extract'!$E$26</f>
        <v>1926.0447056367479</v>
      </c>
      <c r="G100" s="1"/>
    </row>
    <row r="101" spans="1:7" x14ac:dyDescent="0.3">
      <c r="A101" t="s">
        <v>30</v>
      </c>
      <c r="B101" s="1">
        <v>24848.734670000002</v>
      </c>
      <c r="C101">
        <v>25.39856</v>
      </c>
      <c r="D101" s="1">
        <f>B101/'DNA extract'!$E$26</f>
        <v>1987.936974995926</v>
      </c>
      <c r="G101" s="1"/>
    </row>
    <row r="102" spans="1:7" x14ac:dyDescent="0.3">
      <c r="A102" t="s">
        <v>32</v>
      </c>
      <c r="B102" s="1">
        <v>21119.796020000002</v>
      </c>
      <c r="C102">
        <v>25.635680000000001</v>
      </c>
      <c r="D102" s="1">
        <f>B102/'DNA extract'!$E$27</f>
        <v>1870.1961423880291</v>
      </c>
      <c r="G102" s="1"/>
    </row>
    <row r="103" spans="1:7" x14ac:dyDescent="0.3">
      <c r="A103" t="s">
        <v>32</v>
      </c>
      <c r="B103" s="1">
        <v>20861.716929999999</v>
      </c>
      <c r="C103">
        <v>25.65361</v>
      </c>
      <c r="D103" s="1">
        <f>B103/'DNA extract'!$E$27</f>
        <v>1847.3427721143792</v>
      </c>
      <c r="G103" s="1"/>
    </row>
    <row r="104" spans="1:7" x14ac:dyDescent="0.3">
      <c r="A104" t="s">
        <v>32</v>
      </c>
      <c r="B104" s="1">
        <v>20468.772199999999</v>
      </c>
      <c r="C104">
        <v>25.681339999999999</v>
      </c>
      <c r="D104" s="1">
        <f>B104/'DNA extract'!$E$27</f>
        <v>1812.5468054524956</v>
      </c>
      <c r="G104" s="1"/>
    </row>
    <row r="105" spans="1:7" x14ac:dyDescent="0.3">
      <c r="A105" t="s">
        <v>33</v>
      </c>
      <c r="B105" s="1">
        <v>141224.46356999999</v>
      </c>
      <c r="C105">
        <v>22.864719999999998</v>
      </c>
      <c r="D105" s="1">
        <f>B105/'DNA extract'!$E$28</f>
        <v>4059.2805993857228</v>
      </c>
      <c r="G105" s="1"/>
    </row>
    <row r="106" spans="1:7" x14ac:dyDescent="0.3">
      <c r="A106" t="s">
        <v>33</v>
      </c>
      <c r="B106" s="1">
        <v>154123.49268</v>
      </c>
      <c r="C106">
        <v>22.737259999999999</v>
      </c>
      <c r="D106" s="1">
        <f>B106/'DNA extract'!$E$28</f>
        <v>4430.0434070007168</v>
      </c>
      <c r="G106" s="1"/>
    </row>
    <row r="107" spans="1:7" x14ac:dyDescent="0.3">
      <c r="A107" t="s">
        <v>33</v>
      </c>
      <c r="B107" s="1">
        <v>179475.64571000001</v>
      </c>
      <c r="C107">
        <v>22.515180000000001</v>
      </c>
      <c r="D107" s="1">
        <f>B107/'DNA extract'!$E$28</f>
        <v>5158.7521614604384</v>
      </c>
      <c r="G107" s="1"/>
    </row>
    <row r="108" spans="1:7" x14ac:dyDescent="0.3">
      <c r="A108" t="s">
        <v>34</v>
      </c>
      <c r="B108" s="1">
        <v>4325.6970099999999</v>
      </c>
      <c r="C108">
        <v>27.948</v>
      </c>
      <c r="D108" s="1">
        <f>B108/'DNA extract'!$E$29</f>
        <v>71.965641810828117</v>
      </c>
      <c r="G108" s="1"/>
    </row>
    <row r="109" spans="1:7" x14ac:dyDescent="0.3">
      <c r="A109" t="s">
        <v>34</v>
      </c>
      <c r="B109" s="1">
        <v>4024.2169600000002</v>
      </c>
      <c r="C109">
        <v>28.053349999999998</v>
      </c>
      <c r="D109" s="1">
        <f>B109/'DNA extract'!$E$29</f>
        <v>66.949986474531102</v>
      </c>
      <c r="G109" s="1"/>
    </row>
    <row r="110" spans="1:7" x14ac:dyDescent="0.3">
      <c r="A110" t="s">
        <v>34</v>
      </c>
      <c r="B110" s="1">
        <v>4122.1775699999998</v>
      </c>
      <c r="C110">
        <v>28.018270000000001</v>
      </c>
      <c r="D110" s="1">
        <f>B110/'DNA extract'!$E$29</f>
        <v>68.579734964666386</v>
      </c>
      <c r="G110" s="1"/>
    </row>
    <row r="111" spans="1:7" x14ac:dyDescent="0.3">
      <c r="A111" t="s">
        <v>35</v>
      </c>
      <c r="B111" s="1">
        <v>25274.139739999999</v>
      </c>
      <c r="C111">
        <v>25.373809999999999</v>
      </c>
      <c r="D111" s="1">
        <f>B111/'DNA extract'!$E$30</f>
        <v>918.41203698032189</v>
      </c>
      <c r="G111" s="1"/>
    </row>
    <row r="112" spans="1:7" x14ac:dyDescent="0.3">
      <c r="A112" t="s">
        <v>35</v>
      </c>
      <c r="B112" s="1">
        <v>25976.86362</v>
      </c>
      <c r="C112">
        <v>25.333819999999999</v>
      </c>
      <c r="D112" s="1">
        <f>B112/'DNA extract'!$E$30</f>
        <v>943.94762698278169</v>
      </c>
      <c r="G112" s="1"/>
    </row>
    <row r="113" spans="1:4" x14ac:dyDescent="0.3">
      <c r="A113" t="s">
        <v>35</v>
      </c>
      <c r="B113" s="1">
        <v>30139.742149999998</v>
      </c>
      <c r="C113">
        <v>25.117059999999999</v>
      </c>
      <c r="D113" s="1">
        <f>B113/'DNA extract'!$E$30</f>
        <v>1095.2183641777699</v>
      </c>
    </row>
    <row r="114" spans="1:4" x14ac:dyDescent="0.3">
      <c r="A114" t="s">
        <v>36</v>
      </c>
      <c r="B114" s="1">
        <v>11497.584049999999</v>
      </c>
      <c r="C114">
        <v>26.52243</v>
      </c>
      <c r="D114" s="1">
        <f>B114/'DNA extract'!$E$31</f>
        <v>714.75449477580196</v>
      </c>
    </row>
    <row r="115" spans="1:4" x14ac:dyDescent="0.3">
      <c r="A115" t="s">
        <v>36</v>
      </c>
      <c r="B115" s="1">
        <v>13235.297409999999</v>
      </c>
      <c r="C115">
        <v>26.317170000000001</v>
      </c>
      <c r="D115" s="1">
        <f>B115/'DNA extract'!$E$31</f>
        <v>822.78053131449212</v>
      </c>
    </row>
    <row r="116" spans="1:4" x14ac:dyDescent="0.3">
      <c r="A116" t="s">
        <v>36</v>
      </c>
      <c r="B116" s="1">
        <v>13481.813039999999</v>
      </c>
      <c r="C116">
        <v>26.29026</v>
      </c>
      <c r="D116" s="1">
        <f>B116/'DNA extract'!$E$31</f>
        <v>838.10532944675617</v>
      </c>
    </row>
    <row r="117" spans="1:4" x14ac:dyDescent="0.3">
      <c r="A117" t="s">
        <v>37</v>
      </c>
      <c r="B117" s="1">
        <v>22186.359779999999</v>
      </c>
      <c r="C117">
        <v>25.563829999999999</v>
      </c>
      <c r="D117" s="1">
        <f>B117/'DNA extract'!$E$32</f>
        <v>950.65720662329602</v>
      </c>
    </row>
    <row r="118" spans="1:4" x14ac:dyDescent="0.3">
      <c r="A118" t="s">
        <v>37</v>
      </c>
      <c r="B118" s="1">
        <v>27673.58078</v>
      </c>
      <c r="C118">
        <v>25.24155</v>
      </c>
      <c r="D118" s="1">
        <f>B118/'DNA extract'!$E$32</f>
        <v>1185.7776247410577</v>
      </c>
    </row>
    <row r="119" spans="1:4" x14ac:dyDescent="0.3">
      <c r="A119" t="s">
        <v>37</v>
      </c>
      <c r="B119" s="1">
        <v>26269.058010000001</v>
      </c>
      <c r="C119">
        <v>25.317509999999999</v>
      </c>
      <c r="D119" s="1">
        <f>B119/'DNA extract'!$E$32</f>
        <v>1125.5956162274008</v>
      </c>
    </row>
    <row r="120" spans="1:4" x14ac:dyDescent="0.3">
      <c r="A120" t="s">
        <v>38</v>
      </c>
      <c r="B120" s="1">
        <v>215022.38222</v>
      </c>
      <c r="C120">
        <v>22.251670000000001</v>
      </c>
      <c r="D120" s="1">
        <f>B120/'DNA extract'!$E$33</f>
        <v>17491.36668730286</v>
      </c>
    </row>
    <row r="121" spans="1:4" x14ac:dyDescent="0.3">
      <c r="A121" t="s">
        <v>38</v>
      </c>
      <c r="B121" s="1">
        <v>236187.70629</v>
      </c>
      <c r="C121">
        <v>22.11476</v>
      </c>
      <c r="D121" s="1">
        <f>B121/'DNA extract'!$E$33</f>
        <v>19213.096493017627</v>
      </c>
    </row>
    <row r="122" spans="1:4" x14ac:dyDescent="0.3">
      <c r="A122" t="s">
        <v>38</v>
      </c>
      <c r="B122" s="1">
        <v>153870.03559000001</v>
      </c>
      <c r="C122">
        <v>22.739660000000001</v>
      </c>
      <c r="D122" s="1">
        <f>B122/'DNA extract'!$E$33</f>
        <v>12516.823536720611</v>
      </c>
    </row>
    <row r="123" spans="1:4" x14ac:dyDescent="0.3">
      <c r="A123" t="s">
        <v>31</v>
      </c>
      <c r="B123" s="1">
        <v>299694.13128999999</v>
      </c>
      <c r="C123">
        <v>21.767489999999999</v>
      </c>
      <c r="D123" s="1">
        <f>B123/'DNA extract'!$E$34</f>
        <v>37809.622928300247</v>
      </c>
    </row>
    <row r="124" spans="1:4" x14ac:dyDescent="0.3">
      <c r="A124" t="s">
        <v>31</v>
      </c>
      <c r="B124" s="1">
        <v>253175.14092000001</v>
      </c>
      <c r="C124">
        <v>22.013470000000002</v>
      </c>
      <c r="D124" s="1">
        <f>B124/'DNA extract'!$E$34</f>
        <v>31940.754301063236</v>
      </c>
    </row>
    <row r="126" spans="1:4" x14ac:dyDescent="0.3">
      <c r="A126" t="s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U7" sqref="U7"/>
    </sheetView>
  </sheetViews>
  <sheetFormatPr defaultRowHeight="14.4" x14ac:dyDescent="0.3"/>
  <sheetData>
    <row r="1" spans="1:7" x14ac:dyDescent="0.3">
      <c r="A1" s="20" t="s">
        <v>82</v>
      </c>
      <c r="B1" s="20" t="s">
        <v>80</v>
      </c>
      <c r="C1" s="20" t="s">
        <v>81</v>
      </c>
      <c r="D1" s="20" t="s">
        <v>83</v>
      </c>
      <c r="E1" s="20" t="s">
        <v>84</v>
      </c>
      <c r="F1" s="20" t="s">
        <v>85</v>
      </c>
      <c r="G1" s="22" t="s">
        <v>88</v>
      </c>
    </row>
    <row r="2" spans="1:7" x14ac:dyDescent="0.3">
      <c r="A2" s="20" t="s">
        <v>86</v>
      </c>
      <c r="B2" s="19">
        <v>29.533362086245777</v>
      </c>
      <c r="C2" s="21">
        <v>14.965483979448299</v>
      </c>
      <c r="D2" s="20">
        <v>0</v>
      </c>
      <c r="E2" s="20">
        <v>10</v>
      </c>
      <c r="F2" s="20" t="s">
        <v>87</v>
      </c>
    </row>
    <row r="3" spans="1:7" x14ac:dyDescent="0.3">
      <c r="A3" s="20" t="s">
        <v>86</v>
      </c>
      <c r="B3" s="19">
        <v>29.533362086245777</v>
      </c>
      <c r="C3" s="21">
        <v>14.965483979448299</v>
      </c>
      <c r="D3" s="20">
        <v>0</v>
      </c>
      <c r="E3" s="20">
        <v>15</v>
      </c>
      <c r="F3" s="20" t="s">
        <v>87</v>
      </c>
    </row>
    <row r="4" spans="1:7" x14ac:dyDescent="0.3">
      <c r="A4" s="20" t="s">
        <v>86</v>
      </c>
      <c r="B4" s="19">
        <v>29.533362086245777</v>
      </c>
      <c r="C4" s="21">
        <v>14.965483979448299</v>
      </c>
      <c r="D4" s="20">
        <v>0</v>
      </c>
      <c r="E4" s="20">
        <v>20</v>
      </c>
      <c r="F4" s="20" t="s">
        <v>87</v>
      </c>
    </row>
    <row r="5" spans="1:7" x14ac:dyDescent="0.3">
      <c r="A5" s="20" t="s">
        <v>86</v>
      </c>
      <c r="B5" s="19">
        <v>29.533362086245777</v>
      </c>
      <c r="C5" s="21">
        <v>14.965483979448299</v>
      </c>
      <c r="D5" s="20">
        <v>0</v>
      </c>
      <c r="E5" s="20">
        <v>25</v>
      </c>
      <c r="F5" s="20" t="s">
        <v>87</v>
      </c>
    </row>
    <row r="6" spans="1:7" x14ac:dyDescent="0.3">
      <c r="A6" s="20" t="s">
        <v>8</v>
      </c>
      <c r="B6" s="19">
        <v>37387.278958365023</v>
      </c>
      <c r="C6" s="19">
        <v>2382.850067376075</v>
      </c>
      <c r="D6" s="20">
        <v>7</v>
      </c>
      <c r="E6" s="20">
        <v>10</v>
      </c>
      <c r="F6" s="20" t="s">
        <v>87</v>
      </c>
    </row>
    <row r="7" spans="1:7" x14ac:dyDescent="0.3">
      <c r="A7" s="20" t="s">
        <v>11</v>
      </c>
      <c r="B7" s="19">
        <v>19359.507553408203</v>
      </c>
      <c r="C7" s="19">
        <v>2429.7003324675884</v>
      </c>
      <c r="D7" s="20">
        <v>7</v>
      </c>
      <c r="E7" s="20">
        <v>15</v>
      </c>
      <c r="F7" s="20" t="s">
        <v>87</v>
      </c>
    </row>
    <row r="8" spans="1:7" x14ac:dyDescent="0.3">
      <c r="A8" s="20" t="s">
        <v>14</v>
      </c>
      <c r="B8" s="19">
        <v>20542.479680749377</v>
      </c>
      <c r="C8" s="19">
        <v>1744.2975036902517</v>
      </c>
      <c r="D8" s="20">
        <v>7</v>
      </c>
      <c r="E8" s="20">
        <v>20</v>
      </c>
      <c r="F8" s="20" t="s">
        <v>87</v>
      </c>
    </row>
    <row r="9" spans="1:7" x14ac:dyDescent="0.3">
      <c r="A9" s="20" t="s">
        <v>17</v>
      </c>
      <c r="B9" s="19">
        <v>9317.9700659368918</v>
      </c>
      <c r="C9" s="19">
        <v>364.74533437770123</v>
      </c>
      <c r="D9" s="20">
        <v>7</v>
      </c>
      <c r="E9" s="20">
        <v>25</v>
      </c>
      <c r="F9" s="20" t="s">
        <v>87</v>
      </c>
    </row>
    <row r="10" spans="1:7" x14ac:dyDescent="0.3">
      <c r="A10" s="20" t="s">
        <v>20</v>
      </c>
      <c r="B10" s="19">
        <v>36347.75289373305</v>
      </c>
      <c r="C10" s="19">
        <v>4496.9889043338044</v>
      </c>
      <c r="D10" s="20">
        <v>14</v>
      </c>
      <c r="E10" s="20">
        <v>25</v>
      </c>
      <c r="F10" s="20" t="s">
        <v>87</v>
      </c>
    </row>
    <row r="11" spans="1:7" x14ac:dyDescent="0.3">
      <c r="A11" s="20" t="s">
        <v>23</v>
      </c>
      <c r="B11" s="19">
        <v>3951.9083964550318</v>
      </c>
      <c r="C11" s="19">
        <v>674.98590228041462</v>
      </c>
      <c r="D11" s="20">
        <v>14</v>
      </c>
      <c r="E11" s="20">
        <v>20</v>
      </c>
      <c r="F11" s="20" t="s">
        <v>87</v>
      </c>
    </row>
    <row r="12" spans="1:7" x14ac:dyDescent="0.3">
      <c r="A12" s="20" t="s">
        <v>26</v>
      </c>
      <c r="B12" s="19">
        <v>5307.6656330615451</v>
      </c>
      <c r="C12" s="19">
        <v>1489.4440421369479</v>
      </c>
      <c r="D12" s="20">
        <v>14</v>
      </c>
      <c r="E12" s="20">
        <v>15</v>
      </c>
      <c r="F12" s="20" t="s">
        <v>87</v>
      </c>
    </row>
    <row r="13" spans="1:7" x14ac:dyDescent="0.3">
      <c r="A13" s="20" t="s">
        <v>6</v>
      </c>
      <c r="B13" s="19">
        <v>12428.672086882001</v>
      </c>
      <c r="C13" s="19">
        <v>305.75813762481852</v>
      </c>
      <c r="D13" s="20">
        <v>14</v>
      </c>
      <c r="E13" s="20">
        <v>10</v>
      </c>
      <c r="F13" s="20" t="s">
        <v>87</v>
      </c>
    </row>
    <row r="14" spans="1:7" x14ac:dyDescent="0.3">
      <c r="A14" s="20" t="s">
        <v>9</v>
      </c>
      <c r="B14" s="19">
        <v>15194.92663188523</v>
      </c>
      <c r="C14" s="19">
        <v>534.12043905278995</v>
      </c>
      <c r="D14" s="20">
        <v>20</v>
      </c>
      <c r="E14" s="20">
        <v>10</v>
      </c>
      <c r="F14" s="20" t="s">
        <v>87</v>
      </c>
    </row>
    <row r="15" spans="1:7" x14ac:dyDescent="0.3">
      <c r="A15" s="20" t="s">
        <v>12</v>
      </c>
      <c r="B15" s="19">
        <v>4840.5577640888578</v>
      </c>
      <c r="C15" s="19">
        <v>844.750901867935</v>
      </c>
      <c r="D15" s="20">
        <v>20</v>
      </c>
      <c r="E15" s="20">
        <v>15</v>
      </c>
      <c r="F15" s="20" t="s">
        <v>87</v>
      </c>
    </row>
    <row r="16" spans="1:7" x14ac:dyDescent="0.3">
      <c r="A16" s="20" t="s">
        <v>15</v>
      </c>
      <c r="B16" s="19">
        <v>7447.4673784799479</v>
      </c>
      <c r="C16" s="19">
        <v>834.8599173489165</v>
      </c>
      <c r="D16" s="20">
        <v>20</v>
      </c>
      <c r="E16" s="20">
        <v>20</v>
      </c>
      <c r="F16" s="20" t="s">
        <v>87</v>
      </c>
    </row>
    <row r="17" spans="1:6" x14ac:dyDescent="0.3">
      <c r="A17" s="20" t="s">
        <v>18</v>
      </c>
      <c r="B17" s="19">
        <v>185752.00924377344</v>
      </c>
      <c r="C17" s="19">
        <v>17635.043779606323</v>
      </c>
      <c r="D17" s="20">
        <v>20</v>
      </c>
      <c r="E17" s="20">
        <v>25</v>
      </c>
      <c r="F17" s="20" t="s">
        <v>87</v>
      </c>
    </row>
    <row r="18" spans="1:6" x14ac:dyDescent="0.3">
      <c r="A18" s="20" t="s">
        <v>21</v>
      </c>
      <c r="B18" s="19">
        <v>719.4895674879574</v>
      </c>
      <c r="C18" s="19">
        <v>149.74042966661082</v>
      </c>
      <c r="D18" s="20">
        <v>43</v>
      </c>
      <c r="E18" s="20">
        <v>10</v>
      </c>
      <c r="F18" s="20" t="s">
        <v>87</v>
      </c>
    </row>
    <row r="19" spans="1:6" x14ac:dyDescent="0.3">
      <c r="A19" s="20" t="s">
        <v>24</v>
      </c>
      <c r="B19" s="19">
        <v>328.52436595802163</v>
      </c>
      <c r="C19" s="19">
        <v>76.501552588509668</v>
      </c>
      <c r="D19" s="20">
        <v>43</v>
      </c>
      <c r="E19" s="20">
        <v>15</v>
      </c>
      <c r="F19" s="20" t="s">
        <v>87</v>
      </c>
    </row>
    <row r="20" spans="1:6" x14ac:dyDescent="0.3">
      <c r="A20" s="20" t="s">
        <v>27</v>
      </c>
      <c r="B20" s="19">
        <v>10160.481268226846</v>
      </c>
      <c r="C20" s="19">
        <v>867.94031914142909</v>
      </c>
      <c r="D20" s="20">
        <v>43</v>
      </c>
      <c r="E20" s="20">
        <v>20</v>
      </c>
      <c r="F20" s="20" t="s">
        <v>87</v>
      </c>
    </row>
    <row r="21" spans="1:6" x14ac:dyDescent="0.3">
      <c r="A21" s="20" t="s">
        <v>7</v>
      </c>
      <c r="B21" s="19">
        <v>5051.584034326791</v>
      </c>
      <c r="C21" s="19">
        <v>764.98509468587713</v>
      </c>
      <c r="D21" s="20">
        <v>43</v>
      </c>
      <c r="E21" s="20">
        <v>25</v>
      </c>
      <c r="F21" s="20" t="s">
        <v>87</v>
      </c>
    </row>
    <row r="22" spans="1:6" x14ac:dyDescent="0.3">
      <c r="A22" s="20" t="s">
        <v>10</v>
      </c>
      <c r="B22" s="19">
        <v>561.18247558668997</v>
      </c>
      <c r="C22" s="19">
        <v>29.526933513107394</v>
      </c>
      <c r="D22" s="20">
        <v>64</v>
      </c>
      <c r="E22" s="20">
        <v>10</v>
      </c>
      <c r="F22" s="20" t="s">
        <v>87</v>
      </c>
    </row>
    <row r="23" spans="1:6" x14ac:dyDescent="0.3">
      <c r="A23" s="20" t="s">
        <v>13</v>
      </c>
      <c r="B23" s="19">
        <v>3728.2574670132722</v>
      </c>
      <c r="C23" s="19">
        <v>1159.5480505602068</v>
      </c>
      <c r="D23" s="20">
        <v>64</v>
      </c>
      <c r="E23" s="20">
        <v>15</v>
      </c>
      <c r="F23" s="20" t="s">
        <v>87</v>
      </c>
    </row>
    <row r="24" spans="1:6" x14ac:dyDescent="0.3">
      <c r="A24" s="20" t="s">
        <v>16</v>
      </c>
      <c r="B24" s="19">
        <v>3748.8211096396685</v>
      </c>
      <c r="C24" s="19">
        <v>255.0541993074448</v>
      </c>
      <c r="D24" s="20">
        <v>64</v>
      </c>
      <c r="E24" s="20">
        <v>20</v>
      </c>
      <c r="F24" s="20" t="s">
        <v>87</v>
      </c>
    </row>
    <row r="25" spans="1:6" x14ac:dyDescent="0.3">
      <c r="A25" s="20" t="s">
        <v>19</v>
      </c>
      <c r="B25" s="19">
        <v>5895.2755199120975</v>
      </c>
      <c r="C25" s="19">
        <v>599.13181220164415</v>
      </c>
      <c r="D25" s="20">
        <v>64</v>
      </c>
      <c r="E25" s="20">
        <v>25</v>
      </c>
      <c r="F25" s="20" t="s">
        <v>87</v>
      </c>
    </row>
    <row r="26" spans="1:6" x14ac:dyDescent="0.3">
      <c r="A26" s="20" t="s">
        <v>22</v>
      </c>
      <c r="B26" s="19">
        <v>552.90202713426265</v>
      </c>
      <c r="C26" s="19">
        <v>92.529450553979672</v>
      </c>
      <c r="D26" s="20">
        <v>85</v>
      </c>
      <c r="E26" s="20">
        <v>10</v>
      </c>
      <c r="F26" s="20" t="s">
        <v>87</v>
      </c>
    </row>
    <row r="27" spans="1:6" x14ac:dyDescent="0.3">
      <c r="A27" s="20" t="s">
        <v>25</v>
      </c>
      <c r="B27" s="19">
        <v>1037.2584856200676</v>
      </c>
      <c r="C27" s="19">
        <v>90.0562401230479</v>
      </c>
      <c r="D27" s="20">
        <v>85</v>
      </c>
      <c r="E27" s="20">
        <v>15</v>
      </c>
      <c r="F27" s="20" t="s">
        <v>87</v>
      </c>
    </row>
    <row r="28" spans="1:6" x14ac:dyDescent="0.3">
      <c r="A28" s="20" t="s">
        <v>28</v>
      </c>
      <c r="B28" s="19">
        <v>192.54699275484268</v>
      </c>
      <c r="C28" s="19">
        <v>111.98532569687661</v>
      </c>
      <c r="D28" s="20">
        <v>85</v>
      </c>
      <c r="E28" s="20">
        <v>20</v>
      </c>
      <c r="F28" s="20" t="s">
        <v>87</v>
      </c>
    </row>
    <row r="29" spans="1:6" x14ac:dyDescent="0.3">
      <c r="A29" s="20" t="s">
        <v>30</v>
      </c>
      <c r="B29" s="19">
        <v>2012.1054199646751</v>
      </c>
      <c r="C29" s="19">
        <v>100.35195026030227</v>
      </c>
      <c r="D29" s="20">
        <v>85</v>
      </c>
      <c r="E29" s="20">
        <v>25</v>
      </c>
      <c r="F29" s="20" t="s">
        <v>87</v>
      </c>
    </row>
    <row r="30" spans="1:6" x14ac:dyDescent="0.3">
      <c r="A30" s="20" t="s">
        <v>32</v>
      </c>
      <c r="B30" s="19">
        <v>1843.3619066516349</v>
      </c>
      <c r="C30" s="19">
        <v>29.030104713056417</v>
      </c>
      <c r="D30" s="20">
        <v>86</v>
      </c>
      <c r="E30" s="20">
        <v>10</v>
      </c>
      <c r="F30" s="20">
        <v>1</v>
      </c>
    </row>
    <row r="31" spans="1:6" x14ac:dyDescent="0.3">
      <c r="A31" s="20" t="s">
        <v>33</v>
      </c>
      <c r="B31" s="19">
        <v>4549.358722615626</v>
      </c>
      <c r="C31" s="19">
        <v>559.36261705441837</v>
      </c>
      <c r="D31" s="20">
        <v>86</v>
      </c>
      <c r="E31" s="20">
        <v>15</v>
      </c>
      <c r="F31" s="20">
        <v>8</v>
      </c>
    </row>
    <row r="32" spans="1:6" x14ac:dyDescent="0.3">
      <c r="A32" s="20" t="s">
        <v>34</v>
      </c>
      <c r="B32" s="19">
        <v>69.165121083341859</v>
      </c>
      <c r="C32" s="19">
        <v>2.5585557047062006</v>
      </c>
      <c r="D32" s="20">
        <v>86</v>
      </c>
      <c r="E32" s="20">
        <v>20</v>
      </c>
      <c r="F32" s="20">
        <v>9</v>
      </c>
    </row>
    <row r="33" spans="1:6" x14ac:dyDescent="0.3">
      <c r="A33" s="20" t="s">
        <v>35</v>
      </c>
      <c r="B33" s="19">
        <v>985.85934271362464</v>
      </c>
      <c r="C33" s="19">
        <v>95.564445642142417</v>
      </c>
      <c r="D33" s="20">
        <v>86</v>
      </c>
      <c r="E33" s="20">
        <v>25</v>
      </c>
      <c r="F33" s="20">
        <v>16</v>
      </c>
    </row>
    <row r="34" spans="1:6" x14ac:dyDescent="0.3">
      <c r="A34" s="20" t="s">
        <v>36</v>
      </c>
      <c r="B34" s="19">
        <v>791.88011851235012</v>
      </c>
      <c r="C34" s="19">
        <v>67.230824307101557</v>
      </c>
      <c r="D34" s="20">
        <v>92</v>
      </c>
      <c r="E34" s="20">
        <v>10</v>
      </c>
      <c r="F34" s="20" t="s">
        <v>87</v>
      </c>
    </row>
    <row r="35" spans="1:6" x14ac:dyDescent="0.3">
      <c r="A35" s="20" t="s">
        <v>37</v>
      </c>
      <c r="B35" s="19">
        <v>1087.3434825305849</v>
      </c>
      <c r="C35" s="19">
        <v>122.13853631527226</v>
      </c>
      <c r="D35" s="20">
        <v>92</v>
      </c>
      <c r="E35" s="20">
        <v>15</v>
      </c>
      <c r="F35" s="20" t="s">
        <v>87</v>
      </c>
    </row>
    <row r="36" spans="1:6" x14ac:dyDescent="0.3">
      <c r="A36" s="20" t="s">
        <v>38</v>
      </c>
      <c r="B36" s="19">
        <v>16407.095572347032</v>
      </c>
      <c r="C36" s="19">
        <v>3477.3194797651836</v>
      </c>
      <c r="D36" s="20">
        <v>92</v>
      </c>
      <c r="E36" s="20">
        <v>20</v>
      </c>
      <c r="F36" s="20" t="s">
        <v>87</v>
      </c>
    </row>
    <row r="37" spans="1:6" x14ac:dyDescent="0.3">
      <c r="A37" s="20" t="s">
        <v>31</v>
      </c>
      <c r="B37" s="19">
        <v>34875.188614681741</v>
      </c>
      <c r="C37" s="19">
        <v>4149.9168042122747</v>
      </c>
      <c r="D37" s="20">
        <v>92</v>
      </c>
      <c r="E37" s="20">
        <v>25</v>
      </c>
      <c r="F37" s="20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C40898-9C21-43D4-AF70-5E5DE9099829}"/>
</file>

<file path=customXml/itemProps2.xml><?xml version="1.0" encoding="utf-8"?>
<ds:datastoreItem xmlns:ds="http://schemas.openxmlformats.org/officeDocument/2006/customXml" ds:itemID="{2E365366-0757-40EA-A570-0273F4DFCA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DNA extract</vt:lpstr>
      <vt:lpstr>qPCR</vt:lpstr>
      <vt:lpstr>R_dat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Struckmann Poulsen;Jeppe Lund Nielsen</dc:creator>
  <cp:lastModifiedBy>Frederik Rask Dalby</cp:lastModifiedBy>
  <dcterms:created xsi:type="dcterms:W3CDTF">2022-08-15T08:05:43Z</dcterms:created>
  <dcterms:modified xsi:type="dcterms:W3CDTF">2023-03-27T09:23:49Z</dcterms:modified>
</cp:coreProperties>
</file>