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kinetics_paper/data/"/>
    </mc:Choice>
  </mc:AlternateContent>
  <xr:revisionPtr revIDLastSave="3" documentId="11_89CF2756D65271E057B158BB5341A27FFEC582EA" xr6:coauthVersionLast="47" xr6:coauthVersionMax="47" xr10:uidLastSave="{C86A68B8-C4B7-4A8D-B94B-7697E4548111}"/>
  <bookViews>
    <workbookView xWindow="768" yWindow="768" windowWidth="17280" windowHeight="8964" xr2:uid="{00000000-000D-0000-FFFF-FFFF00000000}"/>
  </bookViews>
  <sheets>
    <sheet name="Sheet1" sheetId="1" r:id="rId1"/>
  </sheets>
  <definedNames>
    <definedName name="solver_adj" localSheetId="0" hidden="1">Sheet1!$B$2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Sheet1!$C$11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3" i="1"/>
  <c r="D4" i="1" s="1"/>
  <c r="F3" i="1"/>
  <c r="H4" i="1" s="1"/>
  <c r="H7" i="1"/>
  <c r="D7" i="1"/>
  <c r="E7" i="1"/>
  <c r="F7" i="1"/>
  <c r="G7" i="1"/>
  <c r="C7" i="1"/>
  <c r="H6" i="1"/>
  <c r="H3" i="1"/>
  <c r="F4" i="1" l="1"/>
  <c r="E4" i="1"/>
  <c r="C4" i="1"/>
  <c r="C10" i="1" s="1"/>
  <c r="C11" i="1" s="1"/>
  <c r="G4" i="1"/>
</calcChain>
</file>

<file path=xl/sharedStrings.xml><?xml version="1.0" encoding="utf-8"?>
<sst xmlns="http://schemas.openxmlformats.org/spreadsheetml/2006/main" count="11" uniqueCount="11">
  <si>
    <t>C</t>
  </si>
  <si>
    <t>N</t>
  </si>
  <si>
    <t>O</t>
  </si>
  <si>
    <t>H</t>
  </si>
  <si>
    <t>S</t>
  </si>
  <si>
    <t>urea</t>
  </si>
  <si>
    <t>urine</t>
  </si>
  <si>
    <t>sum</t>
  </si>
  <si>
    <t>urine_corr</t>
  </si>
  <si>
    <t>x</t>
  </si>
  <si>
    <t>C6H12O6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</si>
</sst>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7" sqref="E17"/>
    </sheetView>
  </sheetViews>
  <sheetFormatPr defaultRowHeight="14.4" x14ac:dyDescent="0.3"/>
  <sheetData>
    <row r="1" spans="1:8" x14ac:dyDescent="0.3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8" x14ac:dyDescent="0.3">
      <c r="A2" t="s">
        <v>5</v>
      </c>
      <c r="B2">
        <v>0.43333289282247767</v>
      </c>
      <c r="C2">
        <v>20.010000000000002</v>
      </c>
      <c r="D2">
        <v>45.79</v>
      </c>
      <c r="E2">
        <v>27.29</v>
      </c>
      <c r="F2">
        <v>6.91</v>
      </c>
      <c r="G2">
        <v>0</v>
      </c>
      <c r="H2">
        <v>100</v>
      </c>
    </row>
    <row r="3" spans="1:8" x14ac:dyDescent="0.3">
      <c r="A3" t="s">
        <v>10</v>
      </c>
      <c r="B3">
        <f>1-B2</f>
        <v>0.56666710717752233</v>
      </c>
      <c r="C3">
        <v>40</v>
      </c>
      <c r="D3">
        <v>0</v>
      </c>
      <c r="E3">
        <v>53.33</v>
      </c>
      <c r="F3">
        <f>100-C3-E3</f>
        <v>6.6700000000000017</v>
      </c>
      <c r="G3">
        <v>0</v>
      </c>
      <c r="H3">
        <f>SUM(C2:G2)</f>
        <v>100</v>
      </c>
    </row>
    <row r="4" spans="1:8" x14ac:dyDescent="0.3">
      <c r="C4">
        <f>$B2*C2+$B3*C3</f>
        <v>31.337675472478672</v>
      </c>
      <c r="D4">
        <f t="shared" ref="D4:G4" si="0">$B2*D2+$B3*D3</f>
        <v>19.842313162341252</v>
      </c>
      <c r="E4">
        <f t="shared" si="0"/>
        <v>42.046011470902684</v>
      </c>
      <c r="F4">
        <f t="shared" si="0"/>
        <v>6.7739998942773951</v>
      </c>
      <c r="G4">
        <f t="shared" si="0"/>
        <v>0</v>
      </c>
      <c r="H4">
        <f>SUM(C3:G3)</f>
        <v>100</v>
      </c>
    </row>
    <row r="6" spans="1:8" x14ac:dyDescent="0.3">
      <c r="A6" t="s">
        <v>6</v>
      </c>
      <c r="C6">
        <v>21.4</v>
      </c>
      <c r="D6">
        <v>13.55</v>
      </c>
      <c r="E6">
        <v>14.61</v>
      </c>
      <c r="F6">
        <v>3.59</v>
      </c>
      <c r="G6">
        <v>4.8499999999999996</v>
      </c>
      <c r="H6">
        <f>SUM(C6:G6)</f>
        <v>58.000000000000007</v>
      </c>
    </row>
    <row r="7" spans="1:8" x14ac:dyDescent="0.3">
      <c r="A7" t="s">
        <v>8</v>
      </c>
      <c r="C7">
        <f>100/58*C6</f>
        <v>36.896551724137929</v>
      </c>
      <c r="D7">
        <f t="shared" ref="D7:G7" si="1">100/58*D6</f>
        <v>23.362068965517242</v>
      </c>
      <c r="E7">
        <f t="shared" si="1"/>
        <v>25.18965517241379</v>
      </c>
      <c r="F7">
        <f t="shared" si="1"/>
        <v>6.1896551724137927</v>
      </c>
      <c r="G7">
        <f t="shared" si="1"/>
        <v>8.3620689655172402</v>
      </c>
      <c r="H7">
        <f>SUM(C7:G7)</f>
        <v>100</v>
      </c>
    </row>
    <row r="9" spans="1:8" x14ac:dyDescent="0.3">
      <c r="C9">
        <f>C6/D6</f>
        <v>1.5793357933579333</v>
      </c>
    </row>
    <row r="10" spans="1:8" x14ac:dyDescent="0.3">
      <c r="C10" s="1">
        <f>C4/D4</f>
        <v>1.5793357969954067</v>
      </c>
    </row>
    <row r="11" spans="1:8" x14ac:dyDescent="0.3">
      <c r="C11">
        <f>ABS(C9-C10)</f>
        <v>3.6374734335709036E-9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3D83BC-5BCA-455A-8C6C-3F8AA4EC1189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881464C8-C6CB-4979-A0A4-FA9887CFA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384B00-509B-4C36-B748-9372A5AB90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2023-04-18T11:10:08Z</dcterms:created>
  <dcterms:modified xsi:type="dcterms:W3CDTF">2023-07-25T11:19:12Z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  <property fmtid="{D5CDD505-2E9C-101B-9397-08002B2CF9AE}" pid="3" name="MediaServiceImageTags">
    <vt:lpwstr/>
  </property>
</Properties>
</file>