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output/"/>
    </mc:Choice>
  </mc:AlternateContent>
  <xr:revisionPtr revIDLastSave="20" documentId="11_AEBAF02B0009ECB814E73DFA5F3D01D1425E91CA" xr6:coauthVersionLast="47" xr6:coauthVersionMax="47" xr10:uidLastSave="{9169C3BC-CF36-4B34-826C-709AD2067084}"/>
  <bookViews>
    <workbookView xWindow="-12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27" i="1"/>
  <c r="B26" i="1"/>
  <c r="B25" i="1"/>
  <c r="C24" i="1"/>
  <c r="C23" i="1"/>
  <c r="D23" i="1"/>
  <c r="D3" i="1"/>
  <c r="D24" i="1"/>
  <c r="D2" i="1"/>
</calcChain>
</file>

<file path=xl/sharedStrings.xml><?xml version="1.0" encoding="utf-8"?>
<sst xmlns="http://schemas.openxmlformats.org/spreadsheetml/2006/main" count="70" uniqueCount="35">
  <si>
    <t>model_gruppe</t>
  </si>
  <si>
    <t>DyreType</t>
  </si>
  <si>
    <t>TotGoednabDyr_kt_year</t>
  </si>
  <si>
    <t>TotTSabDyr_kt_year</t>
  </si>
  <si>
    <t>Dyr</t>
  </si>
  <si>
    <t>TotGoednabDyr</t>
  </si>
  <si>
    <t>udbredelse_pr_dyr</t>
  </si>
  <si>
    <t>udbredelse_pr_dyretype</t>
  </si>
  <si>
    <t>lager_faktor</t>
  </si>
  <si>
    <t>TotGoednabLager_kt_year</t>
  </si>
  <si>
    <t>farestald_delvis_spalte</t>
  </si>
  <si>
    <t>søer</t>
  </si>
  <si>
    <t>svin</t>
  </si>
  <si>
    <t>farestald_fuldspalte</t>
  </si>
  <si>
    <t>løs_individuel_søer</t>
  </si>
  <si>
    <t>svin_ajle</t>
  </si>
  <si>
    <t>svin_dybstrøelse</t>
  </si>
  <si>
    <t>svin_fastgødning</t>
  </si>
  <si>
    <t>svin_ude</t>
  </si>
  <si>
    <t>spalter_smågrise</t>
  </si>
  <si>
    <t>smågrise</t>
  </si>
  <si>
    <t>toklimastald_smågrise</t>
  </si>
  <si>
    <t>spalter_25_50_slagtesvin</t>
  </si>
  <si>
    <t>slagtesvin</t>
  </si>
  <si>
    <t>spalter_33_67_slagtesvin</t>
  </si>
  <si>
    <t>spalter_50_75_slagtesvin</t>
  </si>
  <si>
    <t>kvæg_ajle</t>
  </si>
  <si>
    <t>kvæg</t>
  </si>
  <si>
    <t>kvæg_andre_hyppig</t>
  </si>
  <si>
    <t>kvæg_dybstrøelse</t>
  </si>
  <si>
    <t>kvæg_fast_skrab</t>
  </si>
  <si>
    <t>kvæg_fastgødning</t>
  </si>
  <si>
    <t>kvæg_hæld_fast_skrab</t>
  </si>
  <si>
    <t>kvæg_ringkanal</t>
  </si>
  <si>
    <t>kvæg_spalter_skrab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</si>
</sst>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85" zoomScaleNormal="85" workbookViewId="0">
      <selection activeCell="D31" sqref="D31"/>
    </sheetView>
  </sheetViews>
  <sheetFormatPr defaultColWidth="11.42578125" defaultRowHeight="15" x14ac:dyDescent="0.25"/>
  <cols>
    <col min="1" max="1" width="23.42578125" bestFit="1" customWidth="1"/>
    <col min="3" max="3" width="22.85546875" bestFit="1" customWidth="1"/>
    <col min="4" max="4" width="22.85546875" customWidth="1"/>
    <col min="11" max="11" width="25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11</v>
      </c>
      <c r="C2">
        <v>1050.8016861113899</v>
      </c>
      <c r="D2">
        <f>SUM(C2,C4,C10,C11,C12,C13)</f>
        <v>16115.78031967823</v>
      </c>
      <c r="E2">
        <v>80.491409156132505</v>
      </c>
      <c r="F2" t="s">
        <v>12</v>
      </c>
      <c r="G2">
        <v>4175.3039489700404</v>
      </c>
      <c r="H2">
        <v>6.0101624755193201</v>
      </c>
      <c r="I2">
        <v>25.1670704445505</v>
      </c>
      <c r="J2">
        <v>1.4545454545454499</v>
      </c>
      <c r="K2">
        <v>1528.43881616202</v>
      </c>
    </row>
    <row r="3" spans="1:11" x14ac:dyDescent="0.25">
      <c r="A3" t="s">
        <v>13</v>
      </c>
      <c r="B3" t="s">
        <v>11</v>
      </c>
      <c r="C3">
        <v>197.18131498861499</v>
      </c>
      <c r="D3">
        <f>SUM(C2:C4,C9:C13)</f>
        <v>16797.558641136846</v>
      </c>
      <c r="E3">
        <v>15.1040887281279</v>
      </c>
      <c r="F3" t="s">
        <v>12</v>
      </c>
      <c r="G3">
        <v>4175.3039489700404</v>
      </c>
      <c r="H3">
        <v>1.1277977147178899</v>
      </c>
      <c r="I3">
        <v>4.7225619355749</v>
      </c>
      <c r="J3">
        <v>1.4545454545454499</v>
      </c>
      <c r="K3">
        <v>286.80918543798498</v>
      </c>
    </row>
    <row r="4" spans="1:11" x14ac:dyDescent="0.25">
      <c r="A4" t="s">
        <v>14</v>
      </c>
      <c r="B4" t="s">
        <v>11</v>
      </c>
      <c r="C4">
        <v>2883.8179261168402</v>
      </c>
      <c r="E4">
        <v>221.03777235103701</v>
      </c>
      <c r="F4" t="s">
        <v>12</v>
      </c>
      <c r="G4">
        <v>4175.3039489700404</v>
      </c>
      <c r="H4">
        <v>16.4942771931754</v>
      </c>
      <c r="I4">
        <v>69.068454928370301</v>
      </c>
      <c r="J4">
        <v>1.4539007092198599</v>
      </c>
      <c r="K4">
        <v>4192.7849280422097</v>
      </c>
    </row>
    <row r="5" spans="1:11" x14ac:dyDescent="0.25">
      <c r="A5" t="s">
        <v>15</v>
      </c>
      <c r="B5" t="s">
        <v>12</v>
      </c>
      <c r="C5">
        <v>36.946281699744198</v>
      </c>
      <c r="E5">
        <v>0.73892563399488398</v>
      </c>
      <c r="F5" t="s">
        <v>12</v>
      </c>
      <c r="H5">
        <v>0.211317852661144</v>
      </c>
    </row>
    <row r="6" spans="1:11" x14ac:dyDescent="0.25">
      <c r="A6" t="s">
        <v>16</v>
      </c>
      <c r="B6" t="s">
        <v>12</v>
      </c>
      <c r="C6">
        <v>598.27752955808796</v>
      </c>
      <c r="E6">
        <v>44.663578108329602</v>
      </c>
      <c r="F6" t="s">
        <v>12</v>
      </c>
      <c r="H6">
        <v>3.4219065363350198</v>
      </c>
    </row>
    <row r="7" spans="1:11" x14ac:dyDescent="0.25">
      <c r="A7" t="s">
        <v>17</v>
      </c>
      <c r="B7" t="s">
        <v>12</v>
      </c>
      <c r="C7">
        <v>12.3715633074019</v>
      </c>
      <c r="E7">
        <v>3.1514292187205601</v>
      </c>
      <c r="F7" t="s">
        <v>12</v>
      </c>
      <c r="H7">
        <v>7.0760359957945801E-2</v>
      </c>
    </row>
    <row r="8" spans="1:11" x14ac:dyDescent="0.25">
      <c r="A8" t="s">
        <v>18</v>
      </c>
      <c r="B8" t="s">
        <v>12</v>
      </c>
      <c r="C8">
        <v>38.594391957964604</v>
      </c>
      <c r="E8">
        <v>2.9502593841890898</v>
      </c>
      <c r="F8" t="s">
        <v>12</v>
      </c>
      <c r="H8">
        <v>0.22074437962659901</v>
      </c>
    </row>
    <row r="9" spans="1:11" x14ac:dyDescent="0.25">
      <c r="A9" t="s">
        <v>19</v>
      </c>
      <c r="B9" t="s">
        <v>20</v>
      </c>
      <c r="C9">
        <v>484.59700647</v>
      </c>
      <c r="E9">
        <v>35.424041172956997</v>
      </c>
      <c r="F9" t="s">
        <v>12</v>
      </c>
      <c r="G9">
        <v>3079.0570914700002</v>
      </c>
      <c r="H9">
        <v>2.77169972462934</v>
      </c>
      <c r="I9">
        <v>15.7384872080642</v>
      </c>
      <c r="J9">
        <v>1.44444444444444</v>
      </c>
      <c r="K9">
        <v>699.97345379000001</v>
      </c>
    </row>
    <row r="10" spans="1:11" x14ac:dyDescent="0.25">
      <c r="A10" t="s">
        <v>21</v>
      </c>
      <c r="B10" t="s">
        <v>20</v>
      </c>
      <c r="C10">
        <v>2192.9548076999999</v>
      </c>
      <c r="E10">
        <v>160.30499644286999</v>
      </c>
      <c r="F10" t="s">
        <v>12</v>
      </c>
      <c r="G10">
        <v>3079.0570914700002</v>
      </c>
      <c r="H10">
        <v>12.5428183737717</v>
      </c>
      <c r="I10">
        <v>71.221635148474704</v>
      </c>
      <c r="J10">
        <v>1.44444444444444</v>
      </c>
      <c r="K10">
        <v>3167.6013889000001</v>
      </c>
    </row>
    <row r="11" spans="1:11" x14ac:dyDescent="0.25">
      <c r="A11" t="s">
        <v>22</v>
      </c>
      <c r="B11" t="s">
        <v>23</v>
      </c>
      <c r="C11">
        <v>3884.0213319999998</v>
      </c>
      <c r="E11">
        <v>304.50727242879998</v>
      </c>
      <c r="F11" t="s">
        <v>12</v>
      </c>
      <c r="G11">
        <v>10229.387367220001</v>
      </c>
      <c r="H11">
        <v>22.215037882255899</v>
      </c>
      <c r="I11">
        <v>37.969246764926702</v>
      </c>
      <c r="J11">
        <v>1.08</v>
      </c>
      <c r="K11">
        <v>4194.7430385600001</v>
      </c>
    </row>
    <row r="12" spans="1:11" x14ac:dyDescent="0.25">
      <c r="A12" t="s">
        <v>24</v>
      </c>
      <c r="B12" t="s">
        <v>23</v>
      </c>
      <c r="C12">
        <v>5016.8608875</v>
      </c>
      <c r="E12">
        <v>393.32189357999999</v>
      </c>
      <c r="F12" t="s">
        <v>12</v>
      </c>
      <c r="G12">
        <v>10229.387367220001</v>
      </c>
      <c r="H12">
        <v>28.6944239331538</v>
      </c>
      <c r="I12">
        <v>49.043610407955597</v>
      </c>
      <c r="J12">
        <v>1.1000000000000001</v>
      </c>
      <c r="K12">
        <v>5518.5469762499997</v>
      </c>
    </row>
    <row r="13" spans="1:11" x14ac:dyDescent="0.25">
      <c r="A13" t="s">
        <v>25</v>
      </c>
      <c r="B13" t="s">
        <v>23</v>
      </c>
      <c r="C13">
        <v>1087.3236802500001</v>
      </c>
      <c r="E13">
        <v>85.2461765316</v>
      </c>
      <c r="F13" t="s">
        <v>12</v>
      </c>
      <c r="G13">
        <v>10229.387367220001</v>
      </c>
      <c r="H13">
        <v>6.2190535741959003</v>
      </c>
      <c r="I13">
        <v>10.629411529905701</v>
      </c>
      <c r="J13">
        <v>1.08</v>
      </c>
      <c r="K13">
        <v>1174.3095746700001</v>
      </c>
    </row>
    <row r="14" spans="1:11" x14ac:dyDescent="0.25">
      <c r="A14" t="s">
        <v>26</v>
      </c>
      <c r="B14" t="s">
        <v>27</v>
      </c>
      <c r="C14">
        <v>98.527833520000001</v>
      </c>
      <c r="E14">
        <v>4.9263916759999997</v>
      </c>
      <c r="F14" t="s">
        <v>27</v>
      </c>
      <c r="G14">
        <v>19715.314526670001</v>
      </c>
      <c r="H14">
        <v>0.499752785514611</v>
      </c>
      <c r="I14">
        <v>0.499752785514611</v>
      </c>
    </row>
    <row r="15" spans="1:11" x14ac:dyDescent="0.25">
      <c r="A15" t="s">
        <v>28</v>
      </c>
      <c r="B15" t="s">
        <v>27</v>
      </c>
      <c r="C15">
        <v>796.03153394000003</v>
      </c>
      <c r="E15">
        <v>105.674353018696</v>
      </c>
      <c r="F15" t="s">
        <v>27</v>
      </c>
      <c r="G15">
        <v>19715.314526670001</v>
      </c>
      <c r="H15">
        <v>4.0376304058612096</v>
      </c>
      <c r="I15">
        <v>4.0376304058612096</v>
      </c>
      <c r="J15">
        <v>1.1785459729151799</v>
      </c>
      <c r="K15">
        <v>938.159758638482</v>
      </c>
    </row>
    <row r="16" spans="1:11" x14ac:dyDescent="0.25">
      <c r="A16" t="s">
        <v>29</v>
      </c>
      <c r="B16" t="s">
        <v>27</v>
      </c>
      <c r="C16">
        <v>3566.6813806</v>
      </c>
      <c r="E16">
        <v>437.564285367872</v>
      </c>
      <c r="F16" t="s">
        <v>27</v>
      </c>
      <c r="G16">
        <v>19715.314526670001</v>
      </c>
      <c r="H16">
        <v>18.090917980411401</v>
      </c>
      <c r="I16">
        <v>18.090917980411401</v>
      </c>
    </row>
    <row r="17" spans="1:11" x14ac:dyDescent="0.25">
      <c r="A17" t="s">
        <v>30</v>
      </c>
      <c r="B17" t="s">
        <v>27</v>
      </c>
      <c r="C17">
        <v>2880.0305953500001</v>
      </c>
      <c r="E17">
        <v>314.46649476628397</v>
      </c>
      <c r="F17" t="s">
        <v>27</v>
      </c>
      <c r="G17">
        <v>19715.314526670001</v>
      </c>
      <c r="H17">
        <v>14.608088506293001</v>
      </c>
      <c r="I17">
        <v>14.608088506293001</v>
      </c>
      <c r="J17">
        <v>1.18246614397719</v>
      </c>
      <c r="K17">
        <v>3405.5386726198499</v>
      </c>
    </row>
    <row r="18" spans="1:11" x14ac:dyDescent="0.25">
      <c r="A18" t="s">
        <v>31</v>
      </c>
      <c r="B18" t="s">
        <v>27</v>
      </c>
      <c r="C18">
        <v>182.49571562</v>
      </c>
      <c r="E18">
        <v>27.423793010290002</v>
      </c>
      <c r="F18" t="s">
        <v>27</v>
      </c>
      <c r="G18">
        <v>19715.314526670001</v>
      </c>
      <c r="H18">
        <v>0.92565459898257196</v>
      </c>
      <c r="I18">
        <v>0.92565459898257196</v>
      </c>
    </row>
    <row r="19" spans="1:11" x14ac:dyDescent="0.25">
      <c r="A19" t="s">
        <v>32</v>
      </c>
      <c r="B19" t="s">
        <v>27</v>
      </c>
      <c r="C19">
        <v>1003.90901145</v>
      </c>
      <c r="E19">
        <v>109.464917297732</v>
      </c>
      <c r="F19" t="s">
        <v>27</v>
      </c>
      <c r="G19">
        <v>19715.314526670001</v>
      </c>
      <c r="H19">
        <v>5.0920263538882802</v>
      </c>
      <c r="I19">
        <v>5.0920263538882802</v>
      </c>
      <c r="J19">
        <v>1.18246614397719</v>
      </c>
      <c r="K19">
        <v>1187.08841767324</v>
      </c>
    </row>
    <row r="20" spans="1:11" x14ac:dyDescent="0.25">
      <c r="A20" t="s">
        <v>33</v>
      </c>
      <c r="B20" t="s">
        <v>27</v>
      </c>
      <c r="C20">
        <v>7494.9731607900003</v>
      </c>
      <c r="E20">
        <v>823.17124727145199</v>
      </c>
      <c r="F20" t="s">
        <v>27</v>
      </c>
      <c r="G20">
        <v>19715.314526670001</v>
      </c>
      <c r="H20">
        <v>38.015995893198301</v>
      </c>
      <c r="I20">
        <v>38.015995893198301</v>
      </c>
      <c r="J20">
        <v>1.18246614397719</v>
      </c>
      <c r="K20">
        <v>8862.5520126519004</v>
      </c>
    </row>
    <row r="21" spans="1:11" x14ac:dyDescent="0.25">
      <c r="A21" t="s">
        <v>34</v>
      </c>
      <c r="B21" t="s">
        <v>27</v>
      </c>
      <c r="C21">
        <v>3692.6652954000001</v>
      </c>
      <c r="E21">
        <v>402.50511320766401</v>
      </c>
      <c r="F21" t="s">
        <v>27</v>
      </c>
      <c r="G21">
        <v>19715.314526670001</v>
      </c>
      <c r="H21">
        <v>18.729933475850601</v>
      </c>
      <c r="I21">
        <v>18.729933475850601</v>
      </c>
      <c r="J21">
        <v>1.18246614397719</v>
      </c>
      <c r="K21">
        <v>4366.4516928500398</v>
      </c>
    </row>
    <row r="23" spans="1:11" x14ac:dyDescent="0.25">
      <c r="C23">
        <f>0.062*C20</f>
        <v>464.68833596898003</v>
      </c>
      <c r="D23">
        <f>0.023*D3</f>
        <v>386.34384874614744</v>
      </c>
    </row>
    <row r="24" spans="1:11" x14ac:dyDescent="0.25">
      <c r="C24">
        <f>0.046*D3</f>
        <v>772.68769749229489</v>
      </c>
      <c r="D24">
        <f>0.07*D2</f>
        <v>1128.1046223774763</v>
      </c>
    </row>
    <row r="25" spans="1:11" x14ac:dyDescent="0.25">
      <c r="B25">
        <f>SUM(C15,C17,C19,C20,C21)</f>
        <v>15867.60959693</v>
      </c>
    </row>
    <row r="26" spans="1:11" x14ac:dyDescent="0.25">
      <c r="B26">
        <f>0.18*D3</f>
        <v>3023.5605554046319</v>
      </c>
    </row>
    <row r="27" spans="1:11" x14ac:dyDescent="0.25">
      <c r="B27">
        <v>3024</v>
      </c>
      <c r="C27">
        <f>0.29*SUM(C15,C17,C19,C20,C21)</f>
        <v>4601.6067831096998</v>
      </c>
    </row>
    <row r="30" spans="1:11" x14ac:dyDescent="0.25">
      <c r="D30">
        <f>0.18*D2</f>
        <v>2900.8404575420814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au277187</dc:creator>
  <cp:lastModifiedBy>Frederik Rask Dalby</cp:lastModifiedBy>
  <dcterms:created xsi:type="dcterms:W3CDTF">2024-03-04T13:34:43Z</dcterms:created>
  <dcterms:modified xsi:type="dcterms:W3CDTF">2024-03-05T07:40:07Z</dcterms:modified>
</cp:coreProperties>
</file>